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joho.local\各課\下水道業務課\下水道業務課\庶務係\★各課提出書類\財政課\R06\R070128_【214〆】公営企業に係る経営比較分析表（令和５年度決算）の分析等について（照会）\02.回答\修正版　※県より面積修正版が送付\"/>
    </mc:Choice>
  </mc:AlternateContent>
  <xr:revisionPtr revIDLastSave="0" documentId="13_ncr:1_{7E7E7219-5EB5-4792-A464-D903C976DECB}" xr6:coauthVersionLast="47" xr6:coauthVersionMax="47" xr10:uidLastSave="{00000000-0000-0000-0000-000000000000}"/>
  <workbookProtection workbookAlgorithmName="SHA-512" workbookHashValue="MS1nBfmFcjJ1G2VqyxQXThzYVZ6fZKdZHG/0Y01fjD8QAQvPUZFJO+yLaEcedBrjwc3kYD+zGU+iMuE4hqHx2Q==" workbookSaltValue="yykBJtUwFzCxYvHIPpDKn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I85" i="4"/>
  <c r="F85" i="4"/>
  <c r="E85" i="4"/>
  <c r="AT10" i="4"/>
  <c r="AL10" i="4"/>
  <c r="I10"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<sst xmlns="http://schemas.openxmlformats.org/spreadsheetml/2006/main" count="231" uniqueCount="116">
  <si>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</si>
  <si>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</si>
  <si>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</si>
  <si>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</si>
  <si>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</si>
  <si>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</si>
  <si>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</si>
  <si>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</si>
  <si>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</si>
  <si>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</si>
  <si>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</si>
  <si>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</si>
  <si>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</si>
  <si>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</si>
  <si>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</si>
  <si>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</si>
  <si>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</si>
  <si>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</si>
  <si>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</si>
  <si>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</si>
  <si>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</si>
  <si>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</si>
  <si>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</si>
  <si>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</si>
  <si>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</si>
  <si>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</si>
  <si>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</si>
  <si>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</si>
  <si>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</si>
  <si>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</si>
  <si>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</si>
  <si>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</si>
  <si>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</si>
  <si>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</si>
  <si>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</si>
  <si>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</si>
  <si>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</si>
  <si>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</si>
  <si>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</si>
  <si>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</si>
  <si>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</si>
  <si>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</si>
  <si>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</si>
  <si>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</si>
  <si>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</si>
  <si>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</si>
  <si>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</si>
  <si>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</si>
  <si>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</si>
  <si>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</si>
  <si>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</si>
  <si>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</si>
  <si>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</si>
  <si>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</si>
  <si>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</si>
  <si>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</si>
  <si>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</si>
  <si>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</si>
  <si>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</si>
  <si>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</si>
  <si>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</si>
  <si>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</si>
  <si>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</si>
  <si>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</si>
  <si>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</si>
  <si>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</si>
  <si>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</si>
  <si>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</si>
  <si>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</si>
  <si>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</si>
  <si>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</si>
  <si>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</si>
  <si>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</si>
  <si>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</si>
  <si>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</si>
  <si>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</si>
  <si>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</si>
  <si>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</si>
  <si>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</si>
  <si>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</si>
  <si>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</si>
  <si>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</si>
  <si>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</si>
  <si>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</si>
  <si>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</si>
  <si>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</si>
  <si>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</si>
  <si>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</si>
  <si>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</si>
  <si>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</si>
  <si>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</si>
  <si>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</si>
  <si>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</si>
  <si>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</si>
  <si>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</si>
  <si>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</si>
  <si>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</si>
  <si>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</si>
  <si>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</si>
  <si>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</si>
  <si>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</si>
  <si>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</si>
  <si>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</si>
  <si>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</si>
  <si>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</si>
  <si>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</si>
  <si>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</si>
  <si>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</si>
  <si>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</si>
  <si>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</si>
  <si>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</si>
  <si>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</si>
  <si>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</si>
  <si>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特定環境保全公共下水道事業については、他団体同様、市街化区域以外の小規模な排水処理区域を基礎とし、処理区域内人口密度も公共下水道の４割程度と汚水処理の効率が低く、使用料については、公共下水道事業に準じた体系となっているため、収益性が低くなっている。</t>
    </r>
    <r>
      <rPr>
        <sz val="11"/>
        <color rgb="FF0070C0"/>
        <rFont val="ＭＳ ゴシック"/>
        <family val="3"/>
        <charset val="128"/>
      </rPr>
      <t xml:space="preserve">
　</t>
    </r>
    <r>
      <rPr>
        <sz val="11"/>
        <rFont val="ＭＳ ゴシック"/>
        <family val="3"/>
        <charset val="128"/>
      </rPr>
      <t>近年の物価高騰等の影響により汚水処理費に係る維持管理費が増加したことから、①の経常収支比率について、前年度比で1.04ポイント減となった。
  準じて②累積欠損金比率について、前年度比32.68ポイント増となった。</t>
    </r>
    <r>
      <rPr>
        <sz val="11"/>
        <color rgb="FF0070C0"/>
        <rFont val="ＭＳ ゴシック"/>
        <family val="3"/>
        <charset val="128"/>
      </rPr>
      <t xml:space="preserve">
　</t>
    </r>
    <r>
      <rPr>
        <sz val="11"/>
        <rFont val="ＭＳ ゴシック"/>
        <family val="3"/>
        <charset val="128"/>
      </rPr>
      <t>③流動比率について、前年度比17.53ポイント減となったが、これも維持管理費が増加したことから、流動資産の現預金が減少したことが要因である。</t>
    </r>
    <r>
      <rPr>
        <sz val="11"/>
        <color rgb="FF0070C0"/>
        <rFont val="ＭＳ ゴシック"/>
        <family val="3"/>
        <charset val="128"/>
      </rPr>
      <t xml:space="preserve">
</t>
    </r>
    <r>
      <rPr>
        <sz val="11"/>
        <rFont val="ＭＳ ゴシック"/>
        <family val="3"/>
        <charset val="128"/>
      </rPr>
      <t>　⑤の経費回収率についても同様に、下水道使用料で汚水処理費を賄えていないため100％を大きく下回る60.43%となっており、類似団体平均の82.27％からは21.84ポイント下回る結果となっている。
　⑥汚水処理原価について、前述のとおり汚水処理費が増加したことから、前年度比で6.44ポイント増となった。
　⑦施設利用率について、類似団体平均値と比較し10.09ポイント低い状況であるが、近接する農業集落排水施設等との統廃合を順次進めていく予定であるため、利用率は向上するものと予測している。
　</t>
    </r>
    <rPh sb="127" eb="129">
      <t>キンネン</t>
    </rPh>
    <rPh sb="130" eb="134">
      <t>ブッカコウトウ</t>
    </rPh>
    <rPh sb="134" eb="135">
      <t>トウ</t>
    </rPh>
    <rPh sb="136" eb="138">
      <t>エイキョウ</t>
    </rPh>
    <rPh sb="155" eb="157">
      <t>ゾウカ</t>
    </rPh>
    <rPh sb="190" eb="191">
      <t>ゲン</t>
    </rPh>
    <rPh sb="199" eb="200">
      <t>ジュン</t>
    </rPh>
    <rPh sb="203" eb="207">
      <t>ルイセキケッソン</t>
    </rPh>
    <rPh sb="207" eb="208">
      <t>キン</t>
    </rPh>
    <rPh sb="208" eb="210">
      <t>ヒリツ</t>
    </rPh>
    <rPh sb="228" eb="229">
      <t>ゾウ</t>
    </rPh>
    <rPh sb="320" eb="322">
      <t>ドウヨウ</t>
    </rPh>
    <rPh sb="397" eb="399">
      <t>ケッカ</t>
    </rPh>
    <rPh sb="420" eb="422">
      <t>ゼンジュツ</t>
    </rPh>
    <rPh sb="454" eb="455">
      <t>ゾウ</t>
    </rPh>
    <rPh sb="463" eb="468">
      <t>シセツリヨウリツ</t>
    </rPh>
    <rPh sb="473" eb="477">
      <t>ルイジダンタイ</t>
    </rPh>
    <rPh sb="477" eb="479">
      <t>ヘイキン</t>
    </rPh>
    <rPh sb="479" eb="480">
      <t>チ</t>
    </rPh>
    <rPh sb="481" eb="483">
      <t>ヒカク</t>
    </rPh>
    <rPh sb="493" eb="494">
      <t>ヒク</t>
    </rPh>
    <rPh sb="495" eb="497">
      <t>ジョウキョウ</t>
    </rPh>
    <rPh sb="502" eb="504">
      <t>キンセツ</t>
    </rPh>
    <rPh sb="506" eb="512">
      <t>ノウギョウシュウラクハイスイ</t>
    </rPh>
    <rPh sb="512" eb="514">
      <t>シセツ</t>
    </rPh>
    <rPh sb="514" eb="515">
      <t>トウ</t>
    </rPh>
    <rPh sb="517" eb="520">
      <t>トウハイゴウ</t>
    </rPh>
    <rPh sb="521" eb="523">
      <t>ジュンジ</t>
    </rPh>
    <rPh sb="523" eb="524">
      <t>スス</t>
    </rPh>
    <rPh sb="528" eb="530">
      <t>ヨテイ</t>
    </rPh>
    <phoneticPr fontId="4"/>
  </si>
  <si>
    <t>　①有形固定資産減価償却率について、本市特定環境保全公共下水道は令和５年度で法適用８年目を迎え、法適化時に減価償却累計額相当額を控除した額である簿価を取得価額とし、減価償却累計額がゼロの状態で開始したため、償却率が低くなっている。
　令和５年度は、新規取得の償却資産の計上により、有形固定資産減価償却率が減少しているが、今後年数が経過し、償却が進むにつれ他団体と同程度になるものと見込まれる。
　また、処理場については、供用開始から20年以上が経過する施設がほとんどであり、設備の耐用年数が経過し、更新需要が増加する見込みであるため、計画的な設備更新を行う必要がある。</t>
    <rPh sb="20" eb="22">
      <t>トクテイ</t>
    </rPh>
    <rPh sb="22" eb="24">
      <t>カンキョウ</t>
    </rPh>
    <rPh sb="24" eb="26">
      <t>ホゼン</t>
    </rPh>
    <rPh sb="117" eb="119">
      <t>レイワ</t>
    </rPh>
    <rPh sb="120" eb="122">
      <t>ネンド</t>
    </rPh>
    <rPh sb="124" eb="128">
      <t>シンキシュトク</t>
    </rPh>
    <rPh sb="129" eb="133">
      <t>ショウキャクシサン</t>
    </rPh>
    <rPh sb="134" eb="136">
      <t>ケイジョウ</t>
    </rPh>
    <rPh sb="140" eb="146">
      <t>ユウケイコテイシサン</t>
    </rPh>
    <rPh sb="146" eb="151">
      <t>ゲンカショウキャクリツ</t>
    </rPh>
    <rPh sb="152" eb="154">
      <t>ゲンショウ</t>
    </rPh>
    <rPh sb="201" eb="204">
      <t>ショリジョウ</t>
    </rPh>
    <rPh sb="210" eb="212">
      <t>キョウヨウ</t>
    </rPh>
    <rPh sb="212" eb="214">
      <t>カイシ</t>
    </rPh>
    <rPh sb="218" eb="219">
      <t>ネン</t>
    </rPh>
    <rPh sb="219" eb="221">
      <t>イジョウ</t>
    </rPh>
    <rPh sb="222" eb="224">
      <t>ケイカ</t>
    </rPh>
    <rPh sb="226" eb="228">
      <t>シセツ</t>
    </rPh>
    <rPh sb="237" eb="239">
      <t>セツビ</t>
    </rPh>
    <rPh sb="240" eb="242">
      <t>タイヨウ</t>
    </rPh>
    <rPh sb="242" eb="244">
      <t>ネンスウ</t>
    </rPh>
    <rPh sb="245" eb="247">
      <t>ケイカ</t>
    </rPh>
    <rPh sb="249" eb="251">
      <t>コウシン</t>
    </rPh>
    <rPh sb="251" eb="253">
      <t>ジュヨウ</t>
    </rPh>
    <rPh sb="254" eb="256">
      <t>ゾウカ</t>
    </rPh>
    <rPh sb="258" eb="260">
      <t>ミコ</t>
    </rPh>
    <rPh sb="267" eb="270">
      <t>ケイカクテキ</t>
    </rPh>
    <rPh sb="271" eb="275">
      <t>セツビコウシン</t>
    </rPh>
    <rPh sb="276" eb="277">
      <t>オコナ</t>
    </rPh>
    <rPh sb="278" eb="280">
      <t>ヒツヨウ</t>
    </rPh>
    <phoneticPr fontId="4"/>
  </si>
  <si>
    <t>　将来の人口減少や節水意識の高まりにより、中長期的に使用料収入が減少する見込みである。
　処理場や管渠等の老朽化対策に係る多額の更新需要が見込まれることから、処理場の統廃合などによるコストの削減等、不断の経営改善が必要である。
　なお、今後の処理場の統廃合については、島嶼部地域の農業集落排水施設と漁業集落排水施設を近隣の特定環境保全公共下水道施設に順次統合する予定であり、引続き収支、経費回収率の改善を図っていく予定である。</t>
    <rPh sb="1" eb="3">
      <t>ショウライ</t>
    </rPh>
    <rPh sb="21" eb="25">
      <t>チュウチョウキテキ</t>
    </rPh>
    <rPh sb="36" eb="38">
      <t>ミコ</t>
    </rPh>
    <rPh sb="97" eb="98">
      <t>トウ</t>
    </rPh>
    <rPh sb="118" eb="120">
      <t>コンゴ</t>
    </rPh>
    <rPh sb="134" eb="136">
      <t>トウショ</t>
    </rPh>
    <rPh sb="136" eb="137">
      <t>ブ</t>
    </rPh>
    <rPh sb="137" eb="139">
      <t>チイキ</t>
    </rPh>
    <rPh sb="140" eb="142">
      <t>ノウギョウ</t>
    </rPh>
    <rPh sb="142" eb="144">
      <t>シュウラク</t>
    </rPh>
    <rPh sb="144" eb="146">
      <t>ハイスイ</t>
    </rPh>
    <rPh sb="146" eb="148">
      <t>シセツ</t>
    </rPh>
    <rPh sb="149" eb="151">
      <t>ギョギョウ</t>
    </rPh>
    <rPh sb="151" eb="153">
      <t>シュウラク</t>
    </rPh>
    <rPh sb="153" eb="155">
      <t>ハイスイ</t>
    </rPh>
    <rPh sb="155" eb="157">
      <t>シセツ</t>
    </rPh>
    <rPh sb="158" eb="160">
      <t>キンリン</t>
    </rPh>
    <rPh sb="161" eb="163">
      <t>トクテイ</t>
    </rPh>
    <rPh sb="163" eb="165">
      <t>カンキョウ</t>
    </rPh>
    <rPh sb="165" eb="167">
      <t>ホゼン</t>
    </rPh>
    <rPh sb="167" eb="169">
      <t>コウキョウ</t>
    </rPh>
    <rPh sb="169" eb="172">
      <t>ゲスイドウ</t>
    </rPh>
    <rPh sb="172" eb="174">
      <t>シセツ</t>
    </rPh>
    <rPh sb="175" eb="177">
      <t>ジュンジ</t>
    </rPh>
    <rPh sb="177" eb="179">
      <t>トウゴウ</t>
    </rPh>
    <rPh sb="187" eb="189">
      <t>ヒキツヅ</t>
    </rPh>
    <rPh sb="202" eb="203">
      <t>ハカ</t>
    </rPh>
    <rPh sb="207" eb="20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</si>
</sst>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0070C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0.01</c:v>
                </c:pt>
                <c:pt idx="1">
                  <c:v>0</c:v>
                </c:pt>
                <c:pt idx="2">
                  <c:v>0</c:v>
                </c:pt>
                <c:pt idx="3">
                  <c:v>0</c:v>
                </c:pt>
                <c:pt idx="4">
                  <c:v>0</c:v>
                </c:pt>
              </c:numCache>
            </c:numRef>
          </c:val>
          <c:extLst>
            <c:ext xmlns:c16="http://schemas.microsoft.com/office/drawing/2014/chart" uri="{C3380CC4-5D6E-409C-BE32-E72D297353CC}">
              <c16:uniqueId val="{00000000-3A60-4B9E-893B-D465ADF3404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3A60-4B9E-893B-D465ADF3404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99.31</c:v>
                </c:pt>
                <c:pt idx="1">
                  <c:v>96.63</c:v>
                </c:pt>
                <c:pt idx="2">
                  <c:v>97.44</c:v>
                </c:pt>
                <c:pt idx="3">
                  <c:v>94.91</c:v>
                </c:pt>
                <c:pt idx="4">
                  <c:v>93.87</c:v>
                </c:pt>
              </c:numCache>
            </c:numRef>
          </c:val>
          <c:extLst>
            <c:ext xmlns:c16="http://schemas.microsoft.com/office/drawing/2014/chart" uri="{C3380CC4-5D6E-409C-BE32-E72D297353CC}">
              <c16:uniqueId val="{00000000-9FB5-4BEA-82C6-CA0F61C7C59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103.34</c:v>
                </c:pt>
                <c:pt idx="1">
                  <c:v>102.7</c:v>
                </c:pt>
                <c:pt idx="2">
                  <c:v>104.11</c:v>
                </c:pt>
                <c:pt idx="3">
                  <c:v>101.98</c:v>
                </c:pt>
                <c:pt idx="4">
                  <c:v>102.68</c:v>
                </c:pt>
              </c:numCache>
            </c:numRef>
          </c:val>
          <c:smooth val="0"/>
          <c:extLst>
            <c:ext xmlns:c16="http://schemas.microsoft.com/office/drawing/2014/chart" uri="{C3380CC4-5D6E-409C-BE32-E72D297353CC}">
              <c16:uniqueId val="{00000001-9FB5-4BEA-82C6-CA0F61C7C59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17.809999999999999</c:v>
                </c:pt>
                <c:pt idx="1">
                  <c:v>22.58</c:v>
                </c:pt>
                <c:pt idx="2">
                  <c:v>26.04</c:v>
                </c:pt>
                <c:pt idx="3">
                  <c:v>30.37</c:v>
                </c:pt>
                <c:pt idx="4">
                  <c:v>25.67</c:v>
                </c:pt>
              </c:numCache>
            </c:numRef>
          </c:val>
          <c:extLst>
            <c:ext xmlns:c16="http://schemas.microsoft.com/office/drawing/2014/chart" uri="{C3380CC4-5D6E-409C-BE32-E72D297353CC}">
              <c16:uniqueId val="{00000000-5F6E-427C-B923-8F30852D7A3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27.82</c:v>
                </c:pt>
                <c:pt idx="1">
                  <c:v>29.24</c:v>
                </c:pt>
                <c:pt idx="2">
                  <c:v>31.73</c:v>
                </c:pt>
                <c:pt idx="3">
                  <c:v>32.57</c:v>
                </c:pt>
                <c:pt idx="4">
                  <c:v>33.159999999999997</c:v>
                </c:pt>
              </c:numCache>
            </c:numRef>
          </c:val>
          <c:smooth val="0"/>
          <c:extLst>
            <c:ext xmlns:c16="http://schemas.microsoft.com/office/drawing/2014/chart" uri="{C3380CC4-5D6E-409C-BE32-E72D297353CC}">
              <c16:uniqueId val="{00000001-5F6E-427C-B923-8F30852D7A3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17-42FA-9413-0E7FFCAA0E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BE17-42FA-9413-0E7FFCAA0E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88.32</c:v>
                </c:pt>
                <c:pt idx="1">
                  <c:v>119.39</c:v>
                </c:pt>
                <c:pt idx="2">
                  <c:v>125.43</c:v>
                </c:pt>
                <c:pt idx="3">
                  <c:v>148.22</c:v>
                </c:pt>
                <c:pt idx="4">
                  <c:v>180.9</c:v>
                </c:pt>
              </c:numCache>
            </c:numRef>
          </c:val>
          <c:extLst>
            <c:ext xmlns:c16="http://schemas.microsoft.com/office/drawing/2014/chart" uri="{C3380CC4-5D6E-409C-BE32-E72D297353CC}">
              <c16:uniqueId val="{00000000-9E2D-4B17-B9F2-D5AB4892D46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29.74</c:v>
                </c:pt>
                <c:pt idx="1">
                  <c:v>48.2</c:v>
                </c:pt>
                <c:pt idx="2">
                  <c:v>46.91</c:v>
                </c:pt>
                <c:pt idx="3">
                  <c:v>52.27</c:v>
                </c:pt>
                <c:pt idx="4">
                  <c:v>58.68</c:v>
                </c:pt>
              </c:numCache>
            </c:numRef>
          </c:val>
          <c:smooth val="0"/>
          <c:extLst>
            <c:ext xmlns:c16="http://schemas.microsoft.com/office/drawing/2014/chart" uri="{C3380CC4-5D6E-409C-BE32-E72D297353CC}">
              <c16:uniqueId val="{00000001-9E2D-4B17-B9F2-D5AB4892D46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30.51</c:v>
                </c:pt>
                <c:pt idx="1">
                  <c:v>12.56</c:v>
                </c:pt>
                <c:pt idx="2">
                  <c:v>-4.22</c:v>
                </c:pt>
                <c:pt idx="3">
                  <c:v>-15.64</c:v>
                </c:pt>
                <c:pt idx="4">
                  <c:v>-33.17</c:v>
                </c:pt>
              </c:numCache>
            </c:numRef>
          </c:val>
          <c:extLst>
            <c:ext xmlns:c16="http://schemas.microsoft.com/office/drawing/2014/chart" uri="{C3380CC4-5D6E-409C-BE32-E72D297353CC}">
              <c16:uniqueId val="{00000000-C4D0-4A7A-95C1-0175FAD3AD6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53.44</c:v>
                </c:pt>
                <c:pt idx="1">
                  <c:v>46.85</c:v>
                </c:pt>
                <c:pt idx="2">
                  <c:v>44.35</c:v>
                </c:pt>
                <c:pt idx="3">
                  <c:v>41.51</c:v>
                </c:pt>
                <c:pt idx="4">
                  <c:v>45.01</c:v>
                </c:pt>
              </c:numCache>
            </c:numRef>
          </c:val>
          <c:smooth val="0"/>
          <c:extLst>
            <c:ext xmlns:c16="http://schemas.microsoft.com/office/drawing/2014/chart" uri="{C3380CC4-5D6E-409C-BE32-E72D297353CC}">
              <c16:uniqueId val="{00000001-C4D0-4A7A-95C1-0175FAD3AD6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1.25</c:v>
                </c:pt>
                <c:pt idx="1">
                  <c:v>3.54</c:v>
                </c:pt>
                <c:pt idx="2">
                  <c:v>5.86</c:v>
                </c:pt>
                <c:pt idx="3">
                  <c:v>3.75</c:v>
                </c:pt>
                <c:pt idx="4">
                  <c:v>7.21</c:v>
                </c:pt>
              </c:numCache>
            </c:numRef>
          </c:val>
          <c:extLst>
            <c:ext xmlns:c16="http://schemas.microsoft.com/office/drawing/2014/chart" uri="{C3380CC4-5D6E-409C-BE32-E72D297353CC}">
              <c16:uniqueId val="{00000000-88B8-4617-8BFE-669171464B7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88B8-4617-8BFE-669171464B7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76.760000000000005</c:v>
                </c:pt>
                <c:pt idx="1">
                  <c:v>71.06</c:v>
                </c:pt>
                <c:pt idx="2">
                  <c:v>74.13</c:v>
                </c:pt>
                <c:pt idx="3">
                  <c:v>61.35</c:v>
                </c:pt>
                <c:pt idx="4">
                  <c:v>60.43</c:v>
                </c:pt>
              </c:numCache>
            </c:numRef>
          </c:val>
          <c:extLst>
            <c:ext xmlns:c16="http://schemas.microsoft.com/office/drawing/2014/chart" uri="{C3380CC4-5D6E-409C-BE32-E72D297353CC}">
              <c16:uniqueId val="{00000000-0B68-4048-924F-ADE84F0F0BC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0B68-4048-924F-ADE84F0F0BC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212.04</c:v>
                </c:pt>
                <c:pt idx="1">
                  <c:v>239.87</c:v>
                </c:pt>
                <c:pt idx="2">
                  <c:v>235.98</c:v>
                </c:pt>
                <c:pt idx="3">
                  <c:v>286.52999999999997</c:v>
                </c:pt>
                <c:pt idx="4">
                  <c:v>292.97000000000003</c:v>
                </c:pt>
              </c:numCache>
            </c:numRef>
          </c:val>
          <c:extLst>
            <c:ext xmlns:c16="http://schemas.microsoft.com/office/drawing/2014/chart" uri="{C3380CC4-5D6E-409C-BE32-E72D297353CC}">
              <c16:uniqueId val="{00000000-11F3-428E-9C73-E9E5893B51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11F3-428E-9C73-E9E5893B51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38.11</c:v>
                </c:pt>
                <c:pt idx="1">
                  <c:v>35.880000000000003</c:v>
                </c:pt>
                <c:pt idx="2">
                  <c:v>35.67</c:v>
                </c:pt>
                <c:pt idx="3">
                  <c:v>35.51</c:v>
                </c:pt>
                <c:pt idx="4">
                  <c:v>35.51</c:v>
                </c:pt>
              </c:numCache>
            </c:numRef>
          </c:val>
          <c:extLst>
            <c:ext xmlns:c16="http://schemas.microsoft.com/office/drawing/2014/chart" uri="{C3380CC4-5D6E-409C-BE32-E72D297353CC}">
              <c16:uniqueId val="{00000000-6C96-4511-965B-AF13096A2F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6C96-4511-965B-AF13096A2F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79.290000000000006</c:v>
                </c:pt>
                <c:pt idx="1">
                  <c:v>79.459999999999994</c:v>
                </c:pt>
                <c:pt idx="2">
                  <c:v>79.23</c:v>
                </c:pt>
                <c:pt idx="3">
                  <c:v>77.89</c:v>
                </c:pt>
                <c:pt idx="4">
                  <c:v>78.290000000000006</c:v>
                </c:pt>
              </c:numCache>
            </c:numRef>
          </c:val>
          <c:extLst>
            <c:ext xmlns:c16="http://schemas.microsoft.com/office/drawing/2014/chart" uri="{C3380CC4-5D6E-409C-BE32-E72D297353CC}">
              <c16:uniqueId val="{00000000-F2CC-4A47-A116-67B4B573B15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F2CC-4A47-A116-67B4B573B15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42" zoomScaleNormal="100" workbookViewId="0">
      <selection activeCell="CC54" sqref="CC5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愛媛県　今治市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D1</v>
      </c>
      <c r="X8" s="70"/>
      <c r="Y8" s="70"/>
      <c r="Z8" s="70"/>
      <c r="AA8" s="70"/>
      <c r="AB8" s="70"/>
      <c r="AC8" s="70"/>
      <c r="AD8" s="71" t="str">
        <f>データ!$M$6</f>
        <v>非設置</v>
      </c>
      <c r="AE8" s="71"/>
      <c r="AF8" s="71"/>
      <c r="AG8" s="71"/>
      <c r="AH8" s="71"/>
      <c r="AI8" s="71"/>
      <c r="AJ8" s="71"/>
      <c r="AK8" s="3"/>
      <c r="AL8" s="44">
        <f>データ!S6</f>
        <v>149730</v>
      </c>
      <c r="AM8" s="44"/>
      <c r="AN8" s="44"/>
      <c r="AO8" s="44"/>
      <c r="AP8" s="44"/>
      <c r="AQ8" s="44"/>
      <c r="AR8" s="44"/>
      <c r="AS8" s="44"/>
      <c r="AT8" s="45">
        <f>データ!T6</f>
        <v>419.21</v>
      </c>
      <c r="AU8" s="45"/>
      <c r="AV8" s="45"/>
      <c r="AW8" s="45"/>
      <c r="AX8" s="45"/>
      <c r="AY8" s="45"/>
      <c r="AZ8" s="45"/>
      <c r="BA8" s="45"/>
      <c r="BB8" s="45">
        <f>データ!U6</f>
        <v>357.17</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73.319999999999993</v>
      </c>
      <c r="J10" s="45"/>
      <c r="K10" s="45"/>
      <c r="L10" s="45"/>
      <c r="M10" s="45"/>
      <c r="N10" s="45"/>
      <c r="O10" s="45"/>
      <c r="P10" s="45">
        <f>データ!P6</f>
        <v>4.54</v>
      </c>
      <c r="Q10" s="45"/>
      <c r="R10" s="45"/>
      <c r="S10" s="45"/>
      <c r="T10" s="45"/>
      <c r="U10" s="45"/>
      <c r="V10" s="45"/>
      <c r="W10" s="45">
        <f>データ!Q6</f>
        <v>95.36</v>
      </c>
      <c r="X10" s="45"/>
      <c r="Y10" s="45"/>
      <c r="Z10" s="45"/>
      <c r="AA10" s="45"/>
      <c r="AB10" s="45"/>
      <c r="AC10" s="45"/>
      <c r="AD10" s="44">
        <f>データ!R6</f>
        <v>3046</v>
      </c>
      <c r="AE10" s="44"/>
      <c r="AF10" s="44"/>
      <c r="AG10" s="44"/>
      <c r="AH10" s="44"/>
      <c r="AI10" s="44"/>
      <c r="AJ10" s="44"/>
      <c r="AK10" s="2"/>
      <c r="AL10" s="44">
        <f>データ!V6</f>
        <v>6767</v>
      </c>
      <c r="AM10" s="44"/>
      <c r="AN10" s="44"/>
      <c r="AO10" s="44"/>
      <c r="AP10" s="44"/>
      <c r="AQ10" s="44"/>
      <c r="AR10" s="44"/>
      <c r="AS10" s="44"/>
      <c r="AT10" s="45">
        <f>データ!W6</f>
        <v>4.9000000000000004</v>
      </c>
      <c r="AU10" s="45"/>
      <c r="AV10" s="45"/>
      <c r="AW10" s="45"/>
      <c r="AX10" s="45"/>
      <c r="AY10" s="45"/>
      <c r="AZ10" s="45"/>
      <c r="BA10" s="45"/>
      <c r="BB10" s="45">
        <f>データ!X6</f>
        <v>1381.02</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xbJM4r+KEGUsZLpdd3Mws+jH3rUR6J9cwub8vW6KN9bfDOn7191cy3ZnEIPDUGaw7R64uIy7Hp4jJ0NM64UUOw==" saltValue="wEZqFBYuRVaR7DLcYia0M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382027</v>
      </c>
      <c r="D6" s="19">
        <f t="shared" si="3"/>
        <v>46</v>
      </c>
      <c r="E6" s="19">
        <f t="shared" si="3"/>
        <v>17</v>
      </c>
      <c r="F6" s="19">
        <f t="shared" si="3"/>
        <v>4</v>
      </c>
      <c r="G6" s="19">
        <f t="shared" si="3"/>
        <v>0</v>
      </c>
      <c r="H6" s="19" t="str">
        <f t="shared" si="3"/>
        <v>愛媛県　今治市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73.319999999999993</v>
      </c>
      <c r="P6" s="20">
        <f t="shared" si="3"/>
        <v>4.54</v>
      </c>
      <c r="Q6" s="20">
        <f t="shared" si="3"/>
        <v>95.36</v>
      </c>
      <c r="R6" s="20">
        <f t="shared" si="3"/>
        <v>3046</v>
      </c>
      <c r="S6" s="20">
        <f t="shared" si="3"/>
        <v>149730</v>
      </c>
      <c r="T6" s="20">
        <f t="shared" si="3"/>
        <v>419.21</v>
      </c>
      <c r="U6" s="20">
        <f t="shared" si="3"/>
        <v>357.17</v>
      </c>
      <c r="V6" s="20">
        <f t="shared" si="3"/>
        <v>6767</v>
      </c>
      <c r="W6" s="20">
        <f t="shared" si="3"/>
        <v>4.9000000000000004</v>
      </c>
      <c r="X6" s="20">
        <f t="shared" si="3"/>
        <v>1381.02</v>
      </c>
      <c r="Y6" s="21">
        <f>IF(Y7="",NA(),Y7)</f>
        <v>99.31</v>
      </c>
      <c r="Z6" s="21">
        <f t="shared" ref="Z6:AH6" si="4">IF(Z7="",NA(),Z7)</f>
        <v>96.63</v>
      </c>
      <c r="AA6" s="21">
        <f t="shared" si="4"/>
        <v>97.44</v>
      </c>
      <c r="AB6" s="21">
        <f t="shared" si="4"/>
        <v>94.91</v>
      </c>
      <c r="AC6" s="21">
        <f t="shared" si="4"/>
        <v>93.87</v>
      </c>
      <c r="AD6" s="21">
        <f t="shared" si="4"/>
        <v>103.34</v>
      </c>
      <c r="AE6" s="21">
        <f t="shared" si="4"/>
        <v>102.7</v>
      </c>
      <c r="AF6" s="21">
        <f t="shared" si="4"/>
        <v>104.11</v>
      </c>
      <c r="AG6" s="21">
        <f t="shared" si="4"/>
        <v>101.98</v>
      </c>
      <c r="AH6" s="21">
        <f t="shared" si="4"/>
        <v>102.68</v>
      </c>
      <c r="AI6" s="20" t="str">
        <f>IF(AI7="","",IF(AI7="-","【-】","【"&amp;SUBSTITUTE(TEXT(AI7,"#,##0.00"),"-","△")&amp;"】"))</f>
        <v>【105.09】</v>
      </c>
      <c r="AJ6" s="21">
        <f>IF(AJ7="",NA(),AJ7)</f>
        <v>88.32</v>
      </c>
      <c r="AK6" s="21">
        <f t="shared" ref="AK6:AS6" si="5">IF(AK7="",NA(),AK7)</f>
        <v>119.39</v>
      </c>
      <c r="AL6" s="21">
        <f t="shared" si="5"/>
        <v>125.43</v>
      </c>
      <c r="AM6" s="21">
        <f t="shared" si="5"/>
        <v>148.22</v>
      </c>
      <c r="AN6" s="21">
        <f t="shared" si="5"/>
        <v>180.9</v>
      </c>
      <c r="AO6" s="21">
        <f t="shared" si="5"/>
        <v>29.74</v>
      </c>
      <c r="AP6" s="21">
        <f t="shared" si="5"/>
        <v>48.2</v>
      </c>
      <c r="AQ6" s="21">
        <f t="shared" si="5"/>
        <v>46.91</v>
      </c>
      <c r="AR6" s="21">
        <f t="shared" si="5"/>
        <v>52.27</v>
      </c>
      <c r="AS6" s="21">
        <f t="shared" si="5"/>
        <v>58.68</v>
      </c>
      <c r="AT6" s="20" t="str">
        <f>IF(AT7="","",IF(AT7="-","【-】","【"&amp;SUBSTITUTE(TEXT(AT7,"#,##0.00"),"-","△")&amp;"】"))</f>
        <v>【65.73】</v>
      </c>
      <c r="AU6" s="21">
        <f>IF(AU7="",NA(),AU7)</f>
        <v>30.51</v>
      </c>
      <c r="AV6" s="21">
        <f t="shared" ref="AV6:BD6" si="6">IF(AV7="",NA(),AV7)</f>
        <v>12.56</v>
      </c>
      <c r="AW6" s="21">
        <f t="shared" si="6"/>
        <v>-4.22</v>
      </c>
      <c r="AX6" s="21">
        <f t="shared" si="6"/>
        <v>-15.64</v>
      </c>
      <c r="AY6" s="21">
        <f t="shared" si="6"/>
        <v>-33.17</v>
      </c>
      <c r="AZ6" s="21">
        <f t="shared" si="6"/>
        <v>53.44</v>
      </c>
      <c r="BA6" s="21">
        <f t="shared" si="6"/>
        <v>46.85</v>
      </c>
      <c r="BB6" s="21">
        <f t="shared" si="6"/>
        <v>44.35</v>
      </c>
      <c r="BC6" s="21">
        <f t="shared" si="6"/>
        <v>41.51</v>
      </c>
      <c r="BD6" s="21">
        <f t="shared" si="6"/>
        <v>45.01</v>
      </c>
      <c r="BE6" s="20" t="str">
        <f>IF(BE7="","",IF(BE7="-","【-】","【"&amp;SUBSTITUTE(TEXT(BE7,"#,##0.00"),"-","△")&amp;"】"))</f>
        <v>【48.91】</v>
      </c>
      <c r="BF6" s="21">
        <f>IF(BF7="",NA(),BF7)</f>
        <v>1.25</v>
      </c>
      <c r="BG6" s="21">
        <f t="shared" ref="BG6:BO6" si="7">IF(BG7="",NA(),BG7)</f>
        <v>3.54</v>
      </c>
      <c r="BH6" s="21">
        <f t="shared" si="7"/>
        <v>5.86</v>
      </c>
      <c r="BI6" s="21">
        <f t="shared" si="7"/>
        <v>3.75</v>
      </c>
      <c r="BJ6" s="21">
        <f t="shared" si="7"/>
        <v>7.21</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76.760000000000005</v>
      </c>
      <c r="BR6" s="21">
        <f t="shared" ref="BR6:BZ6" si="8">IF(BR7="",NA(),BR7)</f>
        <v>71.06</v>
      </c>
      <c r="BS6" s="21">
        <f t="shared" si="8"/>
        <v>74.13</v>
      </c>
      <c r="BT6" s="21">
        <f t="shared" si="8"/>
        <v>61.35</v>
      </c>
      <c r="BU6" s="21">
        <f t="shared" si="8"/>
        <v>60.43</v>
      </c>
      <c r="BV6" s="21">
        <f t="shared" si="8"/>
        <v>84.3</v>
      </c>
      <c r="BW6" s="21">
        <f t="shared" si="8"/>
        <v>82.88</v>
      </c>
      <c r="BX6" s="21">
        <f t="shared" si="8"/>
        <v>82.53</v>
      </c>
      <c r="BY6" s="21">
        <f t="shared" si="8"/>
        <v>81.81</v>
      </c>
      <c r="BZ6" s="21">
        <f t="shared" si="8"/>
        <v>82.27</v>
      </c>
      <c r="CA6" s="20" t="str">
        <f>IF(CA7="","",IF(CA7="-","【-】","【"&amp;SUBSTITUTE(TEXT(CA7,"#,##0.00"),"-","△")&amp;"】"))</f>
        <v>【75.33】</v>
      </c>
      <c r="CB6" s="21">
        <f>IF(CB7="",NA(),CB7)</f>
        <v>212.04</v>
      </c>
      <c r="CC6" s="21">
        <f t="shared" ref="CC6:CK6" si="9">IF(CC7="",NA(),CC7)</f>
        <v>239.87</v>
      </c>
      <c r="CD6" s="21">
        <f t="shared" si="9"/>
        <v>235.98</v>
      </c>
      <c r="CE6" s="21">
        <f t="shared" si="9"/>
        <v>286.52999999999997</v>
      </c>
      <c r="CF6" s="21">
        <f t="shared" si="9"/>
        <v>292.97000000000003</v>
      </c>
      <c r="CG6" s="21">
        <f t="shared" si="9"/>
        <v>185.47</v>
      </c>
      <c r="CH6" s="21">
        <f t="shared" si="9"/>
        <v>187.76</v>
      </c>
      <c r="CI6" s="21">
        <f t="shared" si="9"/>
        <v>190.48</v>
      </c>
      <c r="CJ6" s="21">
        <f t="shared" si="9"/>
        <v>193.59</v>
      </c>
      <c r="CK6" s="21">
        <f t="shared" si="9"/>
        <v>194.42</v>
      </c>
      <c r="CL6" s="20" t="str">
        <f>IF(CL7="","",IF(CL7="-","【-】","【"&amp;SUBSTITUTE(TEXT(CL7,"#,##0.00"),"-","△")&amp;"】"))</f>
        <v>【215.73】</v>
      </c>
      <c r="CM6" s="21">
        <f>IF(CM7="",NA(),CM7)</f>
        <v>38.11</v>
      </c>
      <c r="CN6" s="21">
        <f t="shared" ref="CN6:CV6" si="10">IF(CN7="",NA(),CN7)</f>
        <v>35.880000000000003</v>
      </c>
      <c r="CO6" s="21">
        <f t="shared" si="10"/>
        <v>35.67</v>
      </c>
      <c r="CP6" s="21">
        <f t="shared" si="10"/>
        <v>35.51</v>
      </c>
      <c r="CQ6" s="21">
        <f t="shared" si="10"/>
        <v>35.51</v>
      </c>
      <c r="CR6" s="21">
        <f t="shared" si="10"/>
        <v>45.68</v>
      </c>
      <c r="CS6" s="21">
        <f t="shared" si="10"/>
        <v>45.87</v>
      </c>
      <c r="CT6" s="21">
        <f t="shared" si="10"/>
        <v>44.24</v>
      </c>
      <c r="CU6" s="21">
        <f t="shared" si="10"/>
        <v>45.3</v>
      </c>
      <c r="CV6" s="21">
        <f t="shared" si="10"/>
        <v>45.6</v>
      </c>
      <c r="CW6" s="20" t="str">
        <f>IF(CW7="","",IF(CW7="-","【-】","【"&amp;SUBSTITUTE(TEXT(CW7,"#,##0.00"),"-","△")&amp;"】"))</f>
        <v>【43.28】</v>
      </c>
      <c r="CX6" s="21">
        <f>IF(CX7="",NA(),CX7)</f>
        <v>79.290000000000006</v>
      </c>
      <c r="CY6" s="21">
        <f t="shared" ref="CY6:DG6" si="11">IF(CY7="",NA(),CY7)</f>
        <v>79.459999999999994</v>
      </c>
      <c r="CZ6" s="21">
        <f t="shared" si="11"/>
        <v>79.23</v>
      </c>
      <c r="DA6" s="21">
        <f t="shared" si="11"/>
        <v>77.89</v>
      </c>
      <c r="DB6" s="21">
        <f t="shared" si="11"/>
        <v>78.290000000000006</v>
      </c>
      <c r="DC6" s="21">
        <f t="shared" si="11"/>
        <v>87.96</v>
      </c>
      <c r="DD6" s="21">
        <f t="shared" si="11"/>
        <v>87.65</v>
      </c>
      <c r="DE6" s="21">
        <f t="shared" si="11"/>
        <v>88.15</v>
      </c>
      <c r="DF6" s="21">
        <f t="shared" si="11"/>
        <v>88.37</v>
      </c>
      <c r="DG6" s="21">
        <f t="shared" si="11"/>
        <v>88.66</v>
      </c>
      <c r="DH6" s="20" t="str">
        <f>IF(DH7="","",IF(DH7="-","【-】","【"&amp;SUBSTITUTE(TEXT(DH7,"#,##0.00"),"-","△")&amp;"】"))</f>
        <v>【86.21】</v>
      </c>
      <c r="DI6" s="21">
        <f>IF(DI7="",NA(),DI7)</f>
        <v>17.809999999999999</v>
      </c>
      <c r="DJ6" s="21">
        <f t="shared" ref="DJ6:DR6" si="12">IF(DJ7="",NA(),DJ7)</f>
        <v>22.58</v>
      </c>
      <c r="DK6" s="21">
        <f t="shared" si="12"/>
        <v>26.04</v>
      </c>
      <c r="DL6" s="21">
        <f t="shared" si="12"/>
        <v>30.37</v>
      </c>
      <c r="DM6" s="21">
        <f t="shared" si="12"/>
        <v>25.67</v>
      </c>
      <c r="DN6" s="21">
        <f t="shared" si="12"/>
        <v>27.82</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0.04</v>
      </c>
      <c r="EC6" s="21">
        <f t="shared" si="13"/>
        <v>0.12</v>
      </c>
      <c r="ED6" s="20" t="str">
        <f>IF(ED7="","",IF(ED7="-","【-】","【"&amp;SUBSTITUTE(TEXT(ED7,"#,##0.00"),"-","△")&amp;"】"))</f>
        <v>【0.09】</v>
      </c>
      <c r="EE6" s="21">
        <f>IF(EE7="",NA(),EE7)</f>
        <v>0.01</v>
      </c>
      <c r="EF6" s="20">
        <f t="shared" ref="EF6:EN6" si="14">IF(EF7="",NA(),EF7)</f>
        <v>0</v>
      </c>
      <c r="EG6" s="20">
        <f t="shared" si="14"/>
        <v>0</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382027</v>
      </c>
      <c r="D7" s="23">
        <v>46</v>
      </c>
      <c r="E7" s="23">
        <v>17</v>
      </c>
      <c r="F7" s="23">
        <v>4</v>
      </c>
      <c r="G7" s="23">
        <v>0</v>
      </c>
      <c r="H7" s="23" t="s">
        <v>96</v>
      </c>
      <c r="I7" s="23" t="s">
        <v>97</v>
      </c>
      <c r="J7" s="23" t="s">
        <v>98</v>
      </c>
      <c r="K7" s="23" t="s">
        <v>99</v>
      </c>
      <c r="L7" s="23" t="s">
        <v>100</v>
      </c>
      <c r="M7" s="23" t="s">
        <v>101</v>
      </c>
      <c r="N7" s="24" t="s">
        <v>102</v>
      </c>
      <c r="O7" s="24">
        <v>73.319999999999993</v>
      </c>
      <c r="P7" s="24">
        <v>4.54</v>
      </c>
      <c r="Q7" s="24">
        <v>95.36</v>
      </c>
      <c r="R7" s="24">
        <v>3046</v>
      </c>
      <c r="S7" s="24">
        <v>149730</v>
      </c>
      <c r="T7" s="24">
        <v>419.21</v>
      </c>
      <c r="U7" s="24">
        <v>357.17</v>
      </c>
      <c r="V7" s="24">
        <v>6767</v>
      </c>
      <c r="W7" s="24">
        <v>4.9000000000000004</v>
      </c>
      <c r="X7" s="24">
        <v>1381.02</v>
      </c>
      <c r="Y7" s="24">
        <v>99.31</v>
      </c>
      <c r="Z7" s="24">
        <v>96.63</v>
      </c>
      <c r="AA7" s="24">
        <v>97.44</v>
      </c>
      <c r="AB7" s="24">
        <v>94.91</v>
      </c>
      <c r="AC7" s="24">
        <v>93.87</v>
      </c>
      <c r="AD7" s="24">
        <v>103.34</v>
      </c>
      <c r="AE7" s="24">
        <v>102.7</v>
      </c>
      <c r="AF7" s="24">
        <v>104.11</v>
      </c>
      <c r="AG7" s="24">
        <v>101.98</v>
      </c>
      <c r="AH7" s="24">
        <v>102.68</v>
      </c>
      <c r="AI7" s="24">
        <v>105.09</v>
      </c>
      <c r="AJ7" s="24">
        <v>88.32</v>
      </c>
      <c r="AK7" s="24">
        <v>119.39</v>
      </c>
      <c r="AL7" s="24">
        <v>125.43</v>
      </c>
      <c r="AM7" s="24">
        <v>148.22</v>
      </c>
      <c r="AN7" s="24">
        <v>180.9</v>
      </c>
      <c r="AO7" s="24">
        <v>29.74</v>
      </c>
      <c r="AP7" s="24">
        <v>48.2</v>
      </c>
      <c r="AQ7" s="24">
        <v>46.91</v>
      </c>
      <c r="AR7" s="24">
        <v>52.27</v>
      </c>
      <c r="AS7" s="24">
        <v>58.68</v>
      </c>
      <c r="AT7" s="24">
        <v>65.73</v>
      </c>
      <c r="AU7" s="24">
        <v>30.51</v>
      </c>
      <c r="AV7" s="24">
        <v>12.56</v>
      </c>
      <c r="AW7" s="24">
        <v>-4.22</v>
      </c>
      <c r="AX7" s="24">
        <v>-15.64</v>
      </c>
      <c r="AY7" s="24">
        <v>-33.17</v>
      </c>
      <c r="AZ7" s="24">
        <v>53.44</v>
      </c>
      <c r="BA7" s="24">
        <v>46.85</v>
      </c>
      <c r="BB7" s="24">
        <v>44.35</v>
      </c>
      <c r="BC7" s="24">
        <v>41.51</v>
      </c>
      <c r="BD7" s="24">
        <v>45.01</v>
      </c>
      <c r="BE7" s="24">
        <v>48.91</v>
      </c>
      <c r="BF7" s="24">
        <v>1.25</v>
      </c>
      <c r="BG7" s="24">
        <v>3.54</v>
      </c>
      <c r="BH7" s="24">
        <v>5.86</v>
      </c>
      <c r="BI7" s="24">
        <v>3.75</v>
      </c>
      <c r="BJ7" s="24">
        <v>7.21</v>
      </c>
      <c r="BK7" s="24">
        <v>1267.3900000000001</v>
      </c>
      <c r="BL7" s="24">
        <v>1268.6300000000001</v>
      </c>
      <c r="BM7" s="24">
        <v>1283.69</v>
      </c>
      <c r="BN7" s="24">
        <v>1160.22</v>
      </c>
      <c r="BO7" s="24">
        <v>1141.98</v>
      </c>
      <c r="BP7" s="24">
        <v>1156.82</v>
      </c>
      <c r="BQ7" s="24">
        <v>76.760000000000005</v>
      </c>
      <c r="BR7" s="24">
        <v>71.06</v>
      </c>
      <c r="BS7" s="24">
        <v>74.13</v>
      </c>
      <c r="BT7" s="24">
        <v>61.35</v>
      </c>
      <c r="BU7" s="24">
        <v>60.43</v>
      </c>
      <c r="BV7" s="24">
        <v>84.3</v>
      </c>
      <c r="BW7" s="24">
        <v>82.88</v>
      </c>
      <c r="BX7" s="24">
        <v>82.53</v>
      </c>
      <c r="BY7" s="24">
        <v>81.81</v>
      </c>
      <c r="BZ7" s="24">
        <v>82.27</v>
      </c>
      <c r="CA7" s="24">
        <v>75.33</v>
      </c>
      <c r="CB7" s="24">
        <v>212.04</v>
      </c>
      <c r="CC7" s="24">
        <v>239.87</v>
      </c>
      <c r="CD7" s="24">
        <v>235.98</v>
      </c>
      <c r="CE7" s="24">
        <v>286.52999999999997</v>
      </c>
      <c r="CF7" s="24">
        <v>292.97000000000003</v>
      </c>
      <c r="CG7" s="24">
        <v>185.47</v>
      </c>
      <c r="CH7" s="24">
        <v>187.76</v>
      </c>
      <c r="CI7" s="24">
        <v>190.48</v>
      </c>
      <c r="CJ7" s="24">
        <v>193.59</v>
      </c>
      <c r="CK7" s="24">
        <v>194.42</v>
      </c>
      <c r="CL7" s="24">
        <v>215.73</v>
      </c>
      <c r="CM7" s="24">
        <v>38.11</v>
      </c>
      <c r="CN7" s="24">
        <v>35.880000000000003</v>
      </c>
      <c r="CO7" s="24">
        <v>35.67</v>
      </c>
      <c r="CP7" s="24">
        <v>35.51</v>
      </c>
      <c r="CQ7" s="24">
        <v>35.51</v>
      </c>
      <c r="CR7" s="24">
        <v>45.68</v>
      </c>
      <c r="CS7" s="24">
        <v>45.87</v>
      </c>
      <c r="CT7" s="24">
        <v>44.24</v>
      </c>
      <c r="CU7" s="24">
        <v>45.3</v>
      </c>
      <c r="CV7" s="24">
        <v>45.6</v>
      </c>
      <c r="CW7" s="24">
        <v>43.28</v>
      </c>
      <c r="CX7" s="24">
        <v>79.290000000000006</v>
      </c>
      <c r="CY7" s="24">
        <v>79.459999999999994</v>
      </c>
      <c r="CZ7" s="24">
        <v>79.23</v>
      </c>
      <c r="DA7" s="24">
        <v>77.89</v>
      </c>
      <c r="DB7" s="24">
        <v>78.290000000000006</v>
      </c>
      <c r="DC7" s="24">
        <v>87.96</v>
      </c>
      <c r="DD7" s="24">
        <v>87.65</v>
      </c>
      <c r="DE7" s="24">
        <v>88.15</v>
      </c>
      <c r="DF7" s="24">
        <v>88.37</v>
      </c>
      <c r="DG7" s="24">
        <v>88.66</v>
      </c>
      <c r="DH7" s="24">
        <v>86.21</v>
      </c>
      <c r="DI7" s="24">
        <v>17.809999999999999</v>
      </c>
      <c r="DJ7" s="24">
        <v>22.58</v>
      </c>
      <c r="DK7" s="24">
        <v>26.04</v>
      </c>
      <c r="DL7" s="24">
        <v>30.37</v>
      </c>
      <c r="DM7" s="24">
        <v>25.67</v>
      </c>
      <c r="DN7" s="24">
        <v>27.82</v>
      </c>
      <c r="DO7" s="24">
        <v>29.24</v>
      </c>
      <c r="DP7" s="24">
        <v>31.73</v>
      </c>
      <c r="DQ7" s="24">
        <v>32.57</v>
      </c>
      <c r="DR7" s="24">
        <v>33.159999999999997</v>
      </c>
      <c r="DS7" s="24">
        <v>29.62</v>
      </c>
      <c r="DT7" s="24">
        <v>0</v>
      </c>
      <c r="DU7" s="24">
        <v>0</v>
      </c>
      <c r="DV7" s="24">
        <v>0</v>
      </c>
      <c r="DW7" s="24">
        <v>0</v>
      </c>
      <c r="DX7" s="24">
        <v>0</v>
      </c>
      <c r="DY7" s="24">
        <v>0</v>
      </c>
      <c r="DZ7" s="24">
        <v>0</v>
      </c>
      <c r="EA7" s="24">
        <v>0</v>
      </c>
      <c r="EB7" s="24">
        <v>0.04</v>
      </c>
      <c r="EC7" s="24">
        <v>0.12</v>
      </c>
      <c r="ED7" s="24">
        <v>0.09</v>
      </c>
      <c r="EE7" s="24">
        <v>0.01</v>
      </c>
      <c r="EF7" s="24">
        <v>0</v>
      </c>
      <c r="EG7" s="24">
        <v>0</v>
      </c>
      <c r="EH7" s="24">
        <v>0</v>
      </c>
      <c r="EI7" s="24">
        <v>0</v>
      </c>
      <c r="EJ7" s="24">
        <v>0.04</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dcterms:created xsi:type="dcterms:W3CDTF">2025-01-24T07:14:04Z</dcterms:created>
  <dcterms:modified xsi:type="dcterms:W3CDTF">2025-01-24T07:14:04Z</dcterms:modified>
  <cp:category/>
</cp:coreProperties>
</file>