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NT025112\Desktop\"/>
    </mc:Choice>
  </mc:AlternateContent>
  <xr:revisionPtr revIDLastSave="0" documentId="13_ncr:1_{FA924431-390E-4FFD-9032-720552114CB0}" xr6:coauthVersionLast="47" xr6:coauthVersionMax="47" xr10:uidLastSave="{00000000-0000-0000-0000-000000000000}"/>
  <workbookProtection workbookAlgorithmName="SHA-512" workbookHashValue="4HD2pFPXHcLRqnyuZ11dk9XJNZSzEhEL3lNXoZ2F7rOxtUQ//AjFI2Qdl0nbRh2OF0viP6WsRrXddkMISwV14w==" workbookSaltValue="V4qye+gOdrSK16G+2bf0nw==" workbookSpinCount="100000" lockStructure="1"/>
  <bookViews>
    <workbookView xWindow="28680" yWindow="-30" windowWidth="19440" windowHeight="156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HX10" i="4" s="1"/>
  <c r="U7" i="5"/>
  <c r="T7" i="5"/>
  <c r="S7" i="5"/>
  <c r="R7" i="5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U52" i="4"/>
  <c r="MA32" i="4"/>
  <c r="LH32" i="4"/>
  <c r="KO32" i="4"/>
  <c r="JV32" i="4"/>
  <c r="JC32" i="4"/>
  <c r="HJ32" i="4"/>
  <c r="GQ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DU10" i="4"/>
  <c r="CF10" i="4"/>
  <c r="B10" i="4"/>
  <c r="LJ8" i="4"/>
  <c r="JQ8" i="4"/>
  <c r="HX8" i="4"/>
  <c r="DU8" i="4"/>
  <c r="CF8" i="4"/>
  <c r="AQ8" i="4"/>
  <c r="MI76" i="4" l="1"/>
  <c r="IT76" i="4"/>
  <c r="CS51" i="4"/>
  <c r="HJ30" i="4"/>
  <c r="CS30" i="4"/>
  <c r="BZ76" i="4"/>
  <c r="MA51" i="4"/>
  <c r="HJ51" i="4"/>
  <c r="MA30" i="4"/>
  <c r="C11" i="5"/>
  <c r="D11" i="5"/>
  <c r="E11" i="5"/>
  <c r="B11" i="5"/>
  <c r="LT76" i="4" l="1"/>
  <c r="GQ51" i="4"/>
  <c r="LH30" i="4"/>
  <c r="IE76" i="4"/>
  <c r="BZ51" i="4"/>
  <c r="GQ30" i="4"/>
  <c r="BZ30" i="4"/>
  <c r="BK76" i="4"/>
  <c r="LH51" i="4"/>
  <c r="BG30" i="4"/>
  <c r="AV76" i="4"/>
  <c r="KO51" i="4"/>
  <c r="LE76" i="4"/>
  <c r="FX51" i="4"/>
  <c r="KO30" i="4"/>
  <c r="HP76" i="4"/>
  <c r="BG51" i="4"/>
  <c r="FX30" i="4"/>
  <c r="AN30" i="4"/>
  <c r="AG76" i="4"/>
  <c r="JV51" i="4"/>
  <c r="KP76" i="4"/>
  <c r="FE51" i="4"/>
  <c r="JV30" i="4"/>
  <c r="HA76" i="4"/>
  <c r="AN51" i="4"/>
  <c r="FE30" i="4"/>
  <c r="GL76" i="4"/>
  <c r="U51" i="4"/>
  <c r="EL30" i="4"/>
  <c r="U30" i="4"/>
  <c r="R76" i="4"/>
  <c r="JC51" i="4"/>
  <c r="EL51" i="4"/>
  <c r="KA76" i="4"/>
  <c r="JC30" i="4"/>
</calcChain>
</file>

<file path=xl/sharedStrings.xml><?xml version="1.0" encoding="utf-8"?>
<sst xmlns="http://schemas.openxmlformats.org/spreadsheetml/2006/main" count="278" uniqueCount="143">
  <si>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</si>
  <si>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</si>
  <si>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</si>
  <si>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</si>
  <si>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</si>
  <si>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</si>
  <si>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</si>
  <si>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</si>
  <si>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</si>
  <si>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</si>
  <si>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</si>
  <si>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</si>
  <si>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</si>
  <si>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</si>
  <si>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</si>
  <si>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</si>
  <si>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</si>
  <si>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</si>
  <si>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</si>
  <si>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</si>
  <si>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</si>
  <si>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</si>
  <si>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</si>
  <si>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</si>
  <si>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</si>
  <si>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</si>
  <si>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</si>
  <si>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</si>
  <si>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</si>
  <si>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</si>
  <si>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</si>
  <si>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</si>
  <si>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</si>
  <si>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</si>
  <si>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</si>
  <si>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</si>
  <si>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</si>
  <si>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</si>
  <si>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</si>
  <si>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</si>
  <si>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</si>
  <si>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</si>
  <si>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</si>
  <si>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</si>
  <si>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</si>
  <si>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</si>
  <si>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</si>
  <si>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</si>
  <si>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</si>
  <si>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</si>
  <si>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</si>
  <si>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</si>
  <si>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</si>
  <si>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</si>
  <si>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</si>
  <si>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</si>
  <si>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</si>
  <si>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</si>
  <si>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</si>
  <si>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</si>
  <si>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</si>
  <si>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</si>
  <si>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</si>
  <si>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</si>
  <si>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</si>
  <si>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</si>
  <si>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</si>
  <si>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</si>
  <si>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</si>
  <si>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</si>
  <si>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</si>
  <si>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</si>
  <si>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</si>
  <si>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</si>
  <si>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</si>
  <si>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</si>
  <si>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</si>
  <si>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</si>
  <si>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</si>
  <si>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</si>
  <si>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</si>
  <si>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</si>
  <si>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</si>
  <si>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</si>
  <si>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</si>
  <si>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</si>
  <si>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</si>
  <si>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</si>
  <si>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</si>
  <si>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</si>
  <si>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</si>
  <si>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</si>
  <si>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</si>
  <si>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</si>
  <si>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</si>
  <si>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</si>
  <si>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</si>
  <si>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</si>
  <si>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</si>
  <si>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</si>
  <si>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</si>
  <si>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</si>
  <si>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</si>
  <si>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</si>
  <si>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</si>
  <si>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</si>
  <si>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</si>
  <si>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</si>
  <si>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</si>
  <si>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</si>
  <si>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</si>
  <si>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</si>
  <si>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</si>
  <si>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当該値(N-2)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</si>
  <si>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</si>
  <si>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</si>
  <si>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</si>
  <si>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</si>
  <si>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</si>
  <si>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</si>
  <si>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</si>
  <si>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</si>
  <si>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</si>
  <si>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高架下駐車場（永木町）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</si>
  <si>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</si>
  <si>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</si>
  <si>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</si>
  <si>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</si>
  <si>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</si>
  <si>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</si>
  <si>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</si>
  <si>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</si>
  <si>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</si>
  <si>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</si>
  <si>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</si>
  <si>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</si>
  <si>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</si>
  <si>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</si>
  <si>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</si>
  <si>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</si>
  <si>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指定管理者と協力しながら、継続定な利用者の確保及び維持管理に務めていく必要がある。</t>
    <phoneticPr fontId="5"/>
  </si>
  <si>
    <t>　平成27年度からの指定管理者による利用料金制の導入により、収支が改善し、安定した運営が行われている。
　今後も指定管理者と協力し、収益確保を継続するための検討をしていく。</t>
    <phoneticPr fontId="5"/>
  </si>
  <si>
    <t>　当駐車場は定期のみの駐車場であり、稼働率は算定していない。
　今後も指定管理者と協力しながら、継続的な利用者の確保に努めていく必要がある。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</si>
</sst>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172.3</c:v>
                </c:pt>
                <c:pt idx="1">
                  <c:v>156.80000000000001</c:v>
                </c:pt>
                <c:pt idx="2">
                  <c:v>160</c:v>
                </c:pt>
                <c:pt idx="3">
                  <c:v>168.8</c:v>
                </c:pt>
                <c:pt idx="4">
                  <c:v>174.7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7-4F39-B665-052BCB1C8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B7-4F39-B665-052BCB1C8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0-4FFC-9E8E-ACF30969C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0-4FFC-9E8E-ACF30969C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6E3-4032-9BFA-9073189BC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3-4032-9BFA-9073189BC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8AC-4DDA-A22E-6B445B723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C-4DDA-A22E-6B445B723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C-4876-A114-46FEA91F9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C-4876-A114-46FEA91F9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E-4229-9E04-8952EA00F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0E-4229-9E04-8952EA00F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A-4A22-81A2-D3B58791D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AA-4A22-81A2-D3B58791D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42</c:v>
                </c:pt>
                <c:pt idx="1">
                  <c:v>36.200000000000003</c:v>
                </c:pt>
                <c:pt idx="2">
                  <c:v>37.5</c:v>
                </c:pt>
                <c:pt idx="3">
                  <c:v>40.799999999999997</c:v>
                </c:pt>
                <c:pt idx="4">
                  <c:v>42.8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8-49C1-9627-5D18D1ABA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28-49C1-9627-5D18D1ABA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851</c:v>
                </c:pt>
                <c:pt idx="1">
                  <c:v>755</c:v>
                </c:pt>
                <c:pt idx="2">
                  <c:v>793</c:v>
                </c:pt>
                <c:pt idx="3">
                  <c:v>862</c:v>
                </c:pt>
                <c:pt idx="4">
                  <c:v>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0-4F15-B41B-94CDD0434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A0-4F15-B41B-94CDD0434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IJ39" zoomScale="85" zoomScaleNormal="85" zoomScaleSheetLayoutView="70" workbookViewId="0">
      <selection activeCell="OA59" sqref="OA59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愛媛県松山市　高架下駐車場（永木町）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無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428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130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39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15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1"/>
      <c r="NC15" s="2"/>
      <c r="ND15" s="100" t="s">
        <v>141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172.3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156.80000000000001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160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168.8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174.7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0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0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0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0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0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1736.5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3200.8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274.39999999999998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972.8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2703.2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1.3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4.8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3.3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1.6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1.5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159.6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128.5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138.1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152.4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149.80000000000001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100" t="s">
        <v>139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100" t="s">
        <v>142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42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36.200000000000003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37.5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40.799999999999997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42.8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851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755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793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862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917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98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13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2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4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28.9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-56.4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16.899999999999999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26.4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-1.9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8262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1059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2866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4637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4223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100" t="s">
        <v>140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2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2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51.5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764.6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72.599999999999994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50.4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32.799999999999997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lMkEf5OTXIwXsE2EXna1zRLRnna/vJkRVoTfRWdRMqnu9awHFNmFUnIBK6zM40mO7J32b4HCu4+3w6ihgBa3ig==" saltValue="KYsTDpUyORaYxjnou4YZL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90</v>
      </c>
      <c r="AM5" s="47" t="s">
        <v>100</v>
      </c>
      <c r="AN5" s="47" t="s">
        <v>101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102</v>
      </c>
      <c r="AV5" s="47" t="s">
        <v>103</v>
      </c>
      <c r="AW5" s="47" t="s">
        <v>90</v>
      </c>
      <c r="AX5" s="47" t="s">
        <v>91</v>
      </c>
      <c r="AY5" s="47" t="s">
        <v>104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99</v>
      </c>
      <c r="BG5" s="47" t="s">
        <v>105</v>
      </c>
      <c r="BH5" s="47" t="s">
        <v>106</v>
      </c>
      <c r="BI5" s="47" t="s">
        <v>107</v>
      </c>
      <c r="BJ5" s="47" t="s">
        <v>101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108</v>
      </c>
      <c r="BR5" s="47" t="s">
        <v>103</v>
      </c>
      <c r="BS5" s="47" t="s">
        <v>90</v>
      </c>
      <c r="BT5" s="47" t="s">
        <v>100</v>
      </c>
      <c r="BU5" s="47" t="s">
        <v>104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109</v>
      </c>
      <c r="CC5" s="47" t="s">
        <v>89</v>
      </c>
      <c r="CD5" s="47" t="s">
        <v>90</v>
      </c>
      <c r="CE5" s="47" t="s">
        <v>110</v>
      </c>
      <c r="CF5" s="47" t="s">
        <v>111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108</v>
      </c>
      <c r="CP5" s="47" t="s">
        <v>89</v>
      </c>
      <c r="CQ5" s="47" t="s">
        <v>112</v>
      </c>
      <c r="CR5" s="47" t="s">
        <v>91</v>
      </c>
      <c r="CS5" s="47" t="s">
        <v>104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99</v>
      </c>
      <c r="DA5" s="47" t="s">
        <v>103</v>
      </c>
      <c r="DB5" s="47" t="s">
        <v>113</v>
      </c>
      <c r="DC5" s="47" t="s">
        <v>91</v>
      </c>
      <c r="DD5" s="47" t="s">
        <v>101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108</v>
      </c>
      <c r="DL5" s="47" t="s">
        <v>89</v>
      </c>
      <c r="DM5" s="47" t="s">
        <v>114</v>
      </c>
      <c r="DN5" s="47" t="s">
        <v>100</v>
      </c>
      <c r="DO5" s="47" t="s">
        <v>115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116</v>
      </c>
      <c r="B6" s="48">
        <f>B8</f>
        <v>2023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6</v>
      </c>
      <c r="H6" s="48" t="str">
        <f>SUBSTITUTE(H8,"　","")</f>
        <v>愛媛県松山市</v>
      </c>
      <c r="I6" s="48" t="str">
        <f t="shared" si="1"/>
        <v>高架下駐車場（永木町）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39</v>
      </c>
      <c r="S6" s="50" t="str">
        <f t="shared" si="1"/>
        <v>無</v>
      </c>
      <c r="T6" s="50" t="str">
        <f t="shared" si="1"/>
        <v>無</v>
      </c>
      <c r="U6" s="51">
        <f t="shared" si="1"/>
        <v>428</v>
      </c>
      <c r="V6" s="51">
        <f t="shared" si="1"/>
        <v>15</v>
      </c>
      <c r="W6" s="51">
        <f t="shared" si="1"/>
        <v>0</v>
      </c>
      <c r="X6" s="50" t="str">
        <f t="shared" si="1"/>
        <v>利用料金制</v>
      </c>
      <c r="Y6" s="52">
        <f>IF(Y8="-",NA(),Y8)</f>
        <v>172.3</v>
      </c>
      <c r="Z6" s="52">
        <f t="shared" ref="Z6:AH6" si="2">IF(Z8="-",NA(),Z8)</f>
        <v>156.80000000000001</v>
      </c>
      <c r="AA6" s="52">
        <f t="shared" si="2"/>
        <v>160</v>
      </c>
      <c r="AB6" s="52">
        <f t="shared" si="2"/>
        <v>168.8</v>
      </c>
      <c r="AC6" s="52">
        <f t="shared" si="2"/>
        <v>174.7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42</v>
      </c>
      <c r="BG6" s="52">
        <f t="shared" ref="BG6:BO6" si="5">IF(BG8="-",NA(),BG8)</f>
        <v>36.200000000000003</v>
      </c>
      <c r="BH6" s="52">
        <f t="shared" si="5"/>
        <v>37.5</v>
      </c>
      <c r="BI6" s="52">
        <f t="shared" si="5"/>
        <v>40.799999999999997</v>
      </c>
      <c r="BJ6" s="52">
        <f t="shared" si="5"/>
        <v>42.8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851</v>
      </c>
      <c r="BR6" s="53">
        <f t="shared" ref="BR6:BZ6" si="6">IF(BR8="-",NA(),BR8)</f>
        <v>755</v>
      </c>
      <c r="BS6" s="53">
        <f t="shared" si="6"/>
        <v>793</v>
      </c>
      <c r="BT6" s="53">
        <f t="shared" si="6"/>
        <v>862</v>
      </c>
      <c r="BU6" s="53">
        <f t="shared" si="6"/>
        <v>917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117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119</v>
      </c>
      <c r="B7" s="48">
        <f t="shared" ref="B7:X7" si="10">B8</f>
        <v>2023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6</v>
      </c>
      <c r="H7" s="48" t="str">
        <f t="shared" si="10"/>
        <v>愛媛県　松山市</v>
      </c>
      <c r="I7" s="48" t="str">
        <f t="shared" si="10"/>
        <v>高架下駐車場（永木町）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39</v>
      </c>
      <c r="S7" s="50" t="str">
        <f t="shared" si="10"/>
        <v>無</v>
      </c>
      <c r="T7" s="50" t="str">
        <f t="shared" si="10"/>
        <v>無</v>
      </c>
      <c r="U7" s="51">
        <f t="shared" si="10"/>
        <v>428</v>
      </c>
      <c r="V7" s="51">
        <f t="shared" si="10"/>
        <v>15</v>
      </c>
      <c r="W7" s="51">
        <f t="shared" si="10"/>
        <v>0</v>
      </c>
      <c r="X7" s="50" t="str">
        <f t="shared" si="10"/>
        <v>利用料金制</v>
      </c>
      <c r="Y7" s="52">
        <f>Y8</f>
        <v>172.3</v>
      </c>
      <c r="Z7" s="52">
        <f t="shared" ref="Z7:AH7" si="11">Z8</f>
        <v>156.80000000000001</v>
      </c>
      <c r="AA7" s="52">
        <f t="shared" si="11"/>
        <v>160</v>
      </c>
      <c r="AB7" s="52">
        <f t="shared" si="11"/>
        <v>168.8</v>
      </c>
      <c r="AC7" s="52">
        <f t="shared" si="11"/>
        <v>174.7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42</v>
      </c>
      <c r="BG7" s="52">
        <f t="shared" ref="BG7:BO7" si="14">BG8</f>
        <v>36.200000000000003</v>
      </c>
      <c r="BH7" s="52">
        <f t="shared" si="14"/>
        <v>37.5</v>
      </c>
      <c r="BI7" s="52">
        <f t="shared" si="14"/>
        <v>40.799999999999997</v>
      </c>
      <c r="BJ7" s="52">
        <f t="shared" si="14"/>
        <v>42.8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851</v>
      </c>
      <c r="BR7" s="53">
        <f t="shared" ref="BR7:BZ7" si="15">BR8</f>
        <v>755</v>
      </c>
      <c r="BS7" s="53">
        <f t="shared" si="15"/>
        <v>793</v>
      </c>
      <c r="BT7" s="53">
        <f t="shared" si="15"/>
        <v>862</v>
      </c>
      <c r="BU7" s="53">
        <f t="shared" si="15"/>
        <v>917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120</v>
      </c>
      <c r="CC7" s="52" t="s">
        <v>120</v>
      </c>
      <c r="CD7" s="52" t="s">
        <v>120</v>
      </c>
      <c r="CE7" s="52" t="s">
        <v>120</v>
      </c>
      <c r="CF7" s="52" t="s">
        <v>120</v>
      </c>
      <c r="CG7" s="52" t="s">
        <v>120</v>
      </c>
      <c r="CH7" s="52" t="s">
        <v>120</v>
      </c>
      <c r="CI7" s="52" t="s">
        <v>120</v>
      </c>
      <c r="CJ7" s="52" t="s">
        <v>120</v>
      </c>
      <c r="CK7" s="52" t="s">
        <v>117</v>
      </c>
      <c r="CL7" s="49"/>
      <c r="CM7" s="51">
        <f>CM8</f>
        <v>0</v>
      </c>
      <c r="CN7" s="51">
        <f>CN8</f>
        <v>0</v>
      </c>
      <c r="CO7" s="52" t="s">
        <v>120</v>
      </c>
      <c r="CP7" s="52" t="s">
        <v>120</v>
      </c>
      <c r="CQ7" s="52" t="s">
        <v>120</v>
      </c>
      <c r="CR7" s="52" t="s">
        <v>120</v>
      </c>
      <c r="CS7" s="52" t="s">
        <v>120</v>
      </c>
      <c r="CT7" s="52" t="s">
        <v>120</v>
      </c>
      <c r="CU7" s="52" t="s">
        <v>120</v>
      </c>
      <c r="CV7" s="52" t="s">
        <v>120</v>
      </c>
      <c r="CW7" s="52" t="s">
        <v>120</v>
      </c>
      <c r="CX7" s="52" t="s">
        <v>121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15">
      <c r="A8" s="37"/>
      <c r="B8" s="55">
        <v>2023</v>
      </c>
      <c r="C8" s="55">
        <v>382019</v>
      </c>
      <c r="D8" s="55">
        <v>47</v>
      </c>
      <c r="E8" s="55">
        <v>14</v>
      </c>
      <c r="F8" s="55">
        <v>0</v>
      </c>
      <c r="G8" s="55">
        <v>6</v>
      </c>
      <c r="H8" s="55" t="s">
        <v>122</v>
      </c>
      <c r="I8" s="55" t="s">
        <v>123</v>
      </c>
      <c r="J8" s="55" t="s">
        <v>124</v>
      </c>
      <c r="K8" s="55" t="s">
        <v>125</v>
      </c>
      <c r="L8" s="55" t="s">
        <v>126</v>
      </c>
      <c r="M8" s="55" t="s">
        <v>127</v>
      </c>
      <c r="N8" s="55" t="s">
        <v>128</v>
      </c>
      <c r="O8" s="56" t="s">
        <v>129</v>
      </c>
      <c r="P8" s="57" t="s">
        <v>130</v>
      </c>
      <c r="Q8" s="57" t="s">
        <v>131</v>
      </c>
      <c r="R8" s="58">
        <v>39</v>
      </c>
      <c r="S8" s="57" t="s">
        <v>132</v>
      </c>
      <c r="T8" s="57" t="s">
        <v>132</v>
      </c>
      <c r="U8" s="58">
        <v>428</v>
      </c>
      <c r="V8" s="58">
        <v>15</v>
      </c>
      <c r="W8" s="58">
        <v>0</v>
      </c>
      <c r="X8" s="57" t="s">
        <v>133</v>
      </c>
      <c r="Y8" s="59">
        <v>172.3</v>
      </c>
      <c r="Z8" s="59">
        <v>156.80000000000001</v>
      </c>
      <c r="AA8" s="59">
        <v>160</v>
      </c>
      <c r="AB8" s="59">
        <v>168.8</v>
      </c>
      <c r="AC8" s="59">
        <v>174.7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42</v>
      </c>
      <c r="BG8" s="59">
        <v>36.200000000000003</v>
      </c>
      <c r="BH8" s="59">
        <v>37.5</v>
      </c>
      <c r="BI8" s="59">
        <v>40.799999999999997</v>
      </c>
      <c r="BJ8" s="59">
        <v>42.8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851</v>
      </c>
      <c r="BR8" s="60">
        <v>755</v>
      </c>
      <c r="BS8" s="60">
        <v>793</v>
      </c>
      <c r="BT8" s="61">
        <v>862</v>
      </c>
      <c r="BU8" s="61">
        <v>917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126</v>
      </c>
      <c r="CC8" s="59" t="s">
        <v>126</v>
      </c>
      <c r="CD8" s="59" t="s">
        <v>126</v>
      </c>
      <c r="CE8" s="59" t="s">
        <v>126</v>
      </c>
      <c r="CF8" s="59" t="s">
        <v>126</v>
      </c>
      <c r="CG8" s="59" t="s">
        <v>126</v>
      </c>
      <c r="CH8" s="59" t="s">
        <v>126</v>
      </c>
      <c r="CI8" s="59" t="s">
        <v>126</v>
      </c>
      <c r="CJ8" s="59" t="s">
        <v>126</v>
      </c>
      <c r="CK8" s="59" t="s">
        <v>126</v>
      </c>
      <c r="CL8" s="56" t="s">
        <v>126</v>
      </c>
      <c r="CM8" s="58">
        <v>0</v>
      </c>
      <c r="CN8" s="58">
        <v>0</v>
      </c>
      <c r="CO8" s="59" t="s">
        <v>126</v>
      </c>
      <c r="CP8" s="59" t="s">
        <v>126</v>
      </c>
      <c r="CQ8" s="59" t="s">
        <v>126</v>
      </c>
      <c r="CR8" s="59" t="s">
        <v>126</v>
      </c>
      <c r="CS8" s="59" t="s">
        <v>126</v>
      </c>
      <c r="CT8" s="59" t="s">
        <v>126</v>
      </c>
      <c r="CU8" s="59" t="s">
        <v>126</v>
      </c>
      <c r="CV8" s="59" t="s">
        <v>126</v>
      </c>
      <c r="CW8" s="59" t="s">
        <v>126</v>
      </c>
      <c r="CX8" s="59" t="s">
        <v>126</v>
      </c>
      <c r="CY8" s="56" t="s">
        <v>126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134</v>
      </c>
      <c r="C10" s="64" t="s">
        <v>135</v>
      </c>
      <c r="D10" s="64" t="s">
        <v>136</v>
      </c>
      <c r="E10" s="64" t="s">
        <v>137</v>
      </c>
      <c r="F10" s="64" t="s">
        <v>138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cp:lastPrinted>2025-02-04T02:28:41Z</cp:lastPrinted>
  <dcterms:created xsi:type="dcterms:W3CDTF">2024-12-19T01:08:00Z</dcterms:created>
  <dcterms:modified xsi:type="dcterms:W3CDTF">2025-02-04T02:31:54Z</dcterms:modified>
  <cp:category/>
</cp:coreProperties>
</file>