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10.65.21.21\市町振興課nas\41財政係\04_公営企業関係\11 経営比較分析表\R5決算分（R6文書に保存）（矢野）\250120_公営企業に係る経営比較分析表（令和５年度決算）の分析等について\04-2_修正\01_松山市\"/>
    </mc:Choice>
  </mc:AlternateContent>
  <xr:revisionPtr revIDLastSave="0" documentId="13_ncr:1_{5E8023CC-40E7-4768-8E64-510B99663725}" xr6:coauthVersionLast="36" xr6:coauthVersionMax="47" xr10:uidLastSave="{00000000-0000-0000-0000-000000000000}"/>
  <workbookProtection workbookAlgorithmName="SHA-512" workbookHashValue="bPIRUDNknvx1oY+VKxMKqKS/B0ff0xt7thPb2SOyK0jRi8PaZ4Pfl9WSXg2pk1UqVgsVwZ0zbYYGsgXiB30eFw==" workbookSaltValue="JGlxKy14dZOdLk0zYSN/hw==" workbookSpinCount="100000" lockStructure="1"/>
  <bookViews>
    <workbookView xWindow="-120" yWindow="-120" windowWidth="24240" windowHeight="131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BB8" i="4" s="1"/>
  <c r="T6" i="5"/>
  <c r="S6" i="5"/>
  <c r="AL8" i="4" s="1"/>
  <c r="R6" i="5"/>
  <c r="Q6" i="5"/>
  <c r="W10" i="4" s="1"/>
  <c r="P6" i="5"/>
  <c r="P10" i="4" s="1"/>
  <c r="O6" i="5"/>
  <c r="I10" i="4" s="1"/>
  <c r="N6" i="5"/>
  <c r="M6" i="5"/>
  <c r="AD8" i="4" s="1"/>
  <c r="L6" i="5"/>
  <c r="K6" i="5"/>
  <c r="P8" i="4" s="1"/>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J85" i="4"/>
  <c r="H85" i="4"/>
  <c r="AD10" i="4"/>
  <c r="B10" i="4"/>
  <c r="AT8" i="4"/>
  <c r="W8" i="4"/>
  <c r="B8" i="4"/>
</calcChain>
</file>

<file path=xl/sharedStrings.xml><?xml version="1.0" encoding="utf-8"?>
<sst xmlns="http://schemas.openxmlformats.org/spreadsheetml/2006/main" count="231" uniqueCount="115">
  <si>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</si>
  <si>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</si>
  <si>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</si>
  <si>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</si>
  <si>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</si>
  <si>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</si>
  <si>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</si>
  <si>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</si>
  <si>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</si>
  <si>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</si>
  <si>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</si>
  <si>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</si>
  <si>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</si>
  <si>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</si>
  <si>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</si>
  <si>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</si>
  <si>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</si>
  <si>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</si>
  <si>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</si>
  <si>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</si>
  <si>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</si>
  <si>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</si>
  <si>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</si>
  <si>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</si>
  <si>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</si>
  <si>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</si>
  <si>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</si>
  <si>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</si>
  <si>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</si>
  <si>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</si>
  <si>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</si>
  <si>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</si>
  <si>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</si>
  <si>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</si>
  <si>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</si>
  <si>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</si>
  <si>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</si>
  <si>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</si>
  <si>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</si>
  <si>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</si>
  <si>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</si>
  <si>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</si>
  <si>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</si>
  <si>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</si>
  <si>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</si>
  <si>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</si>
  <si>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</si>
  <si>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</si>
  <si>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</si>
  <si>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</si>
  <si>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</si>
  <si>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</si>
  <si>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</si>
  <si>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</si>
  <si>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</si>
  <si>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</si>
  <si>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</si>
  <si>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</si>
  <si>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</si>
  <si>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</si>
  <si>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</si>
  <si>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</si>
  <si>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</si>
  <si>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</si>
  <si>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</si>
  <si>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</si>
  <si>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</si>
  <si>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</si>
  <si>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</si>
  <si>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</si>
  <si>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</si>
  <si>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</si>
  <si>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</si>
  <si>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</si>
  <si>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</si>
  <si>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</si>
  <si>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</si>
  <si>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</si>
  <si>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</si>
  <si>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</si>
  <si>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</si>
  <si>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</si>
  <si>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</si>
  <si>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</si>
  <si>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</si>
  <si>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</si>
  <si>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</si>
  <si>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</si>
  <si>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</si>
  <si>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</si>
  <si>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</si>
  <si>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</si>
  <si>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</si>
  <si>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</si>
  <si>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</si>
  <si>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</si>
  <si>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松山市</t>
  </si>
  <si>
    <t>法適用</t>
  </si>
  <si>
    <t>下水道事業</t>
  </si>
  <si>
    <t>特定環境保全公共下水道</t>
  </si>
  <si>
    <t>D2</t>
  </si>
  <si>
    <t>その他</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</si>
  <si>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</si>
  <si>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</si>
  <si>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</si>
  <si>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</si>
  <si>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</si>
  <si>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</si>
  <si>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</si>
  <si>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</si>
  <si>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</si>
  <si>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</si>
  <si>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本事業単独では、規模が小さく採算が取りづらい構造となっているため、公共下水道事業と一体的に運営することで、経営が成り立っています。
　そのため、公共下水道事業の施設改築に合わせたストックマネジメント計画に基づく施設の改築や、新規発行企業債の抑制などに取り組み、将来にわたって、安定的かつ持続的に事業運営が可能となるよう経営の効率化を進めていきます。</t>
    <rPh sb="1" eb="2">
      <t>ホン</t>
    </rPh>
    <rPh sb="83" eb="85">
      <t>カイチク</t>
    </rPh>
    <rPh sb="109" eb="111">
      <t>カイチク</t>
    </rPh>
    <phoneticPr fontId="4"/>
  </si>
  <si>
    <t>　本市の特定環境保全公共下水道事業は、公共下水道の処理場で汚水処理を実施するなど、公共下水道事業と一体的に運営しています。
　本事業単独では事業規模が小さく、使用料収入に対して、資本費（減価償却費や企業債利息）の負担が大きく、採算が取りづらい構造になっていることから、「①経常収支比率」、「⑤経費回収率」、「⑦施設利用率」、「⑧水洗化率」は、いずれも類似団体より低い水準となっています。
　今後も、本事業単独では、経営を大きく改善することは難しい状況ですが、運営形態に合わせ、公共下水道事業と一体的に経営改善を進めていくことにしています。</t>
    <phoneticPr fontId="4"/>
  </si>
  <si>
    <t>　「①有形固定資産減価償却率」は、平成3年度から7年度に集中して行った施設整備の償却が進み、上昇傾向にあります。
　施設数が少ないため、一つの設備更新などで指標が大きく変動しますが、適宜、施設を修繕するとともに、適切な時期に適切な規模の改築を行い、施設の健全度を高めていきます。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</si>
</sst>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2DC-4087-ACA3-7881AE88618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0.36</c:v>
                </c:pt>
                <c:pt idx="1">
                  <c:v>0.39</c:v>
                </c:pt>
                <c:pt idx="2">
                  <c:v>0.1</c:v>
                </c:pt>
                <c:pt idx="3">
                  <c:v>0.08</c:v>
                </c:pt>
                <c:pt idx="4">
                  <c:v>0.06</c:v>
                </c:pt>
              </c:numCache>
            </c:numRef>
          </c:val>
          <c:smooth val="0"/>
          <c:extLst>
            <c:ext xmlns:c16="http://schemas.microsoft.com/office/drawing/2014/chart" uri="{C3380CC4-5D6E-409C-BE32-E72D297353CC}">
              <c16:uniqueId val="{00000001-52DC-4087-ACA3-7881AE88618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98.27</c:v>
                </c:pt>
                <c:pt idx="1">
                  <c:v>91.09</c:v>
                </c:pt>
                <c:pt idx="2">
                  <c:v>98.06</c:v>
                </c:pt>
                <c:pt idx="3">
                  <c:v>93.08</c:v>
                </c:pt>
                <c:pt idx="4">
                  <c:v>95.99</c:v>
                </c:pt>
              </c:numCache>
            </c:numRef>
          </c:val>
          <c:extLst>
            <c:ext xmlns:c16="http://schemas.microsoft.com/office/drawing/2014/chart" uri="{C3380CC4-5D6E-409C-BE32-E72D297353CC}">
              <c16:uniqueId val="{00000000-FC0A-4034-B0E0-A327E60E031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102.73</c:v>
                </c:pt>
                <c:pt idx="1">
                  <c:v>105.78</c:v>
                </c:pt>
                <c:pt idx="2">
                  <c:v>106.09</c:v>
                </c:pt>
                <c:pt idx="3">
                  <c:v>106.44</c:v>
                </c:pt>
                <c:pt idx="4">
                  <c:v>107.11</c:v>
                </c:pt>
              </c:numCache>
            </c:numRef>
          </c:val>
          <c:smooth val="0"/>
          <c:extLst>
            <c:ext xmlns:c16="http://schemas.microsoft.com/office/drawing/2014/chart" uri="{C3380CC4-5D6E-409C-BE32-E72D297353CC}">
              <c16:uniqueId val="{00000001-FC0A-4034-B0E0-A327E60E031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29.14</c:v>
                </c:pt>
                <c:pt idx="1">
                  <c:v>31.45</c:v>
                </c:pt>
                <c:pt idx="2">
                  <c:v>33.75</c:v>
                </c:pt>
                <c:pt idx="3">
                  <c:v>36.08</c:v>
                </c:pt>
                <c:pt idx="4">
                  <c:v>38.4</c:v>
                </c:pt>
              </c:numCache>
            </c:numRef>
          </c:val>
          <c:extLst>
            <c:ext xmlns:c16="http://schemas.microsoft.com/office/drawing/2014/chart" uri="{C3380CC4-5D6E-409C-BE32-E72D297353CC}">
              <c16:uniqueId val="{00000000-023B-4DC0-A628-49AE22DC02C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24.68</c:v>
                </c:pt>
                <c:pt idx="1">
                  <c:v>21.36</c:v>
                </c:pt>
                <c:pt idx="2">
                  <c:v>22.79</c:v>
                </c:pt>
                <c:pt idx="3">
                  <c:v>24.8</c:v>
                </c:pt>
                <c:pt idx="4">
                  <c:v>26.77</c:v>
                </c:pt>
              </c:numCache>
            </c:numRef>
          </c:val>
          <c:smooth val="0"/>
          <c:extLst>
            <c:ext xmlns:c16="http://schemas.microsoft.com/office/drawing/2014/chart" uri="{C3380CC4-5D6E-409C-BE32-E72D297353CC}">
              <c16:uniqueId val="{00000001-023B-4DC0-A628-49AE22DC02C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5C4-4DA7-B761-DDDE97096E3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8.6199999999999992</c:v>
                </c:pt>
                <c:pt idx="1">
                  <c:v>0.01</c:v>
                </c:pt>
                <c:pt idx="2">
                  <c:v>0.01</c:v>
                </c:pt>
                <c:pt idx="3">
                  <c:v>0.02</c:v>
                </c:pt>
                <c:pt idx="4">
                  <c:v>7.0000000000000007E-2</c:v>
                </c:pt>
              </c:numCache>
            </c:numRef>
          </c:val>
          <c:smooth val="0"/>
          <c:extLst>
            <c:ext xmlns:c16="http://schemas.microsoft.com/office/drawing/2014/chart" uri="{C3380CC4-5D6E-409C-BE32-E72D297353CC}">
              <c16:uniqueId val="{00000001-25C4-4DA7-B761-DDDE97096E3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1672.62</c:v>
                </c:pt>
                <c:pt idx="1">
                  <c:v>1726.32</c:v>
                </c:pt>
                <c:pt idx="2">
                  <c:v>1772.05</c:v>
                </c:pt>
                <c:pt idx="3">
                  <c:v>1895.17</c:v>
                </c:pt>
                <c:pt idx="4">
                  <c:v>1887.46</c:v>
                </c:pt>
              </c:numCache>
            </c:numRef>
          </c:val>
          <c:extLst>
            <c:ext xmlns:c16="http://schemas.microsoft.com/office/drawing/2014/chart" uri="{C3380CC4-5D6E-409C-BE32-E72D297353CC}">
              <c16:uniqueId val="{00000000-F060-442D-B273-25425FCB3BB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94.97</c:v>
                </c:pt>
                <c:pt idx="1">
                  <c:v>63.96</c:v>
                </c:pt>
                <c:pt idx="2">
                  <c:v>69.42</c:v>
                </c:pt>
                <c:pt idx="3">
                  <c:v>72.86</c:v>
                </c:pt>
                <c:pt idx="4">
                  <c:v>69.540000000000006</c:v>
                </c:pt>
              </c:numCache>
            </c:numRef>
          </c:val>
          <c:smooth val="0"/>
          <c:extLst>
            <c:ext xmlns:c16="http://schemas.microsoft.com/office/drawing/2014/chart" uri="{C3380CC4-5D6E-409C-BE32-E72D297353CC}">
              <c16:uniqueId val="{00000001-F060-442D-B273-25425FCB3BB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101.88</c:v>
                </c:pt>
                <c:pt idx="1">
                  <c:v>130.72</c:v>
                </c:pt>
                <c:pt idx="2">
                  <c:v>178.25</c:v>
                </c:pt>
                <c:pt idx="3">
                  <c:v>397.4</c:v>
                </c:pt>
                <c:pt idx="4">
                  <c:v>476.23</c:v>
                </c:pt>
              </c:numCache>
            </c:numRef>
          </c:val>
          <c:extLst>
            <c:ext xmlns:c16="http://schemas.microsoft.com/office/drawing/2014/chart" uri="{C3380CC4-5D6E-409C-BE32-E72D297353CC}">
              <c16:uniqueId val="{00000000-E65F-44E9-A0B1-883034BF6A7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47.72</c:v>
                </c:pt>
                <c:pt idx="1">
                  <c:v>44.24</c:v>
                </c:pt>
                <c:pt idx="2">
                  <c:v>43.07</c:v>
                </c:pt>
                <c:pt idx="3">
                  <c:v>45.42</c:v>
                </c:pt>
                <c:pt idx="4">
                  <c:v>50.63</c:v>
                </c:pt>
              </c:numCache>
            </c:numRef>
          </c:val>
          <c:smooth val="0"/>
          <c:extLst>
            <c:ext xmlns:c16="http://schemas.microsoft.com/office/drawing/2014/chart" uri="{C3380CC4-5D6E-409C-BE32-E72D297353CC}">
              <c16:uniqueId val="{00000001-E65F-44E9-A0B1-883034BF6A7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2340.0700000000002</c:v>
                </c:pt>
                <c:pt idx="1">
                  <c:v>2020.87</c:v>
                </c:pt>
                <c:pt idx="2">
                  <c:v>1702.8</c:v>
                </c:pt>
                <c:pt idx="3">
                  <c:v>1540.9</c:v>
                </c:pt>
                <c:pt idx="4">
                  <c:v>1496.34</c:v>
                </c:pt>
              </c:numCache>
            </c:numRef>
          </c:val>
          <c:extLst>
            <c:ext xmlns:c16="http://schemas.microsoft.com/office/drawing/2014/chart" uri="{C3380CC4-5D6E-409C-BE32-E72D297353CC}">
              <c16:uniqueId val="{00000000-377A-451E-A225-F8DACFE2648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1206.79</c:v>
                </c:pt>
                <c:pt idx="1">
                  <c:v>1258.43</c:v>
                </c:pt>
                <c:pt idx="2">
                  <c:v>1163.75</c:v>
                </c:pt>
                <c:pt idx="3">
                  <c:v>1195.47</c:v>
                </c:pt>
                <c:pt idx="4">
                  <c:v>1168.69</c:v>
                </c:pt>
              </c:numCache>
            </c:numRef>
          </c:val>
          <c:smooth val="0"/>
          <c:extLst>
            <c:ext xmlns:c16="http://schemas.microsoft.com/office/drawing/2014/chart" uri="{C3380CC4-5D6E-409C-BE32-E72D297353CC}">
              <c16:uniqueId val="{00000001-377A-451E-A225-F8DACFE2648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92.66</c:v>
                </c:pt>
                <c:pt idx="1">
                  <c:v>60.39</c:v>
                </c:pt>
                <c:pt idx="2">
                  <c:v>92.4</c:v>
                </c:pt>
                <c:pt idx="3">
                  <c:v>67.680000000000007</c:v>
                </c:pt>
                <c:pt idx="4">
                  <c:v>63.59</c:v>
                </c:pt>
              </c:numCache>
            </c:numRef>
          </c:val>
          <c:extLst>
            <c:ext xmlns:c16="http://schemas.microsoft.com/office/drawing/2014/chart" uri="{C3380CC4-5D6E-409C-BE32-E72D297353CC}">
              <c16:uniqueId val="{00000000-7977-4FF3-8139-9093F841859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71.84</c:v>
                </c:pt>
                <c:pt idx="1">
                  <c:v>73.36</c:v>
                </c:pt>
                <c:pt idx="2">
                  <c:v>72.599999999999994</c:v>
                </c:pt>
                <c:pt idx="3">
                  <c:v>69.430000000000007</c:v>
                </c:pt>
                <c:pt idx="4">
                  <c:v>70.709999999999994</c:v>
                </c:pt>
              </c:numCache>
            </c:numRef>
          </c:val>
          <c:smooth val="0"/>
          <c:extLst>
            <c:ext xmlns:c16="http://schemas.microsoft.com/office/drawing/2014/chart" uri="{C3380CC4-5D6E-409C-BE32-E72D297353CC}">
              <c16:uniqueId val="{00000001-7977-4FF3-8139-9093F841859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183.14</c:v>
                </c:pt>
                <c:pt idx="1">
                  <c:v>282.66000000000003</c:v>
                </c:pt>
                <c:pt idx="2">
                  <c:v>184.53</c:v>
                </c:pt>
                <c:pt idx="3">
                  <c:v>245.83</c:v>
                </c:pt>
                <c:pt idx="4">
                  <c:v>268.62</c:v>
                </c:pt>
              </c:numCache>
            </c:numRef>
          </c:val>
          <c:extLst>
            <c:ext xmlns:c16="http://schemas.microsoft.com/office/drawing/2014/chart" uri="{C3380CC4-5D6E-409C-BE32-E72D297353CC}">
              <c16:uniqueId val="{00000000-AB17-4056-83E6-7115745BAC3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228.47</c:v>
                </c:pt>
                <c:pt idx="1">
                  <c:v>224.88</c:v>
                </c:pt>
                <c:pt idx="2">
                  <c:v>228.64</c:v>
                </c:pt>
                <c:pt idx="3">
                  <c:v>239.46</c:v>
                </c:pt>
                <c:pt idx="4">
                  <c:v>233.15</c:v>
                </c:pt>
              </c:numCache>
            </c:numRef>
          </c:val>
          <c:smooth val="0"/>
          <c:extLst>
            <c:ext xmlns:c16="http://schemas.microsoft.com/office/drawing/2014/chart" uri="{C3380CC4-5D6E-409C-BE32-E72D297353CC}">
              <c16:uniqueId val="{00000001-AB17-4056-83E6-7115745BAC3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38.200000000000003</c:v>
                </c:pt>
                <c:pt idx="1">
                  <c:v>38.840000000000003</c:v>
                </c:pt>
                <c:pt idx="2">
                  <c:v>41.07</c:v>
                </c:pt>
                <c:pt idx="3">
                  <c:v>37.450000000000003</c:v>
                </c:pt>
                <c:pt idx="4">
                  <c:v>37.86</c:v>
                </c:pt>
              </c:numCache>
            </c:numRef>
          </c:val>
          <c:extLst>
            <c:ext xmlns:c16="http://schemas.microsoft.com/office/drawing/2014/chart" uri="{C3380CC4-5D6E-409C-BE32-E72D297353CC}">
              <c16:uniqueId val="{00000000-289B-4B47-865D-E6EB605F1EF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42.47</c:v>
                </c:pt>
                <c:pt idx="1">
                  <c:v>42.4</c:v>
                </c:pt>
                <c:pt idx="2">
                  <c:v>42.28</c:v>
                </c:pt>
                <c:pt idx="3">
                  <c:v>41.06</c:v>
                </c:pt>
                <c:pt idx="4">
                  <c:v>42.09</c:v>
                </c:pt>
              </c:numCache>
            </c:numRef>
          </c:val>
          <c:smooth val="0"/>
          <c:extLst>
            <c:ext xmlns:c16="http://schemas.microsoft.com/office/drawing/2014/chart" uri="{C3380CC4-5D6E-409C-BE32-E72D297353CC}">
              <c16:uniqueId val="{00000001-289B-4B47-865D-E6EB605F1EF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82.58</c:v>
                </c:pt>
                <c:pt idx="1">
                  <c:v>83.02</c:v>
                </c:pt>
                <c:pt idx="2">
                  <c:v>83.41</c:v>
                </c:pt>
                <c:pt idx="3">
                  <c:v>84.11</c:v>
                </c:pt>
                <c:pt idx="4">
                  <c:v>84.65</c:v>
                </c:pt>
              </c:numCache>
            </c:numRef>
          </c:val>
          <c:extLst>
            <c:ext xmlns:c16="http://schemas.microsoft.com/office/drawing/2014/chart" uri="{C3380CC4-5D6E-409C-BE32-E72D297353CC}">
              <c16:uniqueId val="{00000000-CB82-4A97-B2DD-5E84009CB83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83.75</c:v>
                </c:pt>
                <c:pt idx="1">
                  <c:v>84.19</c:v>
                </c:pt>
                <c:pt idx="2">
                  <c:v>84.34</c:v>
                </c:pt>
                <c:pt idx="3">
                  <c:v>84.34</c:v>
                </c:pt>
                <c:pt idx="4">
                  <c:v>84.73</c:v>
                </c:pt>
              </c:numCache>
            </c:numRef>
          </c:val>
          <c:smooth val="0"/>
          <c:extLst>
            <c:ext xmlns:c16="http://schemas.microsoft.com/office/drawing/2014/chart" uri="{C3380CC4-5D6E-409C-BE32-E72D297353CC}">
              <c16:uniqueId val="{00000001-CB82-4A97-B2DD-5E84009CB83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H1" zoomScale="70" zoomScaleNormal="70" workbookViewId="0">
      <selection activeCell="B6" sqref="B6:AC6"/>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7" t="str">
        <f>データ!H6</f>
        <v>愛媛県　松山市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2">
      <c r="A8" s="2"/>
      <c r="B8" s="64" t="str">
        <f>データ!I6</f>
        <v>法適用</v>
      </c>
      <c r="C8" s="64"/>
      <c r="D8" s="64"/>
      <c r="E8" s="64"/>
      <c r="F8" s="64"/>
      <c r="G8" s="64"/>
      <c r="H8" s="64"/>
      <c r="I8" s="64" t="str">
        <f>データ!J6</f>
        <v>下水道事業</v>
      </c>
      <c r="J8" s="64"/>
      <c r="K8" s="64"/>
      <c r="L8" s="64"/>
      <c r="M8" s="64"/>
      <c r="N8" s="64"/>
      <c r="O8" s="64"/>
      <c r="P8" s="64" t="str">
        <f>データ!K6</f>
        <v>特定環境保全公共下水道</v>
      </c>
      <c r="Q8" s="64"/>
      <c r="R8" s="64"/>
      <c r="S8" s="64"/>
      <c r="T8" s="64"/>
      <c r="U8" s="64"/>
      <c r="V8" s="64"/>
      <c r="W8" s="64" t="str">
        <f>データ!L6</f>
        <v>D2</v>
      </c>
      <c r="X8" s="64"/>
      <c r="Y8" s="64"/>
      <c r="Z8" s="64"/>
      <c r="AA8" s="64"/>
      <c r="AB8" s="64"/>
      <c r="AC8" s="64"/>
      <c r="AD8" s="65" t="str">
        <f>データ!$M$6</f>
        <v>その他</v>
      </c>
      <c r="AE8" s="65"/>
      <c r="AF8" s="65"/>
      <c r="AG8" s="65"/>
      <c r="AH8" s="65"/>
      <c r="AI8" s="65"/>
      <c r="AJ8" s="65"/>
      <c r="AK8" s="3"/>
      <c r="AL8" s="45">
        <f>データ!S6</f>
        <v>500231</v>
      </c>
      <c r="AM8" s="45"/>
      <c r="AN8" s="45"/>
      <c r="AO8" s="45"/>
      <c r="AP8" s="45"/>
      <c r="AQ8" s="45"/>
      <c r="AR8" s="45"/>
      <c r="AS8" s="45"/>
      <c r="AT8" s="44">
        <f>データ!T6</f>
        <v>429.35</v>
      </c>
      <c r="AU8" s="44"/>
      <c r="AV8" s="44"/>
      <c r="AW8" s="44"/>
      <c r="AX8" s="44"/>
      <c r="AY8" s="44"/>
      <c r="AZ8" s="44"/>
      <c r="BA8" s="44"/>
      <c r="BB8" s="44">
        <f>データ!U6</f>
        <v>1165.0899999999999</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2">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2">
      <c r="A10" s="2"/>
      <c r="B10" s="44" t="str">
        <f>データ!N6</f>
        <v>-</v>
      </c>
      <c r="C10" s="44"/>
      <c r="D10" s="44"/>
      <c r="E10" s="44"/>
      <c r="F10" s="44"/>
      <c r="G10" s="44"/>
      <c r="H10" s="44"/>
      <c r="I10" s="44">
        <f>データ!O6</f>
        <v>86.97</v>
      </c>
      <c r="J10" s="44"/>
      <c r="K10" s="44"/>
      <c r="L10" s="44"/>
      <c r="M10" s="44"/>
      <c r="N10" s="44"/>
      <c r="O10" s="44"/>
      <c r="P10" s="44">
        <f>データ!P6</f>
        <v>0.13</v>
      </c>
      <c r="Q10" s="44"/>
      <c r="R10" s="44"/>
      <c r="S10" s="44"/>
      <c r="T10" s="44"/>
      <c r="U10" s="44"/>
      <c r="V10" s="44"/>
      <c r="W10" s="44">
        <f>データ!Q6</f>
        <v>64.739999999999995</v>
      </c>
      <c r="X10" s="44"/>
      <c r="Y10" s="44"/>
      <c r="Z10" s="44"/>
      <c r="AA10" s="44"/>
      <c r="AB10" s="44"/>
      <c r="AC10" s="44"/>
      <c r="AD10" s="45">
        <f>データ!R6</f>
        <v>3385</v>
      </c>
      <c r="AE10" s="45"/>
      <c r="AF10" s="45"/>
      <c r="AG10" s="45"/>
      <c r="AH10" s="45"/>
      <c r="AI10" s="45"/>
      <c r="AJ10" s="45"/>
      <c r="AK10" s="2"/>
      <c r="AL10" s="45">
        <f>データ!V6</f>
        <v>632</v>
      </c>
      <c r="AM10" s="45"/>
      <c r="AN10" s="45"/>
      <c r="AO10" s="45"/>
      <c r="AP10" s="45"/>
      <c r="AQ10" s="45"/>
      <c r="AR10" s="45"/>
      <c r="AS10" s="45"/>
      <c r="AT10" s="44">
        <f>データ!W6</f>
        <v>0.35</v>
      </c>
      <c r="AU10" s="44"/>
      <c r="AV10" s="44"/>
      <c r="AW10" s="44"/>
      <c r="AX10" s="44"/>
      <c r="AY10" s="44"/>
      <c r="AZ10" s="44"/>
      <c r="BA10" s="44"/>
      <c r="BB10" s="44">
        <f>データ!X6</f>
        <v>1805.71</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113</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114</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112</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sqnEqSIiemLubF94ND1k8D0f6N2KLkRsuL7Ujr0QNclfUq6UJ5NbO6FEbNshqrbrixp6Bs8g8MWFFsIKB9g/gQ==" saltValue="5ibsp/r6Ou7SMPHz3Ca5N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382019</v>
      </c>
      <c r="D6" s="19">
        <f t="shared" si="3"/>
        <v>46</v>
      </c>
      <c r="E6" s="19">
        <f t="shared" si="3"/>
        <v>17</v>
      </c>
      <c r="F6" s="19">
        <f t="shared" si="3"/>
        <v>4</v>
      </c>
      <c r="G6" s="19">
        <f t="shared" si="3"/>
        <v>0</v>
      </c>
      <c r="H6" s="19" t="str">
        <f t="shared" si="3"/>
        <v>愛媛県　松山市</v>
      </c>
      <c r="I6" s="19" t="str">
        <f t="shared" si="3"/>
        <v>法適用</v>
      </c>
      <c r="J6" s="19" t="str">
        <f t="shared" si="3"/>
        <v>下水道事業</v>
      </c>
      <c r="K6" s="19" t="str">
        <f t="shared" si="3"/>
        <v>特定環境保全公共下水道</v>
      </c>
      <c r="L6" s="19" t="str">
        <f t="shared" si="3"/>
        <v>D2</v>
      </c>
      <c r="M6" s="19" t="str">
        <f t="shared" si="3"/>
        <v>その他</v>
      </c>
      <c r="N6" s="20" t="str">
        <f t="shared" si="3"/>
        <v>-</v>
      </c>
      <c r="O6" s="20">
        <f t="shared" si="3"/>
        <v>86.97</v>
      </c>
      <c r="P6" s="20">
        <f t="shared" si="3"/>
        <v>0.13</v>
      </c>
      <c r="Q6" s="20">
        <f t="shared" si="3"/>
        <v>64.739999999999995</v>
      </c>
      <c r="R6" s="20">
        <f t="shared" si="3"/>
        <v>3385</v>
      </c>
      <c r="S6" s="20">
        <f t="shared" si="3"/>
        <v>500231</v>
      </c>
      <c r="T6" s="20">
        <f t="shared" si="3"/>
        <v>429.35</v>
      </c>
      <c r="U6" s="20">
        <f t="shared" si="3"/>
        <v>1165.0899999999999</v>
      </c>
      <c r="V6" s="20">
        <f t="shared" si="3"/>
        <v>632</v>
      </c>
      <c r="W6" s="20">
        <f t="shared" si="3"/>
        <v>0.35</v>
      </c>
      <c r="X6" s="20">
        <f t="shared" si="3"/>
        <v>1805.71</v>
      </c>
      <c r="Y6" s="21">
        <f>IF(Y7="",NA(),Y7)</f>
        <v>98.27</v>
      </c>
      <c r="Z6" s="21">
        <f t="shared" ref="Z6:AH6" si="4">IF(Z7="",NA(),Z7)</f>
        <v>91.09</v>
      </c>
      <c r="AA6" s="21">
        <f t="shared" si="4"/>
        <v>98.06</v>
      </c>
      <c r="AB6" s="21">
        <f t="shared" si="4"/>
        <v>93.08</v>
      </c>
      <c r="AC6" s="21">
        <f t="shared" si="4"/>
        <v>95.99</v>
      </c>
      <c r="AD6" s="21">
        <f t="shared" si="4"/>
        <v>102.73</v>
      </c>
      <c r="AE6" s="21">
        <f t="shared" si="4"/>
        <v>105.78</v>
      </c>
      <c r="AF6" s="21">
        <f t="shared" si="4"/>
        <v>106.09</v>
      </c>
      <c r="AG6" s="21">
        <f t="shared" si="4"/>
        <v>106.44</v>
      </c>
      <c r="AH6" s="21">
        <f t="shared" si="4"/>
        <v>107.11</v>
      </c>
      <c r="AI6" s="20" t="str">
        <f>IF(AI7="","",IF(AI7="-","【-】","【"&amp;SUBSTITUTE(TEXT(AI7,"#,##0.00"),"-","△")&amp;"】"))</f>
        <v>【105.09】</v>
      </c>
      <c r="AJ6" s="21">
        <f>IF(AJ7="",NA(),AJ7)</f>
        <v>1672.62</v>
      </c>
      <c r="AK6" s="21">
        <f t="shared" ref="AK6:AS6" si="5">IF(AK7="",NA(),AK7)</f>
        <v>1726.32</v>
      </c>
      <c r="AL6" s="21">
        <f t="shared" si="5"/>
        <v>1772.05</v>
      </c>
      <c r="AM6" s="21">
        <f t="shared" si="5"/>
        <v>1895.17</v>
      </c>
      <c r="AN6" s="21">
        <f t="shared" si="5"/>
        <v>1887.46</v>
      </c>
      <c r="AO6" s="21">
        <f t="shared" si="5"/>
        <v>94.97</v>
      </c>
      <c r="AP6" s="21">
        <f t="shared" si="5"/>
        <v>63.96</v>
      </c>
      <c r="AQ6" s="21">
        <f t="shared" si="5"/>
        <v>69.42</v>
      </c>
      <c r="AR6" s="21">
        <f t="shared" si="5"/>
        <v>72.86</v>
      </c>
      <c r="AS6" s="21">
        <f t="shared" si="5"/>
        <v>69.540000000000006</v>
      </c>
      <c r="AT6" s="20" t="str">
        <f>IF(AT7="","",IF(AT7="-","【-】","【"&amp;SUBSTITUTE(TEXT(AT7,"#,##0.00"),"-","△")&amp;"】"))</f>
        <v>【65.73】</v>
      </c>
      <c r="AU6" s="21">
        <f>IF(AU7="",NA(),AU7)</f>
        <v>101.88</v>
      </c>
      <c r="AV6" s="21">
        <f t="shared" ref="AV6:BD6" si="6">IF(AV7="",NA(),AV7)</f>
        <v>130.72</v>
      </c>
      <c r="AW6" s="21">
        <f t="shared" si="6"/>
        <v>178.25</v>
      </c>
      <c r="AX6" s="21">
        <f t="shared" si="6"/>
        <v>397.4</v>
      </c>
      <c r="AY6" s="21">
        <f t="shared" si="6"/>
        <v>476.23</v>
      </c>
      <c r="AZ6" s="21">
        <f t="shared" si="6"/>
        <v>47.72</v>
      </c>
      <c r="BA6" s="21">
        <f t="shared" si="6"/>
        <v>44.24</v>
      </c>
      <c r="BB6" s="21">
        <f t="shared" si="6"/>
        <v>43.07</v>
      </c>
      <c r="BC6" s="21">
        <f t="shared" si="6"/>
        <v>45.42</v>
      </c>
      <c r="BD6" s="21">
        <f t="shared" si="6"/>
        <v>50.63</v>
      </c>
      <c r="BE6" s="20" t="str">
        <f>IF(BE7="","",IF(BE7="-","【-】","【"&amp;SUBSTITUTE(TEXT(BE7,"#,##0.00"),"-","△")&amp;"】"))</f>
        <v>【48.91】</v>
      </c>
      <c r="BF6" s="21">
        <f>IF(BF7="",NA(),BF7)</f>
        <v>2340.0700000000002</v>
      </c>
      <c r="BG6" s="21">
        <f t="shared" ref="BG6:BO6" si="7">IF(BG7="",NA(),BG7)</f>
        <v>2020.87</v>
      </c>
      <c r="BH6" s="21">
        <f t="shared" si="7"/>
        <v>1702.8</v>
      </c>
      <c r="BI6" s="21">
        <f t="shared" si="7"/>
        <v>1540.9</v>
      </c>
      <c r="BJ6" s="21">
        <f t="shared" si="7"/>
        <v>1496.34</v>
      </c>
      <c r="BK6" s="21">
        <f t="shared" si="7"/>
        <v>1206.79</v>
      </c>
      <c r="BL6" s="21">
        <f t="shared" si="7"/>
        <v>1258.43</v>
      </c>
      <c r="BM6" s="21">
        <f t="shared" si="7"/>
        <v>1163.75</v>
      </c>
      <c r="BN6" s="21">
        <f t="shared" si="7"/>
        <v>1195.47</v>
      </c>
      <c r="BO6" s="21">
        <f t="shared" si="7"/>
        <v>1168.69</v>
      </c>
      <c r="BP6" s="20" t="str">
        <f>IF(BP7="","",IF(BP7="-","【-】","【"&amp;SUBSTITUTE(TEXT(BP7,"#,##0.00"),"-","△")&amp;"】"))</f>
        <v>【1,156.82】</v>
      </c>
      <c r="BQ6" s="21">
        <f>IF(BQ7="",NA(),BQ7)</f>
        <v>92.66</v>
      </c>
      <c r="BR6" s="21">
        <f t="shared" ref="BR6:BZ6" si="8">IF(BR7="",NA(),BR7)</f>
        <v>60.39</v>
      </c>
      <c r="BS6" s="21">
        <f t="shared" si="8"/>
        <v>92.4</v>
      </c>
      <c r="BT6" s="21">
        <f t="shared" si="8"/>
        <v>67.680000000000007</v>
      </c>
      <c r="BU6" s="21">
        <f t="shared" si="8"/>
        <v>63.59</v>
      </c>
      <c r="BV6" s="21">
        <f t="shared" si="8"/>
        <v>71.84</v>
      </c>
      <c r="BW6" s="21">
        <f t="shared" si="8"/>
        <v>73.36</v>
      </c>
      <c r="BX6" s="21">
        <f t="shared" si="8"/>
        <v>72.599999999999994</v>
      </c>
      <c r="BY6" s="21">
        <f t="shared" si="8"/>
        <v>69.430000000000007</v>
      </c>
      <c r="BZ6" s="21">
        <f t="shared" si="8"/>
        <v>70.709999999999994</v>
      </c>
      <c r="CA6" s="20" t="str">
        <f>IF(CA7="","",IF(CA7="-","【-】","【"&amp;SUBSTITUTE(TEXT(CA7,"#,##0.00"),"-","△")&amp;"】"))</f>
        <v>【75.33】</v>
      </c>
      <c r="CB6" s="21">
        <f>IF(CB7="",NA(),CB7)</f>
        <v>183.14</v>
      </c>
      <c r="CC6" s="21">
        <f t="shared" ref="CC6:CK6" si="9">IF(CC7="",NA(),CC7)</f>
        <v>282.66000000000003</v>
      </c>
      <c r="CD6" s="21">
        <f t="shared" si="9"/>
        <v>184.53</v>
      </c>
      <c r="CE6" s="21">
        <f t="shared" si="9"/>
        <v>245.83</v>
      </c>
      <c r="CF6" s="21">
        <f t="shared" si="9"/>
        <v>268.62</v>
      </c>
      <c r="CG6" s="21">
        <f t="shared" si="9"/>
        <v>228.47</v>
      </c>
      <c r="CH6" s="21">
        <f t="shared" si="9"/>
        <v>224.88</v>
      </c>
      <c r="CI6" s="21">
        <f t="shared" si="9"/>
        <v>228.64</v>
      </c>
      <c r="CJ6" s="21">
        <f t="shared" si="9"/>
        <v>239.46</v>
      </c>
      <c r="CK6" s="21">
        <f t="shared" si="9"/>
        <v>233.15</v>
      </c>
      <c r="CL6" s="20" t="str">
        <f>IF(CL7="","",IF(CL7="-","【-】","【"&amp;SUBSTITUTE(TEXT(CL7,"#,##0.00"),"-","△")&amp;"】"))</f>
        <v>【215.73】</v>
      </c>
      <c r="CM6" s="21">
        <f>IF(CM7="",NA(),CM7)</f>
        <v>38.200000000000003</v>
      </c>
      <c r="CN6" s="21">
        <f t="shared" ref="CN6:CV6" si="10">IF(CN7="",NA(),CN7)</f>
        <v>38.840000000000003</v>
      </c>
      <c r="CO6" s="21">
        <f t="shared" si="10"/>
        <v>41.07</v>
      </c>
      <c r="CP6" s="21">
        <f t="shared" si="10"/>
        <v>37.450000000000003</v>
      </c>
      <c r="CQ6" s="21">
        <f t="shared" si="10"/>
        <v>37.86</v>
      </c>
      <c r="CR6" s="21">
        <f t="shared" si="10"/>
        <v>42.47</v>
      </c>
      <c r="CS6" s="21">
        <f t="shared" si="10"/>
        <v>42.4</v>
      </c>
      <c r="CT6" s="21">
        <f t="shared" si="10"/>
        <v>42.28</v>
      </c>
      <c r="CU6" s="21">
        <f t="shared" si="10"/>
        <v>41.06</v>
      </c>
      <c r="CV6" s="21">
        <f t="shared" si="10"/>
        <v>42.09</v>
      </c>
      <c r="CW6" s="20" t="str">
        <f>IF(CW7="","",IF(CW7="-","【-】","【"&amp;SUBSTITUTE(TEXT(CW7,"#,##0.00"),"-","△")&amp;"】"))</f>
        <v>【43.28】</v>
      </c>
      <c r="CX6" s="21">
        <f>IF(CX7="",NA(),CX7)</f>
        <v>82.58</v>
      </c>
      <c r="CY6" s="21">
        <f t="shared" ref="CY6:DG6" si="11">IF(CY7="",NA(),CY7)</f>
        <v>83.02</v>
      </c>
      <c r="CZ6" s="21">
        <f t="shared" si="11"/>
        <v>83.41</v>
      </c>
      <c r="DA6" s="21">
        <f t="shared" si="11"/>
        <v>84.11</v>
      </c>
      <c r="DB6" s="21">
        <f t="shared" si="11"/>
        <v>84.65</v>
      </c>
      <c r="DC6" s="21">
        <f t="shared" si="11"/>
        <v>83.75</v>
      </c>
      <c r="DD6" s="21">
        <f t="shared" si="11"/>
        <v>84.19</v>
      </c>
      <c r="DE6" s="21">
        <f t="shared" si="11"/>
        <v>84.34</v>
      </c>
      <c r="DF6" s="21">
        <f t="shared" si="11"/>
        <v>84.34</v>
      </c>
      <c r="DG6" s="21">
        <f t="shared" si="11"/>
        <v>84.73</v>
      </c>
      <c r="DH6" s="20" t="str">
        <f>IF(DH7="","",IF(DH7="-","【-】","【"&amp;SUBSTITUTE(TEXT(DH7,"#,##0.00"),"-","△")&amp;"】"))</f>
        <v>【86.21】</v>
      </c>
      <c r="DI6" s="21">
        <f>IF(DI7="",NA(),DI7)</f>
        <v>29.14</v>
      </c>
      <c r="DJ6" s="21">
        <f t="shared" ref="DJ6:DR6" si="12">IF(DJ7="",NA(),DJ7)</f>
        <v>31.45</v>
      </c>
      <c r="DK6" s="21">
        <f t="shared" si="12"/>
        <v>33.75</v>
      </c>
      <c r="DL6" s="21">
        <f t="shared" si="12"/>
        <v>36.08</v>
      </c>
      <c r="DM6" s="21">
        <f t="shared" si="12"/>
        <v>38.4</v>
      </c>
      <c r="DN6" s="21">
        <f t="shared" si="12"/>
        <v>24.68</v>
      </c>
      <c r="DO6" s="21">
        <f t="shared" si="12"/>
        <v>21.36</v>
      </c>
      <c r="DP6" s="21">
        <f t="shared" si="12"/>
        <v>22.79</v>
      </c>
      <c r="DQ6" s="21">
        <f t="shared" si="12"/>
        <v>24.8</v>
      </c>
      <c r="DR6" s="21">
        <f t="shared" si="12"/>
        <v>26.77</v>
      </c>
      <c r="DS6" s="20" t="str">
        <f>IF(DS7="","",IF(DS7="-","【-】","【"&amp;SUBSTITUTE(TEXT(DS7,"#,##0.00"),"-","△")&amp;"】"))</f>
        <v>【29.62】</v>
      </c>
      <c r="DT6" s="20">
        <f>IF(DT7="",NA(),DT7)</f>
        <v>0</v>
      </c>
      <c r="DU6" s="20">
        <f t="shared" ref="DU6:EC6" si="13">IF(DU7="",NA(),DU7)</f>
        <v>0</v>
      </c>
      <c r="DV6" s="20">
        <f t="shared" si="13"/>
        <v>0</v>
      </c>
      <c r="DW6" s="20">
        <f t="shared" si="13"/>
        <v>0</v>
      </c>
      <c r="DX6" s="20">
        <f t="shared" si="13"/>
        <v>0</v>
      </c>
      <c r="DY6" s="21">
        <f t="shared" si="13"/>
        <v>8.6199999999999992</v>
      </c>
      <c r="DZ6" s="21">
        <f t="shared" si="13"/>
        <v>0.01</v>
      </c>
      <c r="EA6" s="21">
        <f t="shared" si="13"/>
        <v>0.01</v>
      </c>
      <c r="EB6" s="21">
        <f t="shared" si="13"/>
        <v>0.02</v>
      </c>
      <c r="EC6" s="21">
        <f t="shared" si="13"/>
        <v>7.0000000000000007E-2</v>
      </c>
      <c r="ED6" s="20" t="str">
        <f>IF(ED7="","",IF(ED7="-","【-】","【"&amp;SUBSTITUTE(TEXT(ED7,"#,##0.00"),"-","△")&amp;"】"))</f>
        <v>【0.09】</v>
      </c>
      <c r="EE6" s="20">
        <f>IF(EE7="",NA(),EE7)</f>
        <v>0</v>
      </c>
      <c r="EF6" s="20">
        <f t="shared" ref="EF6:EN6" si="14">IF(EF7="",NA(),EF7)</f>
        <v>0</v>
      </c>
      <c r="EG6" s="20">
        <f t="shared" si="14"/>
        <v>0</v>
      </c>
      <c r="EH6" s="20">
        <f t="shared" si="14"/>
        <v>0</v>
      </c>
      <c r="EI6" s="20">
        <f t="shared" si="14"/>
        <v>0</v>
      </c>
      <c r="EJ6" s="21">
        <f t="shared" si="14"/>
        <v>0.36</v>
      </c>
      <c r="EK6" s="21">
        <f t="shared" si="14"/>
        <v>0.39</v>
      </c>
      <c r="EL6" s="21">
        <f t="shared" si="14"/>
        <v>0.1</v>
      </c>
      <c r="EM6" s="21">
        <f t="shared" si="14"/>
        <v>0.08</v>
      </c>
      <c r="EN6" s="21">
        <f t="shared" si="14"/>
        <v>0.06</v>
      </c>
      <c r="EO6" s="20" t="str">
        <f>IF(EO7="","",IF(EO7="-","【-】","【"&amp;SUBSTITUTE(TEXT(EO7,"#,##0.00"),"-","△")&amp;"】"))</f>
        <v>【0.11】</v>
      </c>
    </row>
    <row r="7" spans="1:148" s="22" customFormat="1" x14ac:dyDescent="0.2">
      <c r="A7" s="14"/>
      <c r="B7" s="23">
        <v>2023</v>
      </c>
      <c r="C7" s="23">
        <v>382019</v>
      </c>
      <c r="D7" s="23">
        <v>46</v>
      </c>
      <c r="E7" s="23">
        <v>17</v>
      </c>
      <c r="F7" s="23">
        <v>4</v>
      </c>
      <c r="G7" s="23">
        <v>0</v>
      </c>
      <c r="H7" s="23" t="s">
        <v>96</v>
      </c>
      <c r="I7" s="23" t="s">
        <v>97</v>
      </c>
      <c r="J7" s="23" t="s">
        <v>98</v>
      </c>
      <c r="K7" s="23" t="s">
        <v>99</v>
      </c>
      <c r="L7" s="23" t="s">
        <v>100</v>
      </c>
      <c r="M7" s="23" t="s">
        <v>101</v>
      </c>
      <c r="N7" s="24" t="s">
        <v>102</v>
      </c>
      <c r="O7" s="24">
        <v>86.97</v>
      </c>
      <c r="P7" s="24">
        <v>0.13</v>
      </c>
      <c r="Q7" s="24">
        <v>64.739999999999995</v>
      </c>
      <c r="R7" s="24">
        <v>3385</v>
      </c>
      <c r="S7" s="24">
        <v>500231</v>
      </c>
      <c r="T7" s="24">
        <v>429.35</v>
      </c>
      <c r="U7" s="24">
        <v>1165.0899999999999</v>
      </c>
      <c r="V7" s="24">
        <v>632</v>
      </c>
      <c r="W7" s="24">
        <v>0.35</v>
      </c>
      <c r="X7" s="24">
        <v>1805.71</v>
      </c>
      <c r="Y7" s="24">
        <v>98.27</v>
      </c>
      <c r="Z7" s="24">
        <v>91.09</v>
      </c>
      <c r="AA7" s="24">
        <v>98.06</v>
      </c>
      <c r="AB7" s="24">
        <v>93.08</v>
      </c>
      <c r="AC7" s="24">
        <v>95.99</v>
      </c>
      <c r="AD7" s="24">
        <v>102.73</v>
      </c>
      <c r="AE7" s="24">
        <v>105.78</v>
      </c>
      <c r="AF7" s="24">
        <v>106.09</v>
      </c>
      <c r="AG7" s="24">
        <v>106.44</v>
      </c>
      <c r="AH7" s="24">
        <v>107.11</v>
      </c>
      <c r="AI7" s="24">
        <v>105.09</v>
      </c>
      <c r="AJ7" s="24">
        <v>1672.62</v>
      </c>
      <c r="AK7" s="24">
        <v>1726.32</v>
      </c>
      <c r="AL7" s="24">
        <v>1772.05</v>
      </c>
      <c r="AM7" s="24">
        <v>1895.17</v>
      </c>
      <c r="AN7" s="24">
        <v>1887.46</v>
      </c>
      <c r="AO7" s="24">
        <v>94.97</v>
      </c>
      <c r="AP7" s="24">
        <v>63.96</v>
      </c>
      <c r="AQ7" s="24">
        <v>69.42</v>
      </c>
      <c r="AR7" s="24">
        <v>72.86</v>
      </c>
      <c r="AS7" s="24">
        <v>69.540000000000006</v>
      </c>
      <c r="AT7" s="24">
        <v>65.73</v>
      </c>
      <c r="AU7" s="24">
        <v>101.88</v>
      </c>
      <c r="AV7" s="24">
        <v>130.72</v>
      </c>
      <c r="AW7" s="24">
        <v>178.25</v>
      </c>
      <c r="AX7" s="24">
        <v>397.4</v>
      </c>
      <c r="AY7" s="24">
        <v>476.23</v>
      </c>
      <c r="AZ7" s="24">
        <v>47.72</v>
      </c>
      <c r="BA7" s="24">
        <v>44.24</v>
      </c>
      <c r="BB7" s="24">
        <v>43.07</v>
      </c>
      <c r="BC7" s="24">
        <v>45.42</v>
      </c>
      <c r="BD7" s="24">
        <v>50.63</v>
      </c>
      <c r="BE7" s="24">
        <v>48.91</v>
      </c>
      <c r="BF7" s="24">
        <v>2340.0700000000002</v>
      </c>
      <c r="BG7" s="24">
        <v>2020.87</v>
      </c>
      <c r="BH7" s="24">
        <v>1702.8</v>
      </c>
      <c r="BI7" s="24">
        <v>1540.9</v>
      </c>
      <c r="BJ7" s="24">
        <v>1496.34</v>
      </c>
      <c r="BK7" s="24">
        <v>1206.79</v>
      </c>
      <c r="BL7" s="24">
        <v>1258.43</v>
      </c>
      <c r="BM7" s="24">
        <v>1163.75</v>
      </c>
      <c r="BN7" s="24">
        <v>1195.47</v>
      </c>
      <c r="BO7" s="24">
        <v>1168.69</v>
      </c>
      <c r="BP7" s="24">
        <v>1156.82</v>
      </c>
      <c r="BQ7" s="24">
        <v>92.66</v>
      </c>
      <c r="BR7" s="24">
        <v>60.39</v>
      </c>
      <c r="BS7" s="24">
        <v>92.4</v>
      </c>
      <c r="BT7" s="24">
        <v>67.680000000000007</v>
      </c>
      <c r="BU7" s="24">
        <v>63.59</v>
      </c>
      <c r="BV7" s="24">
        <v>71.84</v>
      </c>
      <c r="BW7" s="24">
        <v>73.36</v>
      </c>
      <c r="BX7" s="24">
        <v>72.599999999999994</v>
      </c>
      <c r="BY7" s="24">
        <v>69.430000000000007</v>
      </c>
      <c r="BZ7" s="24">
        <v>70.709999999999994</v>
      </c>
      <c r="CA7" s="24">
        <v>75.33</v>
      </c>
      <c r="CB7" s="24">
        <v>183.14</v>
      </c>
      <c r="CC7" s="24">
        <v>282.66000000000003</v>
      </c>
      <c r="CD7" s="24">
        <v>184.53</v>
      </c>
      <c r="CE7" s="24">
        <v>245.83</v>
      </c>
      <c r="CF7" s="24">
        <v>268.62</v>
      </c>
      <c r="CG7" s="24">
        <v>228.47</v>
      </c>
      <c r="CH7" s="24">
        <v>224.88</v>
      </c>
      <c r="CI7" s="24">
        <v>228.64</v>
      </c>
      <c r="CJ7" s="24">
        <v>239.46</v>
      </c>
      <c r="CK7" s="24">
        <v>233.15</v>
      </c>
      <c r="CL7" s="24">
        <v>215.73</v>
      </c>
      <c r="CM7" s="24">
        <v>38.200000000000003</v>
      </c>
      <c r="CN7" s="24">
        <v>38.840000000000003</v>
      </c>
      <c r="CO7" s="24">
        <v>41.07</v>
      </c>
      <c r="CP7" s="24">
        <v>37.450000000000003</v>
      </c>
      <c r="CQ7" s="24">
        <v>37.86</v>
      </c>
      <c r="CR7" s="24">
        <v>42.47</v>
      </c>
      <c r="CS7" s="24">
        <v>42.4</v>
      </c>
      <c r="CT7" s="24">
        <v>42.28</v>
      </c>
      <c r="CU7" s="24">
        <v>41.06</v>
      </c>
      <c r="CV7" s="24">
        <v>42.09</v>
      </c>
      <c r="CW7" s="24">
        <v>43.28</v>
      </c>
      <c r="CX7" s="24">
        <v>82.58</v>
      </c>
      <c r="CY7" s="24">
        <v>83.02</v>
      </c>
      <c r="CZ7" s="24">
        <v>83.41</v>
      </c>
      <c r="DA7" s="24">
        <v>84.11</v>
      </c>
      <c r="DB7" s="24">
        <v>84.65</v>
      </c>
      <c r="DC7" s="24">
        <v>83.75</v>
      </c>
      <c r="DD7" s="24">
        <v>84.19</v>
      </c>
      <c r="DE7" s="24">
        <v>84.34</v>
      </c>
      <c r="DF7" s="24">
        <v>84.34</v>
      </c>
      <c r="DG7" s="24">
        <v>84.73</v>
      </c>
      <c r="DH7" s="24">
        <v>86.21</v>
      </c>
      <c r="DI7" s="24">
        <v>29.14</v>
      </c>
      <c r="DJ7" s="24">
        <v>31.45</v>
      </c>
      <c r="DK7" s="24">
        <v>33.75</v>
      </c>
      <c r="DL7" s="24">
        <v>36.08</v>
      </c>
      <c r="DM7" s="24">
        <v>38.4</v>
      </c>
      <c r="DN7" s="24">
        <v>24.68</v>
      </c>
      <c r="DO7" s="24">
        <v>21.36</v>
      </c>
      <c r="DP7" s="24">
        <v>22.79</v>
      </c>
      <c r="DQ7" s="24">
        <v>24.8</v>
      </c>
      <c r="DR7" s="24">
        <v>26.77</v>
      </c>
      <c r="DS7" s="24">
        <v>29.62</v>
      </c>
      <c r="DT7" s="24">
        <v>0</v>
      </c>
      <c r="DU7" s="24">
        <v>0</v>
      </c>
      <c r="DV7" s="24">
        <v>0</v>
      </c>
      <c r="DW7" s="24">
        <v>0</v>
      </c>
      <c r="DX7" s="24">
        <v>0</v>
      </c>
      <c r="DY7" s="24">
        <v>8.6199999999999992</v>
      </c>
      <c r="DZ7" s="24">
        <v>0.01</v>
      </c>
      <c r="EA7" s="24">
        <v>0.01</v>
      </c>
      <c r="EB7" s="24">
        <v>0.02</v>
      </c>
      <c r="EC7" s="24">
        <v>7.0000000000000007E-2</v>
      </c>
      <c r="ED7" s="24">
        <v>0.09</v>
      </c>
      <c r="EE7" s="24">
        <v>0</v>
      </c>
      <c r="EF7" s="24">
        <v>0</v>
      </c>
      <c r="EG7" s="24">
        <v>0</v>
      </c>
      <c r="EH7" s="24">
        <v>0</v>
      </c>
      <c r="EI7" s="24">
        <v>0</v>
      </c>
      <c r="EJ7" s="24">
        <v>0.36</v>
      </c>
      <c r="EK7" s="24">
        <v>0.39</v>
      </c>
      <c r="EL7" s="24">
        <v>0.1</v>
      </c>
      <c r="EM7" s="24">
        <v>0.08</v>
      </c>
      <c r="EN7" s="24">
        <v>0.06</v>
      </c>
      <c r="EO7" s="24">
        <v>0.11</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2025-02-03T00:53:34Z</cp:lastPrinted>
  <dcterms:created xsi:type="dcterms:W3CDTF">2025-01-24T07:14:03Z</dcterms:created>
  <dcterms:modified xsi:type="dcterms:W3CDTF">2025-02-26T01:58:19Z</dcterms:modified>
  <cp:category/>
</cp:coreProperties>
</file>