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Dデータ移行\0032決算統計(6月末〆)\R6年度\R070120【総務省23〆】公営企業に係る経営比較分析表（令和５年度決算）の分析等について（依頼）\03_回答（案）\02_修正\【経営比較分析表】2023_380008_46_020\【経営比較分析表】2023_380008_46_020\"/>
    </mc:Choice>
  </mc:AlternateContent>
  <xr:revisionPtr revIDLastSave="0" documentId="13_ncr:1_{41096867-1DD5-4E6B-A8BE-7D52FE1F90AE}" xr6:coauthVersionLast="36" xr6:coauthVersionMax="36" xr10:uidLastSave="{00000000-0000-0000-0000-000000000000}"/>
  <workbookProtection workbookAlgorithmName="SHA-512" workbookHashValue="5OvLP1+xGQQyAnDmUU/zIK9C4cK2z4F3IpAnmenMiF7Z/KYgZhBa7jT811wsufPoSsyYEV5uzCJtcPw5xrNYSA==" workbookSaltValue="mJlPAQUG3cJoY10KOrMr1Q==" workbookSpinCount="100000" lockStructure="1"/>
  <bookViews>
    <workbookView xWindow="0" yWindow="0" windowWidth="23040" windowHeight="92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CX10" i="5" s="1"/>
  <c r="E10" i="5"/>
  <c r="DH10" i="5" s="1"/>
  <c r="D10" i="5"/>
  <c r="CV10" i="5" s="1"/>
  <c r="C10" i="5"/>
  <c r="OZ54" i="4" s="1"/>
  <c r="B10" i="5"/>
  <c r="DE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J6" i="5"/>
  <c r="CK11" i="5" s="1"/>
  <c r="CI6" i="5"/>
  <c r="CJ11" i="5" s="1"/>
  <c r="CH6" i="5"/>
  <c r="CI11" i="5" s="1"/>
  <c r="CG6" i="5"/>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L6" i="5"/>
  <c r="BM11" i="5" s="1"/>
  <c r="BK6" i="5"/>
  <c r="CF90" i="4" s="1"/>
  <c r="BJ6" i="5"/>
  <c r="BF12" i="5" s="1"/>
  <c r="BI6" i="5"/>
  <c r="BE12" i="5" s="1"/>
  <c r="BH6" i="5"/>
  <c r="BG6" i="5"/>
  <c r="BC12" i="5" s="1"/>
  <c r="BF6" i="5"/>
  <c r="BB12" i="5" s="1"/>
  <c r="BE6" i="5"/>
  <c r="BF11" i="5" s="1"/>
  <c r="BD6" i="5"/>
  <c r="BE11" i="5" s="1"/>
  <c r="BC6" i="5"/>
  <c r="PT32" i="4" s="1"/>
  <c r="BB6" i="5"/>
  <c r="BC11" i="5" s="1"/>
  <c r="BA6" i="5"/>
  <c r="BB11" i="5" s="1"/>
  <c r="AZ6" i="5"/>
  <c r="BE90" i="4" s="1"/>
  <c r="AY6" i="5"/>
  <c r="AU12" i="5" s="1"/>
  <c r="AX6" i="5"/>
  <c r="AT12" i="5" s="1"/>
  <c r="AW6" i="5"/>
  <c r="AS12" i="5" s="1"/>
  <c r="AV6" i="5"/>
  <c r="AR12" i="5" s="1"/>
  <c r="AU6" i="5"/>
  <c r="AQ12" i="5" s="1"/>
  <c r="AT6" i="5"/>
  <c r="AU11" i="5" s="1"/>
  <c r="AS6" i="5"/>
  <c r="LT32" i="4" s="1"/>
  <c r="AR6" i="5"/>
  <c r="AS11" i="5" s="1"/>
  <c r="AQ6" i="5"/>
  <c r="AR11" i="5" s="1"/>
  <c r="AP6" i="5"/>
  <c r="AQ11" i="5" s="1"/>
  <c r="AO6" i="5"/>
  <c r="AD90" i="4" s="1"/>
  <c r="AN6" i="5"/>
  <c r="AM6" i="5"/>
  <c r="AI12" i="5" s="1"/>
  <c r="AL6" i="5"/>
  <c r="AH12" i="5" s="1"/>
  <c r="AK6" i="5"/>
  <c r="AG12" i="5" s="1"/>
  <c r="AJ6" i="5"/>
  <c r="AI6" i="5"/>
  <c r="HT32" i="4" s="1"/>
  <c r="AH6" i="5"/>
  <c r="AI11" i="5" s="1"/>
  <c r="AG6" i="5"/>
  <c r="AH11" i="5" s="1"/>
  <c r="AF6" i="5"/>
  <c r="AG11" i="5" s="1"/>
  <c r="AE6" i="5"/>
  <c r="ER32" i="4" s="1"/>
  <c r="AD6" i="5"/>
  <c r="C90" i="4" s="1"/>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FI90" i="4"/>
  <c r="EH90" i="4"/>
  <c r="DG90" i="4"/>
  <c r="RA81" i="4"/>
  <c r="PZ81" i="4"/>
  <c r="OY81" i="4"/>
  <c r="JN81" i="4"/>
  <c r="IM81" i="4"/>
  <c r="CA81" i="4"/>
  <c r="AZ81" i="4"/>
  <c r="Y81" i="4"/>
  <c r="RA80" i="4"/>
  <c r="PZ80" i="4"/>
  <c r="KO80" i="4"/>
  <c r="JN80" i="4"/>
  <c r="IM80" i="4"/>
  <c r="GK80" i="4"/>
  <c r="EC80" i="4"/>
  <c r="CA80" i="4"/>
  <c r="AZ80" i="4"/>
  <c r="Y80" i="4"/>
  <c r="MW79" i="4"/>
  <c r="JN79" i="4"/>
  <c r="IM79" i="4"/>
  <c r="HL79" i="4"/>
  <c r="EC79" i="4"/>
  <c r="DB79" i="4"/>
  <c r="CA79" i="4"/>
  <c r="Y79" i="4"/>
  <c r="RH56" i="4"/>
  <c r="JL56" i="4"/>
  <c r="CZ56" i="4"/>
  <c r="AR56" i="4"/>
  <c r="X56" i="4"/>
  <c r="OZ55" i="4"/>
  <c r="OF55" i="4"/>
  <c r="MN55" i="4"/>
  <c r="JL55" i="4"/>
  <c r="GZ55" i="4"/>
  <c r="GF55" i="4"/>
  <c r="FL55" i="4"/>
  <c r="BL55" i="4"/>
  <c r="X55" i="4"/>
  <c r="RH54" i="4"/>
  <c r="QN54" i="4"/>
  <c r="PT54" i="4"/>
  <c r="KZ54" i="4"/>
  <c r="KF54" i="4"/>
  <c r="JL54" i="4"/>
  <c r="GZ54" i="4"/>
  <c r="GF54" i="4"/>
  <c r="FL54" i="4"/>
  <c r="CZ54" i="4"/>
  <c r="CF54" i="4"/>
  <c r="BL54" i="4"/>
  <c r="LT33" i="4"/>
  <c r="KZ33" i="4"/>
  <c r="GF33" i="4"/>
  <c r="FL33" i="4"/>
  <c r="CZ33" i="4"/>
  <c r="AR33" i="4"/>
  <c r="OZ32" i="4"/>
  <c r="OF32" i="4"/>
  <c r="JL32" i="4"/>
  <c r="CZ32" i="4"/>
  <c r="BL32" i="4"/>
  <c r="X32" i="4"/>
  <c r="RH31" i="4"/>
  <c r="OF31" i="4"/>
  <c r="MN31" i="4"/>
  <c r="KZ31" i="4"/>
  <c r="KF31" i="4"/>
  <c r="JL31" i="4"/>
  <c r="GZ31" i="4"/>
  <c r="GF31" i="4"/>
  <c r="FL31" i="4"/>
  <c r="CZ31" i="4"/>
  <c r="LZ10" i="4"/>
  <c r="IT10" i="4"/>
  <c r="FN10" i="4"/>
  <c r="CH10" i="4"/>
  <c r="B10" i="4"/>
  <c r="PF8" i="4"/>
  <c r="LZ8" i="4"/>
  <c r="IT8" i="4"/>
  <c r="FN8" i="4"/>
  <c r="CH8" i="4"/>
  <c r="B8" i="4"/>
  <c r="B5" i="4"/>
  <c r="AS10" i="5" l="1"/>
  <c r="EC81" i="4"/>
  <c r="JL33" i="4"/>
  <c r="MN32" i="4"/>
  <c r="MN33" i="4"/>
  <c r="KZ56" i="4"/>
  <c r="MW80" i="4"/>
  <c r="X31" i="4"/>
  <c r="OZ31" i="4"/>
  <c r="OF33" i="4"/>
  <c r="MN54" i="4"/>
  <c r="LT56" i="4"/>
  <c r="NX79" i="4"/>
  <c r="NX80" i="4"/>
  <c r="BL31" i="4"/>
  <c r="PT31" i="4"/>
  <c r="RH33" i="4"/>
  <c r="OF54" i="4"/>
  <c r="MN56" i="4"/>
  <c r="OY79" i="4"/>
  <c r="BC10" i="5"/>
  <c r="FL32" i="4"/>
  <c r="GZ32" i="4"/>
  <c r="KF56" i="4"/>
  <c r="CF31" i="4"/>
  <c r="QN31" i="4"/>
  <c r="X33" i="4"/>
  <c r="X54" i="4"/>
  <c r="OF56" i="4"/>
  <c r="RA79" i="4"/>
  <c r="BO10" i="5"/>
  <c r="BQ10" i="5"/>
  <c r="BZ10" i="5"/>
  <c r="CA10" i="5"/>
  <c r="CK10" i="5"/>
  <c r="DG10" i="5"/>
  <c r="FL56" i="4"/>
  <c r="GF32" i="4"/>
  <c r="KF33" i="4"/>
  <c r="CZ55" i="4"/>
  <c r="GF56" i="4"/>
  <c r="W10" i="5"/>
  <c r="DI10" i="5"/>
  <c r="Y10" i="5"/>
  <c r="DR10" i="5"/>
  <c r="AH10" i="5"/>
  <c r="DS10" i="5"/>
  <c r="AI10" i="5"/>
  <c r="EC10" i="5"/>
  <c r="ER55" i="4"/>
  <c r="BX11" i="5"/>
  <c r="HT55" i="4"/>
  <c r="CB11" i="5"/>
  <c r="PT55" i="4"/>
  <c r="CV11" i="5"/>
  <c r="KF32" i="4"/>
  <c r="KF55" i="4"/>
  <c r="AF12" i="5"/>
  <c r="ER33" i="4"/>
  <c r="AJ12" i="5"/>
  <c r="HT33" i="4"/>
  <c r="BD12" i="5"/>
  <c r="PT33" i="4"/>
  <c r="BX12" i="5"/>
  <c r="ER56" i="4"/>
  <c r="CB12" i="5"/>
  <c r="HT56" i="4"/>
  <c r="CV12" i="5"/>
  <c r="PT56" i="4"/>
  <c r="DH12" i="5"/>
  <c r="DB81" i="4"/>
  <c r="DQ11" i="5"/>
  <c r="HL80" i="4"/>
  <c r="EB12" i="5"/>
  <c r="NX81" i="4"/>
  <c r="KZ32" i="4"/>
  <c r="QN32" i="4"/>
  <c r="BL33" i="4"/>
  <c r="OZ33" i="4"/>
  <c r="KZ55" i="4"/>
  <c r="QN55" i="4"/>
  <c r="BL56" i="4"/>
  <c r="OZ56" i="4"/>
  <c r="GK81" i="4"/>
  <c r="KO81" i="4"/>
  <c r="AR55" i="4"/>
  <c r="BN11" i="5"/>
  <c r="LT55" i="4"/>
  <c r="CL11" i="5"/>
  <c r="EB10" i="5"/>
  <c r="CJ10" i="5"/>
  <c r="AR10" i="5"/>
  <c r="DQ10" i="5"/>
  <c r="BY10" i="5"/>
  <c r="AG10" i="5"/>
  <c r="DF10" i="5"/>
  <c r="BN10" i="5"/>
  <c r="V10" i="5"/>
  <c r="AZ79" i="4"/>
  <c r="AR54" i="4"/>
  <c r="AR31" i="4"/>
  <c r="U10" i="5"/>
  <c r="CF32" i="4"/>
  <c r="RH32" i="4"/>
  <c r="CF33" i="4"/>
  <c r="GZ33" i="4"/>
  <c r="QN33" i="4"/>
  <c r="CF55" i="4"/>
  <c r="RH55" i="4"/>
  <c r="CF56" i="4"/>
  <c r="GZ56" i="4"/>
  <c r="QN56" i="4"/>
  <c r="DB80" i="4"/>
  <c r="OY80" i="4"/>
  <c r="HL81" i="4"/>
  <c r="MW81" i="4"/>
  <c r="CU10" i="5"/>
  <c r="AF11" i="5"/>
  <c r="AJ11" i="5"/>
  <c r="CT10" i="5"/>
  <c r="BB10" i="5"/>
  <c r="EA10" i="5"/>
  <c r="CI10" i="5"/>
  <c r="AQ10" i="5"/>
  <c r="DP10" i="5"/>
  <c r="BX10" i="5"/>
  <c r="AF10" i="5"/>
  <c r="GK79" i="4"/>
  <c r="ER54" i="4"/>
  <c r="ER31" i="4"/>
  <c r="BM10" i="5"/>
  <c r="AT11" i="5"/>
  <c r="V11" i="5"/>
  <c r="BD11"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<sst xmlns="http://schemas.openxmlformats.org/spreadsheetml/2006/main" count="262" uniqueCount="109">
  <si>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</si>
  <si>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</si>
  <si>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</si>
  <si>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</si>
  <si>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</si>
  <si>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</si>
  <si>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</si>
  <si>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</si>
  <si>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</si>
  <si>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</si>
  <si>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</si>
  <si>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</si>
  <si>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</si>
  <si>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</si>
  <si>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</si>
  <si>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</si>
  <si>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</si>
  <si>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</si>
  <si>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</si>
  <si>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</si>
  <si>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</si>
  <si>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</si>
  <si>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</si>
  <si>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</si>
  <si>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</si>
  <si>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</si>
  <si>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</si>
  <si>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</si>
  <si>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</si>
  <si>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</si>
  <si>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</si>
  <si>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</si>
  <si>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</si>
  <si>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</si>
  <si>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</si>
  <si>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</si>
  <si>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</si>
  <si>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</si>
  <si>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</si>
  <si>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</si>
  <si>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</si>
  <si>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</si>
  <si>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</si>
  <si>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</si>
  <si>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</si>
  <si>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</si>
  <si>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</si>
  <si>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</si>
  <si>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</si>
  <si>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</si>
  <si>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</si>
  <si>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</si>
  <si>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</si>
  <si>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</si>
  <si>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</si>
  <si>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</si>
  <si>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</si>
  <si>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</si>
  <si>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</si>
  <si>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</si>
  <si>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</si>
  <si>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</si>
  <si>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</si>
  <si>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</si>
  <si>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</si>
  <si>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</si>
  <si>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</si>
  <si>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</si>
  <si>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</si>
  <si>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</si>
  <si>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</si>
  <si>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</si>
  <si>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</si>
  <si>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</si>
  <si>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</si>
  <si>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</si>
  <si>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</si>
  <si>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</si>
  <si>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</si>
  <si>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</si>
  <si>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</si>
  <si>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</si>
  <si>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</si>
  <si>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</si>
  <si>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</si>
  <si>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</si>
  <si>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</si>
  <si>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</si>
  <si>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</si>
  <si>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</si>
  <si>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380008</t>
  </si>
  <si>
    <t>46</t>
  </si>
  <si>
    <t>02</t>
  </si>
  <si>
    <t>0</t>
  </si>
  <si>
    <t>000</t>
  </si>
  <si>
    <t>愛媛県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</si>
  <si>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</si>
  <si>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</si>
  <si>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</si>
  <si>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</si>
  <si>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</si>
  <si>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</si>
  <si>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</si>
  <si>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</si>
  <si>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</si>
  <si>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</si>
  <si>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媛県公営企業管理局では、令和２年度から令和11年度を対象期間とする工業用水道事業中期経営計画を策定し、効率的な経営や施設の状況等を的確に把握した経済的な維持管理により、工業用水道事業の安定的な供給体制の確立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施設の維持管理については、必要に応じて健全性調査を実施しており、施設・管路の健全性は保たれ当面の間は継続して使用可能であることを確認している。引き続き、施設の状況等を的確に把握し、計画的な維持管理に努めていく。</t>
    <phoneticPr fontId="5"/>
  </si>
  <si>
    <t>　○有形固定資産償却率
　有形固定資産償却率は、減価償却の進展に伴い、上昇傾向にあるが、西条地区の給水開始は昭和59年度であり、施設が比較的新しいため、類似団体の平均値を下回っている。
　○管路経年化率、管路更新率
　令和３年度までは、管路延長に変更がなく、法定耐用年数を経過している管路の更新も実施していなかったことから、管路経年化率は横ばいの状態が続いていたが、今治地区工業用水道事業を譲渡したことにより、令和４年度以降、２指標とも類似団体を大きく下回って推移している。
　松山地区は管路の法定耐用年数を経過しているが、施設の管理に当たっては、状況の的確な把握及び計画的な維持管理に努めており、施設・管路の健全性は保たれていることから、早急に更新を行う必要ないと判断しているため、管路更新率は0％となっており、類似団体を下回っている。</t>
    <phoneticPr fontId="5"/>
  </si>
  <si>
    <t>　各指標の状況は、下記のとおりであるが、累積欠損金比率は類似団体の平均値を上回るものの、その他は、類似団体と比べ良好な状態にあり、健全な経営を確保できている。
　○経常収支比率
　経常収支比率は、令和５年度は、大型契約を締結していた企業が事業撤退したことに伴い、経常収益が減少したことに加え、経常費用が増加したことにより、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累積欠損金比率も、営業収益の増加により、平成28年度以降減少していた。しかし、令和３年度末で今治地区工業用水道事業を譲渡したことに伴う資産の処分による特別損失を計上したことにより、増加に転じた。
　令和５年度は営業収益が減少したことにより、累積欠損金比率は前年度を上回っている。
　○流動比率
　流動資産のほとんどは現金及び預金であり、流動負債は企業債と一時的な未払金等であるため、流動比率は、一時的な未収金及び未払金により変動している。
　令和５年度の流動比率は、現金の増加や企業債償還金の減少等により、前年度を上回り、１年以内に支払うべき債務を支払う現金等があることを示す100％を上回っている。
　○企業債残高対給水収益比率
　企業債残高対給水収益比率は、企業債の新たな借入を行っていないため、企業債現在高が減少し、下降傾向にある。
　○料金回収率、給水原価
　給水原価は、経常費用の増加により、前年度を上回った。
　料金回収率は、給水原価の上昇により、前年度を下回ったものの、給水収益により、給水費用が賄える100％を超えている。
　○施設利用率、契約率
　令和５年度の契約率は、松山地区で100％、西条地区は、前年度と変わらず、約72％であり、施設利用率は、類似団体と比べ、良好であり、適正な施設規模となっている。</t>
    <rPh sb="105" eb="107">
      <t>オオガタ</t>
    </rPh>
    <rPh sb="107" eb="109">
      <t>ケイヤク</t>
    </rPh>
    <rPh sb="110" eb="112">
      <t>テイケツ</t>
    </rPh>
    <rPh sb="116" eb="118">
      <t>キギョウ</t>
    </rPh>
    <rPh sb="119" eb="121">
      <t>ジギョウ</t>
    </rPh>
    <rPh sb="121" eb="123">
      <t>テッタイ</t>
    </rPh>
    <rPh sb="128" eb="129">
      <t>トモナ</t>
    </rPh>
    <rPh sb="143" eb="144">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</si>
</sst>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6" fillId="0" borderId="8"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47.44</c:v>
                </c:pt>
                <c:pt idx="1">
                  <c:v>48.62</c:v>
                </c:pt>
                <c:pt idx="2">
                  <c:v>46.29</c:v>
                </c:pt>
                <c:pt idx="3">
                  <c:v>46.86</c:v>
                </c:pt>
                <c:pt idx="4">
                  <c:v>47.98</c:v>
                </c:pt>
              </c:numCache>
            </c:numRef>
          </c:val>
          <c:extLst>
            <c:ext xmlns:c16="http://schemas.microsoft.com/office/drawing/2014/chart" uri="{C3380CC4-5D6E-409C-BE32-E72D297353CC}">
              <c16:uniqueId val="{00000000-4A3C-48B0-B682-B272FB9BE6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59.87</c:v>
                </c:pt>
                <c:pt idx="4">
                  <c:v>56.74</c:v>
                </c:pt>
              </c:numCache>
            </c:numRef>
          </c:val>
          <c:smooth val="0"/>
          <c:extLst>
            <c:ext xmlns:c16="http://schemas.microsoft.com/office/drawing/2014/chart" uri="{C3380CC4-5D6E-409C-BE32-E72D297353CC}">
              <c16:uniqueId val="{00000001-4A3C-48B0-B682-B272FB9BE6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688.87</c:v>
                </c:pt>
                <c:pt idx="1">
                  <c:v>643.71</c:v>
                </c:pt>
                <c:pt idx="2">
                  <c:v>782.71</c:v>
                </c:pt>
                <c:pt idx="3">
                  <c:v>862.76</c:v>
                </c:pt>
                <c:pt idx="4">
                  <c:v>864.29</c:v>
                </c:pt>
              </c:numCache>
            </c:numRef>
          </c:val>
          <c:extLst>
            <c:ext xmlns:c16="http://schemas.microsoft.com/office/drawing/2014/chart" uri="{C3380CC4-5D6E-409C-BE32-E72D297353CC}">
              <c16:uniqueId val="{00000000-1226-4AFC-9927-433E5A5349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164.95</c:v>
                </c:pt>
                <c:pt idx="4">
                  <c:v>124.74</c:v>
                </c:pt>
              </c:numCache>
            </c:numRef>
          </c:val>
          <c:smooth val="0"/>
          <c:extLst>
            <c:ext xmlns:c16="http://schemas.microsoft.com/office/drawing/2014/chart" uri="{C3380CC4-5D6E-409C-BE32-E72D297353CC}">
              <c16:uniqueId val="{00000001-1226-4AFC-9927-433E5A5349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165.59</c:v>
                </c:pt>
                <c:pt idx="1">
                  <c:v>165.01</c:v>
                </c:pt>
                <c:pt idx="2">
                  <c:v>159.27000000000001</c:v>
                </c:pt>
                <c:pt idx="3">
                  <c:v>155.47999999999999</c:v>
                </c:pt>
                <c:pt idx="4">
                  <c:v>145.75</c:v>
                </c:pt>
              </c:numCache>
            </c:numRef>
          </c:val>
          <c:extLst>
            <c:ext xmlns:c16="http://schemas.microsoft.com/office/drawing/2014/chart" uri="{C3380CC4-5D6E-409C-BE32-E72D297353CC}">
              <c16:uniqueId val="{00000000-6970-4840-AC64-D27C3FD6E4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111.03</c:v>
                </c:pt>
                <c:pt idx="4">
                  <c:v>112.45</c:v>
                </c:pt>
              </c:numCache>
            </c:numRef>
          </c:val>
          <c:smooth val="0"/>
          <c:extLst>
            <c:ext xmlns:c16="http://schemas.microsoft.com/office/drawing/2014/chart" uri="{C3380CC4-5D6E-409C-BE32-E72D297353CC}">
              <c16:uniqueId val="{00000001-6970-4840-AC64-D27C3FD6E4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48.48</c:v>
                </c:pt>
                <c:pt idx="1">
                  <c:v>48.48</c:v>
                </c:pt>
                <c:pt idx="2">
                  <c:v>48.48</c:v>
                </c:pt>
                <c:pt idx="3">
                  <c:v>29.46</c:v>
                </c:pt>
                <c:pt idx="4">
                  <c:v>29.46</c:v>
                </c:pt>
              </c:numCache>
            </c:numRef>
          </c:val>
          <c:extLst>
            <c:ext xmlns:c16="http://schemas.microsoft.com/office/drawing/2014/chart" uri="{C3380CC4-5D6E-409C-BE32-E72D297353CC}">
              <c16:uniqueId val="{00000000-D8B3-4EDA-AD17-777FBA5592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56.59</c:v>
                </c:pt>
                <c:pt idx="4">
                  <c:v>54.73</c:v>
                </c:pt>
              </c:numCache>
            </c:numRef>
          </c:val>
          <c:smooth val="0"/>
          <c:extLst>
            <c:ext xmlns:c16="http://schemas.microsoft.com/office/drawing/2014/chart" uri="{C3380CC4-5D6E-409C-BE32-E72D297353CC}">
              <c16:uniqueId val="{00000001-D8B3-4EDA-AD17-777FBA5592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25-489E-B7ED-3377728B51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0.52</c:v>
                </c:pt>
              </c:numCache>
            </c:numRef>
          </c:val>
          <c:smooth val="0"/>
          <c:extLst>
            <c:ext xmlns:c16="http://schemas.microsoft.com/office/drawing/2014/chart" uri="{C3380CC4-5D6E-409C-BE32-E72D297353CC}">
              <c16:uniqueId val="{00000001-AB25-489E-B7ED-3377728B51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633.17999999999995</c:v>
                </c:pt>
                <c:pt idx="1">
                  <c:v>722.09</c:v>
                </c:pt>
                <c:pt idx="2">
                  <c:v>499</c:v>
                </c:pt>
                <c:pt idx="3">
                  <c:v>612.57000000000005</c:v>
                </c:pt>
                <c:pt idx="4">
                  <c:v>604.92999999999995</c:v>
                </c:pt>
              </c:numCache>
            </c:numRef>
          </c:val>
          <c:extLst>
            <c:ext xmlns:c16="http://schemas.microsoft.com/office/drawing/2014/chart" uri="{C3380CC4-5D6E-409C-BE32-E72D297353CC}">
              <c16:uniqueId val="{00000000-EA2E-45E5-9919-EF193B629F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549.66999999999996</c:v>
                </c:pt>
                <c:pt idx="4">
                  <c:v>599.1</c:v>
                </c:pt>
              </c:numCache>
            </c:numRef>
          </c:val>
          <c:smooth val="0"/>
          <c:extLst>
            <c:ext xmlns:c16="http://schemas.microsoft.com/office/drawing/2014/chart" uri="{C3380CC4-5D6E-409C-BE32-E72D297353CC}">
              <c16:uniqueId val="{00000001-EA2E-45E5-9919-EF193B629F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219.28</c:v>
                </c:pt>
                <c:pt idx="1">
                  <c:v>174.75</c:v>
                </c:pt>
                <c:pt idx="2">
                  <c:v>126.21</c:v>
                </c:pt>
                <c:pt idx="3">
                  <c:v>103.69</c:v>
                </c:pt>
                <c:pt idx="4">
                  <c:v>62.69</c:v>
                </c:pt>
              </c:numCache>
            </c:numRef>
          </c:val>
          <c:extLst>
            <c:ext xmlns:c16="http://schemas.microsoft.com/office/drawing/2014/chart" uri="{C3380CC4-5D6E-409C-BE32-E72D297353CC}">
              <c16:uniqueId val="{00000000-827F-48EF-95D0-6303A0D39E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256.39999999999998</c:v>
                </c:pt>
                <c:pt idx="4">
                  <c:v>254.62</c:v>
                </c:pt>
              </c:numCache>
            </c:numRef>
          </c:val>
          <c:smooth val="0"/>
          <c:extLst>
            <c:ext xmlns:c16="http://schemas.microsoft.com/office/drawing/2014/chart" uri="{C3380CC4-5D6E-409C-BE32-E72D297353CC}">
              <c16:uniqueId val="{00000001-827F-48EF-95D0-6303A0D39E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163.51</c:v>
                </c:pt>
                <c:pt idx="1">
                  <c:v>158.27000000000001</c:v>
                </c:pt>
                <c:pt idx="2">
                  <c:v>153.83000000000001</c:v>
                </c:pt>
                <c:pt idx="3">
                  <c:v>149.13</c:v>
                </c:pt>
                <c:pt idx="4">
                  <c:v>141.91999999999999</c:v>
                </c:pt>
              </c:numCache>
            </c:numRef>
          </c:val>
          <c:extLst>
            <c:ext xmlns:c16="http://schemas.microsoft.com/office/drawing/2014/chart" uri="{C3380CC4-5D6E-409C-BE32-E72D297353CC}">
              <c16:uniqueId val="{00000000-7A64-4F0B-8050-D92B71A256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95.67</c:v>
                </c:pt>
                <c:pt idx="4">
                  <c:v>106.76</c:v>
                </c:pt>
              </c:numCache>
            </c:numRef>
          </c:val>
          <c:smooth val="0"/>
          <c:extLst>
            <c:ext xmlns:c16="http://schemas.microsoft.com/office/drawing/2014/chart" uri="{C3380CC4-5D6E-409C-BE32-E72D297353CC}">
              <c16:uniqueId val="{00000001-7A64-4F0B-8050-D92B71A256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10.17</c:v>
                </c:pt>
                <c:pt idx="1">
                  <c:v>10.53</c:v>
                </c:pt>
                <c:pt idx="2">
                  <c:v>10.84</c:v>
                </c:pt>
                <c:pt idx="3">
                  <c:v>12.31</c:v>
                </c:pt>
                <c:pt idx="4">
                  <c:v>12.8</c:v>
                </c:pt>
              </c:numCache>
            </c:numRef>
          </c:val>
          <c:extLst>
            <c:ext xmlns:c16="http://schemas.microsoft.com/office/drawing/2014/chart" uri="{C3380CC4-5D6E-409C-BE32-E72D297353CC}">
              <c16:uniqueId val="{00000000-1567-41A6-9D6F-5EC7D49294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27.25</c:v>
                </c:pt>
                <c:pt idx="4">
                  <c:v>24.35</c:v>
                </c:pt>
              </c:numCache>
            </c:numRef>
          </c:val>
          <c:smooth val="0"/>
          <c:extLst>
            <c:ext xmlns:c16="http://schemas.microsoft.com/office/drawing/2014/chart" uri="{C3380CC4-5D6E-409C-BE32-E72D297353CC}">
              <c16:uniqueId val="{00000001-1567-41A6-9D6F-5EC7D49294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69.03</c:v>
                </c:pt>
                <c:pt idx="1">
                  <c:v>65.47</c:v>
                </c:pt>
                <c:pt idx="2">
                  <c:v>65.510000000000005</c:v>
                </c:pt>
                <c:pt idx="3">
                  <c:v>73.55</c:v>
                </c:pt>
                <c:pt idx="4">
                  <c:v>72.34</c:v>
                </c:pt>
              </c:numCache>
            </c:numRef>
          </c:val>
          <c:extLst>
            <c:ext xmlns:c16="http://schemas.microsoft.com/office/drawing/2014/chart" uri="{C3380CC4-5D6E-409C-BE32-E72D297353CC}">
              <c16:uniqueId val="{00000000-A34F-4290-A5F9-32A6BE3C70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41.58</c:v>
                </c:pt>
                <c:pt idx="4">
                  <c:v>42.67</c:v>
                </c:pt>
              </c:numCache>
            </c:numRef>
          </c:val>
          <c:smooth val="0"/>
          <c:extLst>
            <c:ext xmlns:c16="http://schemas.microsoft.com/office/drawing/2014/chart" uri="{C3380CC4-5D6E-409C-BE32-E72D297353CC}">
              <c16:uniqueId val="{00000001-A34F-4290-A5F9-32A6BE3C70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92.74</c:v>
                </c:pt>
                <c:pt idx="1">
                  <c:v>92.76</c:v>
                </c:pt>
                <c:pt idx="2">
                  <c:v>92.75</c:v>
                </c:pt>
                <c:pt idx="3">
                  <c:v>87.16</c:v>
                </c:pt>
                <c:pt idx="4">
                  <c:v>87.18</c:v>
                </c:pt>
              </c:numCache>
            </c:numRef>
          </c:val>
          <c:extLst>
            <c:ext xmlns:c16="http://schemas.microsoft.com/office/drawing/2014/chart" uri="{C3380CC4-5D6E-409C-BE32-E72D297353CC}">
              <c16:uniqueId val="{00000000-8AC6-48E8-9A5B-77DD9C4C0A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63.81</c:v>
                </c:pt>
                <c:pt idx="4">
                  <c:v>65.94</c:v>
                </c:pt>
              </c:numCache>
            </c:numRef>
          </c:val>
          <c:smooth val="0"/>
          <c:extLst>
            <c:ext xmlns:c16="http://schemas.microsoft.com/office/drawing/2014/chart" uri="{C3380CC4-5D6E-409C-BE32-E72D297353CC}">
              <c16:uniqueId val="{00000001-8AC6-48E8-9A5B-77DD9C4C0A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A11" zoomScale="120" zoomScaleNormal="120" workbookViewId="0">
      <selection activeCell="MW13" sqref="MW13"/>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row>
    <row r="3" spans="1:521"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c r="NY3" s="139"/>
      <c r="NZ3" s="139"/>
      <c r="OA3" s="139"/>
      <c r="OB3" s="139"/>
      <c r="OC3" s="139"/>
      <c r="OD3" s="139"/>
      <c r="OE3" s="139"/>
      <c r="OF3" s="139"/>
      <c r="OG3" s="139"/>
      <c r="OH3" s="139"/>
      <c r="OI3" s="139"/>
      <c r="OJ3" s="139"/>
      <c r="OK3" s="139"/>
      <c r="OL3" s="139"/>
      <c r="OM3" s="139"/>
      <c r="ON3" s="139"/>
      <c r="OO3" s="139"/>
      <c r="OP3" s="139"/>
      <c r="OQ3" s="139"/>
      <c r="OR3" s="139"/>
      <c r="OS3" s="139"/>
      <c r="OT3" s="139"/>
      <c r="OU3" s="139"/>
      <c r="OV3" s="139"/>
      <c r="OW3" s="139"/>
      <c r="OX3" s="139"/>
      <c r="OY3" s="139"/>
      <c r="OZ3" s="139"/>
      <c r="PA3" s="139"/>
      <c r="PB3" s="139"/>
      <c r="PC3" s="139"/>
      <c r="PD3" s="139"/>
      <c r="PE3" s="139"/>
      <c r="PF3" s="139"/>
      <c r="PG3" s="139"/>
      <c r="PH3" s="139"/>
      <c r="PI3" s="139"/>
      <c r="PJ3" s="139"/>
      <c r="PK3" s="139"/>
      <c r="PL3" s="139"/>
      <c r="PM3" s="139"/>
      <c r="PN3" s="139"/>
      <c r="PO3" s="139"/>
      <c r="PP3" s="139"/>
      <c r="PQ3" s="139"/>
      <c r="PR3" s="139"/>
      <c r="PS3" s="139"/>
      <c r="PT3" s="139"/>
      <c r="PU3" s="139"/>
      <c r="PV3" s="139"/>
      <c r="PW3" s="139"/>
      <c r="PX3" s="139"/>
      <c r="PY3" s="139"/>
      <c r="PZ3" s="139"/>
      <c r="QA3" s="139"/>
      <c r="QB3" s="139"/>
      <c r="QC3" s="139"/>
      <c r="QD3" s="139"/>
      <c r="QE3" s="139"/>
      <c r="QF3" s="139"/>
      <c r="QG3" s="139"/>
      <c r="QH3" s="139"/>
      <c r="QI3" s="139"/>
      <c r="QJ3" s="139"/>
      <c r="QK3" s="139"/>
      <c r="QL3" s="139"/>
      <c r="QM3" s="139"/>
      <c r="QN3" s="139"/>
      <c r="QO3" s="139"/>
      <c r="QP3" s="139"/>
      <c r="QQ3" s="139"/>
      <c r="QR3" s="139"/>
      <c r="QS3" s="139"/>
      <c r="QT3" s="139"/>
      <c r="QU3" s="139"/>
      <c r="QV3" s="139"/>
      <c r="QW3" s="139"/>
      <c r="QX3" s="139"/>
      <c r="QY3" s="139"/>
      <c r="QZ3" s="139"/>
      <c r="RA3" s="139"/>
      <c r="RB3" s="139"/>
      <c r="RC3" s="139"/>
      <c r="RD3" s="139"/>
      <c r="RE3" s="139"/>
      <c r="RF3" s="139"/>
      <c r="RG3" s="139"/>
      <c r="RH3" s="139"/>
      <c r="RI3" s="139"/>
      <c r="RJ3" s="139"/>
      <c r="RK3" s="139"/>
      <c r="RL3" s="139"/>
      <c r="RM3" s="139"/>
      <c r="RN3" s="139"/>
      <c r="RO3" s="139"/>
      <c r="RP3" s="139"/>
      <c r="RQ3" s="139"/>
      <c r="RR3" s="139"/>
      <c r="RS3" s="139"/>
      <c r="RT3" s="139"/>
      <c r="RU3" s="139"/>
      <c r="RV3" s="139"/>
      <c r="RW3" s="139"/>
      <c r="RX3" s="139"/>
      <c r="RY3" s="139"/>
      <c r="RZ3" s="139"/>
      <c r="SA3" s="139"/>
      <c r="SB3" s="139"/>
      <c r="SC3" s="139"/>
      <c r="SD3" s="139"/>
      <c r="SE3" s="139"/>
      <c r="SF3" s="139"/>
      <c r="SG3" s="139"/>
      <c r="SH3" s="139"/>
      <c r="SI3" s="139"/>
      <c r="SJ3" s="139"/>
      <c r="SK3" s="139"/>
      <c r="SL3" s="139"/>
      <c r="SM3" s="139"/>
      <c r="SN3" s="139"/>
      <c r="SO3" s="139"/>
      <c r="SP3" s="139"/>
      <c r="SQ3" s="139"/>
      <c r="SR3" s="139"/>
      <c r="SS3" s="139"/>
      <c r="ST3" s="139"/>
      <c r="SU3" s="139"/>
      <c r="SV3" s="139"/>
      <c r="SW3" s="139"/>
      <c r="SX3" s="139"/>
      <c r="SY3" s="139"/>
      <c r="SZ3" s="139"/>
      <c r="TA3" s="139"/>
    </row>
    <row r="4" spans="1:521"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c r="NY4" s="139"/>
      <c r="NZ4" s="139"/>
      <c r="OA4" s="139"/>
      <c r="OB4" s="139"/>
      <c r="OC4" s="139"/>
      <c r="OD4" s="139"/>
      <c r="OE4" s="139"/>
      <c r="OF4" s="139"/>
      <c r="OG4" s="139"/>
      <c r="OH4" s="139"/>
      <c r="OI4" s="139"/>
      <c r="OJ4" s="139"/>
      <c r="OK4" s="139"/>
      <c r="OL4" s="139"/>
      <c r="OM4" s="139"/>
      <c r="ON4" s="139"/>
      <c r="OO4" s="139"/>
      <c r="OP4" s="139"/>
      <c r="OQ4" s="139"/>
      <c r="OR4" s="139"/>
      <c r="OS4" s="139"/>
      <c r="OT4" s="139"/>
      <c r="OU4" s="139"/>
      <c r="OV4" s="139"/>
      <c r="OW4" s="139"/>
      <c r="OX4" s="139"/>
      <c r="OY4" s="139"/>
      <c r="OZ4" s="139"/>
      <c r="PA4" s="139"/>
      <c r="PB4" s="139"/>
      <c r="PC4" s="139"/>
      <c r="PD4" s="139"/>
      <c r="PE4" s="139"/>
      <c r="PF4" s="139"/>
      <c r="PG4" s="139"/>
      <c r="PH4" s="139"/>
      <c r="PI4" s="139"/>
      <c r="PJ4" s="139"/>
      <c r="PK4" s="139"/>
      <c r="PL4" s="139"/>
      <c r="PM4" s="139"/>
      <c r="PN4" s="139"/>
      <c r="PO4" s="139"/>
      <c r="PP4" s="139"/>
      <c r="PQ4" s="139"/>
      <c r="PR4" s="139"/>
      <c r="PS4" s="139"/>
      <c r="PT4" s="139"/>
      <c r="PU4" s="139"/>
      <c r="PV4" s="139"/>
      <c r="PW4" s="139"/>
      <c r="PX4" s="139"/>
      <c r="PY4" s="139"/>
      <c r="PZ4" s="139"/>
      <c r="QA4" s="139"/>
      <c r="QB4" s="139"/>
      <c r="QC4" s="139"/>
      <c r="QD4" s="139"/>
      <c r="QE4" s="139"/>
      <c r="QF4" s="139"/>
      <c r="QG4" s="139"/>
      <c r="QH4" s="139"/>
      <c r="QI4" s="139"/>
      <c r="QJ4" s="139"/>
      <c r="QK4" s="139"/>
      <c r="QL4" s="139"/>
      <c r="QM4" s="139"/>
      <c r="QN4" s="139"/>
      <c r="QO4" s="139"/>
      <c r="QP4" s="139"/>
      <c r="QQ4" s="139"/>
      <c r="QR4" s="139"/>
      <c r="QS4" s="139"/>
      <c r="QT4" s="139"/>
      <c r="QU4" s="139"/>
      <c r="QV4" s="139"/>
      <c r="QW4" s="139"/>
      <c r="QX4" s="139"/>
      <c r="QY4" s="139"/>
      <c r="QZ4" s="139"/>
      <c r="RA4" s="139"/>
      <c r="RB4" s="139"/>
      <c r="RC4" s="139"/>
      <c r="RD4" s="139"/>
      <c r="RE4" s="139"/>
      <c r="RF4" s="139"/>
      <c r="RG4" s="139"/>
      <c r="RH4" s="139"/>
      <c r="RI4" s="139"/>
      <c r="RJ4" s="139"/>
      <c r="RK4" s="139"/>
      <c r="RL4" s="139"/>
      <c r="RM4" s="139"/>
      <c r="RN4" s="139"/>
      <c r="RO4" s="139"/>
      <c r="RP4" s="139"/>
      <c r="RQ4" s="139"/>
      <c r="RR4" s="139"/>
      <c r="RS4" s="139"/>
      <c r="RT4" s="139"/>
      <c r="RU4" s="139"/>
      <c r="RV4" s="139"/>
      <c r="RW4" s="139"/>
      <c r="RX4" s="139"/>
      <c r="RY4" s="139"/>
      <c r="RZ4" s="139"/>
      <c r="SA4" s="139"/>
      <c r="SB4" s="139"/>
      <c r="SC4" s="139"/>
      <c r="SD4" s="139"/>
      <c r="SE4" s="139"/>
      <c r="SF4" s="139"/>
      <c r="SG4" s="139"/>
      <c r="SH4" s="139"/>
      <c r="SI4" s="139"/>
      <c r="SJ4" s="139"/>
      <c r="SK4" s="139"/>
      <c r="SL4" s="139"/>
      <c r="SM4" s="139"/>
      <c r="SN4" s="139"/>
      <c r="SO4" s="139"/>
      <c r="SP4" s="139"/>
      <c r="SQ4" s="139"/>
      <c r="SR4" s="139"/>
      <c r="SS4" s="139"/>
      <c r="ST4" s="139"/>
      <c r="SU4" s="139"/>
      <c r="SV4" s="139"/>
      <c r="SW4" s="139"/>
      <c r="SX4" s="139"/>
      <c r="SY4" s="139"/>
      <c r="SZ4" s="139"/>
      <c r="TA4" s="139"/>
    </row>
    <row r="5" spans="1:521" ht="18.75" customHeight="1" x14ac:dyDescent="0.2">
      <c r="A5" s="2"/>
      <c r="B5" s="140" t="str">
        <f>データ!H7</f>
        <v>愛媛県</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c r="KM5" s="141"/>
      <c r="KN5" s="141"/>
      <c r="KO5" s="141"/>
      <c r="KP5" s="141"/>
      <c r="KQ5" s="141"/>
      <c r="KR5" s="141"/>
      <c r="KS5" s="141"/>
      <c r="KT5" s="14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2" t="s">
        <v>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2"/>
      <c r="KV6" s="2"/>
      <c r="KW6" s="3"/>
      <c r="KX6" s="144"/>
      <c r="KY6" s="144"/>
      <c r="KZ6" s="144"/>
      <c r="LA6" s="144"/>
      <c r="LB6" s="144"/>
      <c r="LC6" s="4"/>
      <c r="LD6" s="2"/>
      <c r="LE6" s="2"/>
      <c r="LF6" s="2"/>
      <c r="LG6" s="2"/>
      <c r="LH6" s="2"/>
      <c r="LI6" s="3"/>
      <c r="LJ6" s="144"/>
      <c r="LK6" s="144"/>
      <c r="LL6" s="144"/>
      <c r="LM6" s="144"/>
      <c r="LN6" s="144"/>
      <c r="LO6" s="144"/>
      <c r="LP6" s="144"/>
      <c r="LQ6" s="144"/>
      <c r="LR6" s="144"/>
      <c r="LS6" s="144"/>
      <c r="LT6" s="145"/>
      <c r="LU6" s="145"/>
      <c r="LV6" s="145"/>
      <c r="LW6" s="145"/>
      <c r="LX6" s="145"/>
      <c r="LY6" s="145"/>
      <c r="LZ6" s="145"/>
      <c r="MA6" s="145"/>
      <c r="MB6" s="145"/>
      <c r="MC6" s="14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4"/>
      <c r="NT6" s="145"/>
      <c r="NU6" s="145"/>
      <c r="NV6" s="145"/>
      <c r="NW6" s="145"/>
      <c r="NX6" s="145"/>
      <c r="NY6" s="145"/>
      <c r="NZ6" s="145"/>
      <c r="OA6" s="145"/>
      <c r="OB6" s="145"/>
      <c r="OC6" s="145"/>
      <c r="OD6" s="145"/>
      <c r="OE6" s="145"/>
      <c r="OF6" s="145"/>
      <c r="OG6" s="145"/>
      <c r="OH6" s="145"/>
      <c r="OI6" s="145"/>
      <c r="OJ6" s="145"/>
      <c r="OK6" s="145"/>
      <c r="OL6" s="145"/>
      <c r="OM6" s="14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5"/>
      <c r="QN6" s="145"/>
      <c r="QO6" s="145"/>
      <c r="QP6" s="145"/>
      <c r="QQ6" s="145"/>
      <c r="QR6" s="145"/>
      <c r="QS6" s="145"/>
      <c r="QT6" s="145"/>
      <c r="QU6" s="145"/>
      <c r="QV6" s="14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7" t="s">
        <v>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9"/>
      <c r="CH7" s="127" t="s">
        <v>3</v>
      </c>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9"/>
      <c r="FN7" s="127" t="s">
        <v>4</v>
      </c>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9"/>
      <c r="IT7" s="127" t="s">
        <v>5</v>
      </c>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c r="LP7" s="128"/>
      <c r="LQ7" s="128"/>
      <c r="LR7" s="128"/>
      <c r="LS7" s="128"/>
      <c r="LT7" s="128"/>
      <c r="LU7" s="128"/>
      <c r="LV7" s="128"/>
      <c r="LW7" s="128"/>
      <c r="LX7" s="128"/>
      <c r="LY7" s="129"/>
      <c r="LZ7" s="127" t="s">
        <v>6</v>
      </c>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8"/>
      <c r="NI7" s="128"/>
      <c r="NJ7" s="128"/>
      <c r="NK7" s="128"/>
      <c r="NL7" s="128"/>
      <c r="NM7" s="128"/>
      <c r="NN7" s="128"/>
      <c r="NO7" s="128"/>
      <c r="NP7" s="128"/>
      <c r="NQ7" s="128"/>
      <c r="NR7" s="128"/>
      <c r="NS7" s="128"/>
      <c r="NT7" s="128"/>
      <c r="NU7" s="128"/>
      <c r="NV7" s="128"/>
      <c r="NW7" s="128"/>
      <c r="NX7" s="128"/>
      <c r="NY7" s="128"/>
      <c r="NZ7" s="128"/>
      <c r="OA7" s="128"/>
      <c r="OB7" s="128"/>
      <c r="OC7" s="128"/>
      <c r="OD7" s="128"/>
      <c r="OE7" s="128"/>
      <c r="OF7" s="128"/>
      <c r="OG7" s="128"/>
      <c r="OH7" s="128"/>
      <c r="OI7" s="128"/>
      <c r="OJ7" s="128"/>
      <c r="OK7" s="128"/>
      <c r="OL7" s="128"/>
      <c r="OM7" s="128"/>
      <c r="ON7" s="128"/>
      <c r="OO7" s="128"/>
      <c r="OP7" s="128"/>
      <c r="OQ7" s="128"/>
      <c r="OR7" s="128"/>
      <c r="OS7" s="128"/>
      <c r="OT7" s="128"/>
      <c r="OU7" s="128"/>
      <c r="OV7" s="128"/>
      <c r="OW7" s="128"/>
      <c r="OX7" s="128"/>
      <c r="OY7" s="128"/>
      <c r="OZ7" s="128"/>
      <c r="PA7" s="128"/>
      <c r="PB7" s="128"/>
      <c r="PC7" s="128"/>
      <c r="PD7" s="128"/>
      <c r="PE7" s="129"/>
      <c r="PF7" s="127" t="s">
        <v>7</v>
      </c>
      <c r="PG7" s="128"/>
      <c r="PH7" s="128"/>
      <c r="PI7" s="128"/>
      <c r="PJ7" s="128"/>
      <c r="PK7" s="128"/>
      <c r="PL7" s="128"/>
      <c r="PM7" s="128"/>
      <c r="PN7" s="128"/>
      <c r="PO7" s="128"/>
      <c r="PP7" s="128"/>
      <c r="PQ7" s="128"/>
      <c r="PR7" s="128"/>
      <c r="PS7" s="128"/>
      <c r="PT7" s="128"/>
      <c r="PU7" s="128"/>
      <c r="PV7" s="128"/>
      <c r="PW7" s="128"/>
      <c r="PX7" s="128"/>
      <c r="PY7" s="128"/>
      <c r="PZ7" s="128"/>
      <c r="QA7" s="128"/>
      <c r="QB7" s="128"/>
      <c r="QC7" s="128"/>
      <c r="QD7" s="128"/>
      <c r="QE7" s="128"/>
      <c r="QF7" s="128"/>
      <c r="QG7" s="128"/>
      <c r="QH7" s="128"/>
      <c r="QI7" s="128"/>
      <c r="QJ7" s="128"/>
      <c r="QK7" s="128"/>
      <c r="QL7" s="128"/>
      <c r="QM7" s="128"/>
      <c r="QN7" s="128"/>
      <c r="QO7" s="128"/>
      <c r="QP7" s="128"/>
      <c r="QQ7" s="128"/>
      <c r="QR7" s="128"/>
      <c r="QS7" s="128"/>
      <c r="QT7" s="128"/>
      <c r="QU7" s="128"/>
      <c r="QV7" s="128"/>
      <c r="QW7" s="128"/>
      <c r="QX7" s="128"/>
      <c r="QY7" s="128"/>
      <c r="QZ7" s="128"/>
      <c r="RA7" s="128"/>
      <c r="RB7" s="128"/>
      <c r="RC7" s="128"/>
      <c r="RD7" s="128"/>
      <c r="RE7" s="128"/>
      <c r="RF7" s="128"/>
      <c r="RG7" s="128"/>
      <c r="RH7" s="128"/>
      <c r="RI7" s="128"/>
      <c r="RJ7" s="128"/>
      <c r="RK7" s="128"/>
      <c r="RL7" s="128"/>
      <c r="RM7" s="128"/>
      <c r="RN7" s="128"/>
      <c r="RO7" s="128"/>
      <c r="RP7" s="128"/>
      <c r="RQ7" s="128"/>
      <c r="RR7" s="128"/>
      <c r="RS7" s="128"/>
      <c r="RT7" s="128"/>
      <c r="RU7" s="128"/>
      <c r="RV7" s="128"/>
      <c r="RW7" s="128"/>
      <c r="RX7" s="128"/>
      <c r="RY7" s="128"/>
      <c r="RZ7" s="128"/>
      <c r="SA7" s="128"/>
      <c r="SB7" s="128"/>
      <c r="SC7" s="128"/>
      <c r="SD7" s="128"/>
      <c r="SE7" s="128"/>
      <c r="SF7" s="128"/>
      <c r="SG7" s="128"/>
      <c r="SH7" s="128"/>
      <c r="SI7" s="128"/>
      <c r="SJ7" s="128"/>
      <c r="SK7" s="129"/>
      <c r="SL7" s="3"/>
      <c r="SM7" s="132" t="s">
        <v>8</v>
      </c>
      <c r="SN7" s="133"/>
      <c r="SO7" s="133"/>
      <c r="SP7" s="133"/>
      <c r="SQ7" s="133"/>
      <c r="SR7" s="133"/>
      <c r="SS7" s="133"/>
      <c r="ST7" s="133"/>
      <c r="SU7" s="133"/>
      <c r="SV7" s="133"/>
      <c r="SW7" s="133"/>
      <c r="SX7" s="133"/>
      <c r="SY7" s="133"/>
      <c r="SZ7" s="134"/>
    </row>
    <row r="8" spans="1:521" ht="18.75" customHeight="1" x14ac:dyDescent="0.2">
      <c r="A8" s="6"/>
      <c r="B8" s="120" t="str">
        <f>データ!I7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c r="CH8" s="120" t="str">
        <f>データ!J7</f>
        <v>工業用水道事業</v>
      </c>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2"/>
      <c r="FN8" s="117">
        <f>データ!K7</f>
        <v>193420</v>
      </c>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9"/>
      <c r="IT8" s="120" t="str">
        <f>データ!L7</f>
        <v>中規模</v>
      </c>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2"/>
      <c r="LZ8" s="117">
        <f>データ!M7</f>
        <v>2</v>
      </c>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8"/>
      <c r="NI8" s="118"/>
      <c r="NJ8" s="118"/>
      <c r="NK8" s="118"/>
      <c r="NL8" s="118"/>
      <c r="NM8" s="118"/>
      <c r="NN8" s="118"/>
      <c r="NO8" s="118"/>
      <c r="NP8" s="118"/>
      <c r="NQ8" s="118"/>
      <c r="NR8" s="118"/>
      <c r="NS8" s="118"/>
      <c r="NT8" s="118"/>
      <c r="NU8" s="118"/>
      <c r="NV8" s="118"/>
      <c r="NW8" s="118"/>
      <c r="NX8" s="118"/>
      <c r="NY8" s="118"/>
      <c r="NZ8" s="118"/>
      <c r="OA8" s="118"/>
      <c r="OB8" s="118"/>
      <c r="OC8" s="118"/>
      <c r="OD8" s="118"/>
      <c r="OE8" s="118"/>
      <c r="OF8" s="118"/>
      <c r="OG8" s="118"/>
      <c r="OH8" s="118"/>
      <c r="OI8" s="118"/>
      <c r="OJ8" s="118"/>
      <c r="OK8" s="118"/>
      <c r="OL8" s="118"/>
      <c r="OM8" s="118"/>
      <c r="ON8" s="118"/>
      <c r="OO8" s="118"/>
      <c r="OP8" s="118"/>
      <c r="OQ8" s="118"/>
      <c r="OR8" s="118"/>
      <c r="OS8" s="118"/>
      <c r="OT8" s="118"/>
      <c r="OU8" s="118"/>
      <c r="OV8" s="118"/>
      <c r="OW8" s="118"/>
      <c r="OX8" s="118"/>
      <c r="OY8" s="118"/>
      <c r="OZ8" s="118"/>
      <c r="PA8" s="118"/>
      <c r="PB8" s="118"/>
      <c r="PC8" s="118"/>
      <c r="PD8" s="118"/>
      <c r="PE8" s="119"/>
      <c r="PF8" s="117">
        <f>データ!N7</f>
        <v>139926</v>
      </c>
      <c r="PG8" s="118"/>
      <c r="PH8" s="118"/>
      <c r="PI8" s="118"/>
      <c r="PJ8" s="118"/>
      <c r="PK8" s="118"/>
      <c r="PL8" s="118"/>
      <c r="PM8" s="118"/>
      <c r="PN8" s="118"/>
      <c r="PO8" s="118"/>
      <c r="PP8" s="118"/>
      <c r="PQ8" s="118"/>
      <c r="PR8" s="118"/>
      <c r="PS8" s="118"/>
      <c r="PT8" s="118"/>
      <c r="PU8" s="118"/>
      <c r="PV8" s="118"/>
      <c r="PW8" s="118"/>
      <c r="PX8" s="118"/>
      <c r="PY8" s="118"/>
      <c r="PZ8" s="118"/>
      <c r="QA8" s="118"/>
      <c r="QB8" s="118"/>
      <c r="QC8" s="118"/>
      <c r="QD8" s="118"/>
      <c r="QE8" s="118"/>
      <c r="QF8" s="118"/>
      <c r="QG8" s="118"/>
      <c r="QH8" s="118"/>
      <c r="QI8" s="118"/>
      <c r="QJ8" s="118"/>
      <c r="QK8" s="118"/>
      <c r="QL8" s="118"/>
      <c r="QM8" s="118"/>
      <c r="QN8" s="118"/>
      <c r="QO8" s="118"/>
      <c r="QP8" s="118"/>
      <c r="QQ8" s="118"/>
      <c r="QR8" s="118"/>
      <c r="QS8" s="118"/>
      <c r="QT8" s="118"/>
      <c r="QU8" s="118"/>
      <c r="QV8" s="118"/>
      <c r="QW8" s="118"/>
      <c r="QX8" s="118"/>
      <c r="QY8" s="118"/>
      <c r="QZ8" s="118"/>
      <c r="RA8" s="118"/>
      <c r="RB8" s="118"/>
      <c r="RC8" s="118"/>
      <c r="RD8" s="118"/>
      <c r="RE8" s="118"/>
      <c r="RF8" s="118"/>
      <c r="RG8" s="118"/>
      <c r="RH8" s="118"/>
      <c r="RI8" s="118"/>
      <c r="RJ8" s="118"/>
      <c r="RK8" s="118"/>
      <c r="RL8" s="118"/>
      <c r="RM8" s="118"/>
      <c r="RN8" s="118"/>
      <c r="RO8" s="118"/>
      <c r="RP8" s="118"/>
      <c r="RQ8" s="118"/>
      <c r="RR8" s="118"/>
      <c r="RS8" s="118"/>
      <c r="RT8" s="118"/>
      <c r="RU8" s="118"/>
      <c r="RV8" s="118"/>
      <c r="RW8" s="118"/>
      <c r="RX8" s="118"/>
      <c r="RY8" s="118"/>
      <c r="RZ8" s="118"/>
      <c r="SA8" s="118"/>
      <c r="SB8" s="118"/>
      <c r="SC8" s="118"/>
      <c r="SD8" s="118"/>
      <c r="SE8" s="118"/>
      <c r="SF8" s="118"/>
      <c r="SG8" s="118"/>
      <c r="SH8" s="118"/>
      <c r="SI8" s="118"/>
      <c r="SJ8" s="118"/>
      <c r="SK8" s="119"/>
      <c r="SL8" s="3"/>
      <c r="SM8" s="135" t="s">
        <v>9</v>
      </c>
      <c r="SN8" s="136"/>
      <c r="SO8" s="137" t="s">
        <v>10</v>
      </c>
      <c r="SP8" s="137"/>
      <c r="SQ8" s="137"/>
      <c r="SR8" s="137"/>
      <c r="SS8" s="137"/>
      <c r="ST8" s="137"/>
      <c r="SU8" s="137"/>
      <c r="SV8" s="137"/>
      <c r="SW8" s="137"/>
      <c r="SX8" s="137"/>
      <c r="SY8" s="137"/>
      <c r="SZ8" s="138"/>
    </row>
    <row r="9" spans="1:521" ht="18.75" customHeight="1" x14ac:dyDescent="0.2">
      <c r="A9" s="6"/>
      <c r="B9" s="127" t="s">
        <v>11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9"/>
      <c r="CH9" s="127" t="s">
        <v>12</v>
      </c>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9"/>
      <c r="FN9" s="127" t="s">
        <v>13</v>
      </c>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9"/>
      <c r="IT9" s="127" t="s">
        <v>14</v>
      </c>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9"/>
      <c r="LZ9" s="127" t="s">
        <v>15</v>
      </c>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0" t="s">
        <v>16</v>
      </c>
      <c r="SN9" s="131"/>
      <c r="SO9" s="112" t="s">
        <v>17</v>
      </c>
      <c r="SP9" s="112"/>
      <c r="SQ9" s="112"/>
      <c r="SR9" s="112"/>
      <c r="SS9" s="112"/>
      <c r="ST9" s="112"/>
      <c r="SU9" s="112"/>
      <c r="SV9" s="112"/>
      <c r="SW9" s="112"/>
      <c r="SX9" s="112"/>
      <c r="SY9" s="112"/>
      <c r="SZ9" s="113"/>
    </row>
    <row r="10" spans="1:521" ht="18.75" customHeight="1" x14ac:dyDescent="0.2">
      <c r="A10" s="6"/>
      <c r="B10" s="114" t="str">
        <f>データ!O7</f>
        <v>-</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6"/>
      <c r="CH10" s="114">
        <f>データ!P7</f>
        <v>-27.2</v>
      </c>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6"/>
      <c r="FN10" s="117">
        <f>データ!Q7</f>
        <v>49</v>
      </c>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9"/>
      <c r="IT10" s="117">
        <f>データ!R7</f>
        <v>168630</v>
      </c>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8"/>
      <c r="LP10" s="118"/>
      <c r="LQ10" s="118"/>
      <c r="LR10" s="118"/>
      <c r="LS10" s="118"/>
      <c r="LT10" s="118"/>
      <c r="LU10" s="118"/>
      <c r="LV10" s="118"/>
      <c r="LW10" s="118"/>
      <c r="LX10" s="118"/>
      <c r="LY10" s="119"/>
      <c r="LZ10" s="120" t="str">
        <f>データ!S7</f>
        <v>自治体職員</v>
      </c>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3" t="s">
        <v>18</v>
      </c>
      <c r="SN10" s="124"/>
      <c r="SO10" s="125" t="s">
        <v>19</v>
      </c>
      <c r="SP10" s="125"/>
      <c r="SQ10" s="125"/>
      <c r="SR10" s="125"/>
      <c r="SS10" s="125"/>
      <c r="ST10" s="125"/>
      <c r="SU10" s="125"/>
      <c r="SV10" s="125"/>
      <c r="SW10" s="125"/>
      <c r="SX10" s="125"/>
      <c r="SY10" s="125"/>
      <c r="SZ10" s="126"/>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108</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165.59</v>
      </c>
      <c r="Y32" s="90"/>
      <c r="Z32" s="90"/>
      <c r="AA32" s="90"/>
      <c r="AB32" s="90"/>
      <c r="AC32" s="90"/>
      <c r="AD32" s="90"/>
      <c r="AE32" s="90"/>
      <c r="AF32" s="90"/>
      <c r="AG32" s="90"/>
      <c r="AH32" s="90"/>
      <c r="AI32" s="90"/>
      <c r="AJ32" s="90"/>
      <c r="AK32" s="90"/>
      <c r="AL32" s="90"/>
      <c r="AM32" s="90"/>
      <c r="AN32" s="90"/>
      <c r="AO32" s="90"/>
      <c r="AP32" s="90"/>
      <c r="AQ32" s="91"/>
      <c r="AR32" s="89">
        <f>データ!U6</f>
        <v>165.01</v>
      </c>
      <c r="AS32" s="90"/>
      <c r="AT32" s="90"/>
      <c r="AU32" s="90"/>
      <c r="AV32" s="90"/>
      <c r="AW32" s="90"/>
      <c r="AX32" s="90"/>
      <c r="AY32" s="90"/>
      <c r="AZ32" s="90"/>
      <c r="BA32" s="90"/>
      <c r="BB32" s="90"/>
      <c r="BC32" s="90"/>
      <c r="BD32" s="90"/>
      <c r="BE32" s="90"/>
      <c r="BF32" s="90"/>
      <c r="BG32" s="90"/>
      <c r="BH32" s="90"/>
      <c r="BI32" s="90"/>
      <c r="BJ32" s="90"/>
      <c r="BK32" s="91"/>
      <c r="BL32" s="89">
        <f>データ!V6</f>
        <v>159.27000000000001</v>
      </c>
      <c r="BM32" s="90"/>
      <c r="BN32" s="90"/>
      <c r="BO32" s="90"/>
      <c r="BP32" s="90"/>
      <c r="BQ32" s="90"/>
      <c r="BR32" s="90"/>
      <c r="BS32" s="90"/>
      <c r="BT32" s="90"/>
      <c r="BU32" s="90"/>
      <c r="BV32" s="90"/>
      <c r="BW32" s="90"/>
      <c r="BX32" s="90"/>
      <c r="BY32" s="90"/>
      <c r="BZ32" s="90"/>
      <c r="CA32" s="90"/>
      <c r="CB32" s="90"/>
      <c r="CC32" s="90"/>
      <c r="CD32" s="90"/>
      <c r="CE32" s="91"/>
      <c r="CF32" s="89">
        <f>データ!W6</f>
        <v>155.47999999999999</v>
      </c>
      <c r="CG32" s="90"/>
      <c r="CH32" s="90"/>
      <c r="CI32" s="90"/>
      <c r="CJ32" s="90"/>
      <c r="CK32" s="90"/>
      <c r="CL32" s="90"/>
      <c r="CM32" s="90"/>
      <c r="CN32" s="90"/>
      <c r="CO32" s="90"/>
      <c r="CP32" s="90"/>
      <c r="CQ32" s="90"/>
      <c r="CR32" s="90"/>
      <c r="CS32" s="90"/>
      <c r="CT32" s="90"/>
      <c r="CU32" s="90"/>
      <c r="CV32" s="90"/>
      <c r="CW32" s="90"/>
      <c r="CX32" s="90"/>
      <c r="CY32" s="91"/>
      <c r="CZ32" s="89">
        <f>データ!X6</f>
        <v>145.75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688.87</v>
      </c>
      <c r="ES32" s="90"/>
      <c r="ET32" s="90"/>
      <c r="EU32" s="90"/>
      <c r="EV32" s="90"/>
      <c r="EW32" s="90"/>
      <c r="EX32" s="90"/>
      <c r="EY32" s="90"/>
      <c r="EZ32" s="90"/>
      <c r="FA32" s="90"/>
      <c r="FB32" s="90"/>
      <c r="FC32" s="90"/>
      <c r="FD32" s="90"/>
      <c r="FE32" s="90"/>
      <c r="FF32" s="90"/>
      <c r="FG32" s="90"/>
      <c r="FH32" s="90"/>
      <c r="FI32" s="90"/>
      <c r="FJ32" s="90"/>
      <c r="FK32" s="91"/>
      <c r="FL32" s="89">
        <f>データ!AF6</f>
        <v>643.71</v>
      </c>
      <c r="FM32" s="90"/>
      <c r="FN32" s="90"/>
      <c r="FO32" s="90"/>
      <c r="FP32" s="90"/>
      <c r="FQ32" s="90"/>
      <c r="FR32" s="90"/>
      <c r="FS32" s="90"/>
      <c r="FT32" s="90"/>
      <c r="FU32" s="90"/>
      <c r="FV32" s="90"/>
      <c r="FW32" s="90"/>
      <c r="FX32" s="90"/>
      <c r="FY32" s="90"/>
      <c r="FZ32" s="90"/>
      <c r="GA32" s="90"/>
      <c r="GB32" s="90"/>
      <c r="GC32" s="90"/>
      <c r="GD32" s="90"/>
      <c r="GE32" s="91"/>
      <c r="GF32" s="89">
        <f>データ!AG6</f>
        <v>782.71</v>
      </c>
      <c r="GG32" s="90"/>
      <c r="GH32" s="90"/>
      <c r="GI32" s="90"/>
      <c r="GJ32" s="90"/>
      <c r="GK32" s="90"/>
      <c r="GL32" s="90"/>
      <c r="GM32" s="90"/>
      <c r="GN32" s="90"/>
      <c r="GO32" s="90"/>
      <c r="GP32" s="90"/>
      <c r="GQ32" s="90"/>
      <c r="GR32" s="90"/>
      <c r="GS32" s="90"/>
      <c r="GT32" s="90"/>
      <c r="GU32" s="90"/>
      <c r="GV32" s="90"/>
      <c r="GW32" s="90"/>
      <c r="GX32" s="90"/>
      <c r="GY32" s="91"/>
      <c r="GZ32" s="89">
        <f>データ!AH6</f>
        <v>862.76</v>
      </c>
      <c r="HA32" s="90"/>
      <c r="HB32" s="90"/>
      <c r="HC32" s="90"/>
      <c r="HD32" s="90"/>
      <c r="HE32" s="90"/>
      <c r="HF32" s="90"/>
      <c r="HG32" s="90"/>
      <c r="HH32" s="90"/>
      <c r="HI32" s="90"/>
      <c r="HJ32" s="90"/>
      <c r="HK32" s="90"/>
      <c r="HL32" s="90"/>
      <c r="HM32" s="90"/>
      <c r="HN32" s="90"/>
      <c r="HO32" s="90"/>
      <c r="HP32" s="90"/>
      <c r="HQ32" s="90"/>
      <c r="HR32" s="90"/>
      <c r="HS32" s="91"/>
      <c r="HT32" s="89">
        <f>データ!AI6</f>
        <v>864.29</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633.17999999999995</v>
      </c>
      <c r="JM32" s="90"/>
      <c r="JN32" s="90"/>
      <c r="JO32" s="90"/>
      <c r="JP32" s="90"/>
      <c r="JQ32" s="90"/>
      <c r="JR32" s="90"/>
      <c r="JS32" s="90"/>
      <c r="JT32" s="90"/>
      <c r="JU32" s="90"/>
      <c r="JV32" s="90"/>
      <c r="JW32" s="90"/>
      <c r="JX32" s="90"/>
      <c r="JY32" s="90"/>
      <c r="JZ32" s="90"/>
      <c r="KA32" s="90"/>
      <c r="KB32" s="90"/>
      <c r="KC32" s="90"/>
      <c r="KD32" s="90"/>
      <c r="KE32" s="91"/>
      <c r="KF32" s="89">
        <f>データ!AQ6</f>
        <v>722.09</v>
      </c>
      <c r="KG32" s="90"/>
      <c r="KH32" s="90"/>
      <c r="KI32" s="90"/>
      <c r="KJ32" s="90"/>
      <c r="KK32" s="90"/>
      <c r="KL32" s="90"/>
      <c r="KM32" s="90"/>
      <c r="KN32" s="90"/>
      <c r="KO32" s="90"/>
      <c r="KP32" s="90"/>
      <c r="KQ32" s="90"/>
      <c r="KR32" s="90"/>
      <c r="KS32" s="90"/>
      <c r="KT32" s="90"/>
      <c r="KU32" s="90"/>
      <c r="KV32" s="90"/>
      <c r="KW32" s="90"/>
      <c r="KX32" s="90"/>
      <c r="KY32" s="91"/>
      <c r="KZ32" s="89">
        <f>データ!AR6</f>
        <v>499</v>
      </c>
      <c r="LA32" s="90"/>
      <c r="LB32" s="90"/>
      <c r="LC32" s="90"/>
      <c r="LD32" s="90"/>
      <c r="LE32" s="90"/>
      <c r="LF32" s="90"/>
      <c r="LG32" s="90"/>
      <c r="LH32" s="90"/>
      <c r="LI32" s="90"/>
      <c r="LJ32" s="90"/>
      <c r="LK32" s="90"/>
      <c r="LL32" s="90"/>
      <c r="LM32" s="90"/>
      <c r="LN32" s="90"/>
      <c r="LO32" s="90"/>
      <c r="LP32" s="90"/>
      <c r="LQ32" s="90"/>
      <c r="LR32" s="90"/>
      <c r="LS32" s="91"/>
      <c r="LT32" s="89">
        <f>データ!AS6</f>
        <v>612.57000000000005</v>
      </c>
      <c r="LU32" s="90"/>
      <c r="LV32" s="90"/>
      <c r="LW32" s="90"/>
      <c r="LX32" s="90"/>
      <c r="LY32" s="90"/>
      <c r="LZ32" s="90"/>
      <c r="MA32" s="90"/>
      <c r="MB32" s="90"/>
      <c r="MC32" s="90"/>
      <c r="MD32" s="90"/>
      <c r="ME32" s="90"/>
      <c r="MF32" s="90"/>
      <c r="MG32" s="90"/>
      <c r="MH32" s="90"/>
      <c r="MI32" s="90"/>
      <c r="MJ32" s="90"/>
      <c r="MK32" s="90"/>
      <c r="ML32" s="90"/>
      <c r="MM32" s="91"/>
      <c r="MN32" s="89">
        <f>データ!AT6</f>
        <v>604.92999999999995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219.28</v>
      </c>
      <c r="OG32" s="90"/>
      <c r="OH32" s="90"/>
      <c r="OI32" s="90"/>
      <c r="OJ32" s="90"/>
      <c r="OK32" s="90"/>
      <c r="OL32" s="90"/>
      <c r="OM32" s="90"/>
      <c r="ON32" s="90"/>
      <c r="OO32" s="90"/>
      <c r="OP32" s="90"/>
      <c r="OQ32" s="90"/>
      <c r="OR32" s="90"/>
      <c r="OS32" s="90"/>
      <c r="OT32" s="90"/>
      <c r="OU32" s="90"/>
      <c r="OV32" s="90"/>
      <c r="OW32" s="90"/>
      <c r="OX32" s="90"/>
      <c r="OY32" s="91"/>
      <c r="OZ32" s="89">
        <f>データ!BB6</f>
        <v>174.75</v>
      </c>
      <c r="PA32" s="90"/>
      <c r="PB32" s="90"/>
      <c r="PC32" s="90"/>
      <c r="PD32" s="90"/>
      <c r="PE32" s="90"/>
      <c r="PF32" s="90"/>
      <c r="PG32" s="90"/>
      <c r="PH32" s="90"/>
      <c r="PI32" s="90"/>
      <c r="PJ32" s="90"/>
      <c r="PK32" s="90"/>
      <c r="PL32" s="90"/>
      <c r="PM32" s="90"/>
      <c r="PN32" s="90"/>
      <c r="PO32" s="90"/>
      <c r="PP32" s="90"/>
      <c r="PQ32" s="90"/>
      <c r="PR32" s="90"/>
      <c r="PS32" s="91"/>
      <c r="PT32" s="89">
        <f>データ!BC6</f>
        <v>126.21</v>
      </c>
      <c r="PU32" s="90"/>
      <c r="PV32" s="90"/>
      <c r="PW32" s="90"/>
      <c r="PX32" s="90"/>
      <c r="PY32" s="90"/>
      <c r="PZ32" s="90"/>
      <c r="QA32" s="90"/>
      <c r="QB32" s="90"/>
      <c r="QC32" s="90"/>
      <c r="QD32" s="90"/>
      <c r="QE32" s="90"/>
      <c r="QF32" s="90"/>
      <c r="QG32" s="90"/>
      <c r="QH32" s="90"/>
      <c r="QI32" s="90"/>
      <c r="QJ32" s="90"/>
      <c r="QK32" s="90"/>
      <c r="QL32" s="90"/>
      <c r="QM32" s="91"/>
      <c r="QN32" s="89">
        <f>データ!BD6</f>
        <v>103.69</v>
      </c>
      <c r="QO32" s="90"/>
      <c r="QP32" s="90"/>
      <c r="QQ32" s="90"/>
      <c r="QR32" s="90"/>
      <c r="QS32" s="90"/>
      <c r="QT32" s="90"/>
      <c r="QU32" s="90"/>
      <c r="QV32" s="90"/>
      <c r="QW32" s="90"/>
      <c r="QX32" s="90"/>
      <c r="QY32" s="90"/>
      <c r="QZ32" s="90"/>
      <c r="RA32" s="90"/>
      <c r="RB32" s="90"/>
      <c r="RC32" s="90"/>
      <c r="RD32" s="90"/>
      <c r="RE32" s="90"/>
      <c r="RF32" s="90"/>
      <c r="RG32" s="91"/>
      <c r="RH32" s="89">
        <f>データ!BE6</f>
        <v>62.69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163.51</v>
      </c>
      <c r="Y55" s="90"/>
      <c r="Z55" s="90"/>
      <c r="AA55" s="90"/>
      <c r="AB55" s="90"/>
      <c r="AC55" s="90"/>
      <c r="AD55" s="90"/>
      <c r="AE55" s="90"/>
      <c r="AF55" s="90"/>
      <c r="AG55" s="90"/>
      <c r="AH55" s="90"/>
      <c r="AI55" s="90"/>
      <c r="AJ55" s="90"/>
      <c r="AK55" s="90"/>
      <c r="AL55" s="90"/>
      <c r="AM55" s="90"/>
      <c r="AN55" s="90"/>
      <c r="AO55" s="90"/>
      <c r="AP55" s="90"/>
      <c r="AQ55" s="91"/>
      <c r="AR55" s="89">
        <f>データ!BM6</f>
        <v>158.27000000000001</v>
      </c>
      <c r="AS55" s="90"/>
      <c r="AT55" s="90"/>
      <c r="AU55" s="90"/>
      <c r="AV55" s="90"/>
      <c r="AW55" s="90"/>
      <c r="AX55" s="90"/>
      <c r="AY55" s="90"/>
      <c r="AZ55" s="90"/>
      <c r="BA55" s="90"/>
      <c r="BB55" s="90"/>
      <c r="BC55" s="90"/>
      <c r="BD55" s="90"/>
      <c r="BE55" s="90"/>
      <c r="BF55" s="90"/>
      <c r="BG55" s="90"/>
      <c r="BH55" s="90"/>
      <c r="BI55" s="90"/>
      <c r="BJ55" s="90"/>
      <c r="BK55" s="91"/>
      <c r="BL55" s="89">
        <f>データ!BN6</f>
        <v>153.83000000000001</v>
      </c>
      <c r="BM55" s="90"/>
      <c r="BN55" s="90"/>
      <c r="BO55" s="90"/>
      <c r="BP55" s="90"/>
      <c r="BQ55" s="90"/>
      <c r="BR55" s="90"/>
      <c r="BS55" s="90"/>
      <c r="BT55" s="90"/>
      <c r="BU55" s="90"/>
      <c r="BV55" s="90"/>
      <c r="BW55" s="90"/>
      <c r="BX55" s="90"/>
      <c r="BY55" s="90"/>
      <c r="BZ55" s="90"/>
      <c r="CA55" s="90"/>
      <c r="CB55" s="90"/>
      <c r="CC55" s="90"/>
      <c r="CD55" s="90"/>
      <c r="CE55" s="91"/>
      <c r="CF55" s="89">
        <f>データ!BO6</f>
        <v>149.13</v>
      </c>
      <c r="CG55" s="90"/>
      <c r="CH55" s="90"/>
      <c r="CI55" s="90"/>
      <c r="CJ55" s="90"/>
      <c r="CK55" s="90"/>
      <c r="CL55" s="90"/>
      <c r="CM55" s="90"/>
      <c r="CN55" s="90"/>
      <c r="CO55" s="90"/>
      <c r="CP55" s="90"/>
      <c r="CQ55" s="90"/>
      <c r="CR55" s="90"/>
      <c r="CS55" s="90"/>
      <c r="CT55" s="90"/>
      <c r="CU55" s="90"/>
      <c r="CV55" s="90"/>
      <c r="CW55" s="90"/>
      <c r="CX55" s="90"/>
      <c r="CY55" s="91"/>
      <c r="CZ55" s="89">
        <f>データ!BP6</f>
        <v>141.91999999999999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10.17</v>
      </c>
      <c r="ES55" s="90"/>
      <c r="ET55" s="90"/>
      <c r="EU55" s="90"/>
      <c r="EV55" s="90"/>
      <c r="EW55" s="90"/>
      <c r="EX55" s="90"/>
      <c r="EY55" s="90"/>
      <c r="EZ55" s="90"/>
      <c r="FA55" s="90"/>
      <c r="FB55" s="90"/>
      <c r="FC55" s="90"/>
      <c r="FD55" s="90"/>
      <c r="FE55" s="90"/>
      <c r="FF55" s="90"/>
      <c r="FG55" s="90"/>
      <c r="FH55" s="90"/>
      <c r="FI55" s="90"/>
      <c r="FJ55" s="90"/>
      <c r="FK55" s="91"/>
      <c r="FL55" s="89">
        <f>データ!BX6</f>
        <v>10.53</v>
      </c>
      <c r="FM55" s="90"/>
      <c r="FN55" s="90"/>
      <c r="FO55" s="90"/>
      <c r="FP55" s="90"/>
      <c r="FQ55" s="90"/>
      <c r="FR55" s="90"/>
      <c r="FS55" s="90"/>
      <c r="FT55" s="90"/>
      <c r="FU55" s="90"/>
      <c r="FV55" s="90"/>
      <c r="FW55" s="90"/>
      <c r="FX55" s="90"/>
      <c r="FY55" s="90"/>
      <c r="FZ55" s="90"/>
      <c r="GA55" s="90"/>
      <c r="GB55" s="90"/>
      <c r="GC55" s="90"/>
      <c r="GD55" s="90"/>
      <c r="GE55" s="91"/>
      <c r="GF55" s="89">
        <f>データ!BY6</f>
        <v>10.84</v>
      </c>
      <c r="GG55" s="90"/>
      <c r="GH55" s="90"/>
      <c r="GI55" s="90"/>
      <c r="GJ55" s="90"/>
      <c r="GK55" s="90"/>
      <c r="GL55" s="90"/>
      <c r="GM55" s="90"/>
      <c r="GN55" s="90"/>
      <c r="GO55" s="90"/>
      <c r="GP55" s="90"/>
      <c r="GQ55" s="90"/>
      <c r="GR55" s="90"/>
      <c r="GS55" s="90"/>
      <c r="GT55" s="90"/>
      <c r="GU55" s="90"/>
      <c r="GV55" s="90"/>
      <c r="GW55" s="90"/>
      <c r="GX55" s="90"/>
      <c r="GY55" s="91"/>
      <c r="GZ55" s="89">
        <f>データ!BZ6</f>
        <v>12.31</v>
      </c>
      <c r="HA55" s="90"/>
      <c r="HB55" s="90"/>
      <c r="HC55" s="90"/>
      <c r="HD55" s="90"/>
      <c r="HE55" s="90"/>
      <c r="HF55" s="90"/>
      <c r="HG55" s="90"/>
      <c r="HH55" s="90"/>
      <c r="HI55" s="90"/>
      <c r="HJ55" s="90"/>
      <c r="HK55" s="90"/>
      <c r="HL55" s="90"/>
      <c r="HM55" s="90"/>
      <c r="HN55" s="90"/>
      <c r="HO55" s="90"/>
      <c r="HP55" s="90"/>
      <c r="HQ55" s="90"/>
      <c r="HR55" s="90"/>
      <c r="HS55" s="91"/>
      <c r="HT55" s="89">
        <f>データ!CA6</f>
        <v>12.8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69.03</v>
      </c>
      <c r="JM55" s="90"/>
      <c r="JN55" s="90"/>
      <c r="JO55" s="90"/>
      <c r="JP55" s="90"/>
      <c r="JQ55" s="90"/>
      <c r="JR55" s="90"/>
      <c r="JS55" s="90"/>
      <c r="JT55" s="90"/>
      <c r="JU55" s="90"/>
      <c r="JV55" s="90"/>
      <c r="JW55" s="90"/>
      <c r="JX55" s="90"/>
      <c r="JY55" s="90"/>
      <c r="JZ55" s="90"/>
      <c r="KA55" s="90"/>
      <c r="KB55" s="90"/>
      <c r="KC55" s="90"/>
      <c r="KD55" s="90"/>
      <c r="KE55" s="91"/>
      <c r="KF55" s="89">
        <f>データ!CI6</f>
        <v>65.47</v>
      </c>
      <c r="KG55" s="90"/>
      <c r="KH55" s="90"/>
      <c r="KI55" s="90"/>
      <c r="KJ55" s="90"/>
      <c r="KK55" s="90"/>
      <c r="KL55" s="90"/>
      <c r="KM55" s="90"/>
      <c r="KN55" s="90"/>
      <c r="KO55" s="90"/>
      <c r="KP55" s="90"/>
      <c r="KQ55" s="90"/>
      <c r="KR55" s="90"/>
      <c r="KS55" s="90"/>
      <c r="KT55" s="90"/>
      <c r="KU55" s="90"/>
      <c r="KV55" s="90"/>
      <c r="KW55" s="90"/>
      <c r="KX55" s="90"/>
      <c r="KY55" s="91"/>
      <c r="KZ55" s="89">
        <f>データ!CJ6</f>
        <v>65.510000000000005</v>
      </c>
      <c r="LA55" s="90"/>
      <c r="LB55" s="90"/>
      <c r="LC55" s="90"/>
      <c r="LD55" s="90"/>
      <c r="LE55" s="90"/>
      <c r="LF55" s="90"/>
      <c r="LG55" s="90"/>
      <c r="LH55" s="90"/>
      <c r="LI55" s="90"/>
      <c r="LJ55" s="90"/>
      <c r="LK55" s="90"/>
      <c r="LL55" s="90"/>
      <c r="LM55" s="90"/>
      <c r="LN55" s="90"/>
      <c r="LO55" s="90"/>
      <c r="LP55" s="90"/>
      <c r="LQ55" s="90"/>
      <c r="LR55" s="90"/>
      <c r="LS55" s="91"/>
      <c r="LT55" s="89">
        <f>データ!CK6</f>
        <v>73.55</v>
      </c>
      <c r="LU55" s="90"/>
      <c r="LV55" s="90"/>
      <c r="LW55" s="90"/>
      <c r="LX55" s="90"/>
      <c r="LY55" s="90"/>
      <c r="LZ55" s="90"/>
      <c r="MA55" s="90"/>
      <c r="MB55" s="90"/>
      <c r="MC55" s="90"/>
      <c r="MD55" s="90"/>
      <c r="ME55" s="90"/>
      <c r="MF55" s="90"/>
      <c r="MG55" s="90"/>
      <c r="MH55" s="90"/>
      <c r="MI55" s="90"/>
      <c r="MJ55" s="90"/>
      <c r="MK55" s="90"/>
      <c r="ML55" s="90"/>
      <c r="MM55" s="91"/>
      <c r="MN55" s="89">
        <f>データ!CL6</f>
        <v>72.34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92.74</v>
      </c>
      <c r="OG55" s="90"/>
      <c r="OH55" s="90"/>
      <c r="OI55" s="90"/>
      <c r="OJ55" s="90"/>
      <c r="OK55" s="90"/>
      <c r="OL55" s="90"/>
      <c r="OM55" s="90"/>
      <c r="ON55" s="90"/>
      <c r="OO55" s="90"/>
      <c r="OP55" s="90"/>
      <c r="OQ55" s="90"/>
      <c r="OR55" s="90"/>
      <c r="OS55" s="90"/>
      <c r="OT55" s="90"/>
      <c r="OU55" s="90"/>
      <c r="OV55" s="90"/>
      <c r="OW55" s="90"/>
      <c r="OX55" s="90"/>
      <c r="OY55" s="91"/>
      <c r="OZ55" s="89">
        <f>データ!CT6</f>
        <v>92.76</v>
      </c>
      <c r="PA55" s="90"/>
      <c r="PB55" s="90"/>
      <c r="PC55" s="90"/>
      <c r="PD55" s="90"/>
      <c r="PE55" s="90"/>
      <c r="PF55" s="90"/>
      <c r="PG55" s="90"/>
      <c r="PH55" s="90"/>
      <c r="PI55" s="90"/>
      <c r="PJ55" s="90"/>
      <c r="PK55" s="90"/>
      <c r="PL55" s="90"/>
      <c r="PM55" s="90"/>
      <c r="PN55" s="90"/>
      <c r="PO55" s="90"/>
      <c r="PP55" s="90"/>
      <c r="PQ55" s="90"/>
      <c r="PR55" s="90"/>
      <c r="PS55" s="91"/>
      <c r="PT55" s="89">
        <f>データ!CU6</f>
        <v>92.75</v>
      </c>
      <c r="PU55" s="90"/>
      <c r="PV55" s="90"/>
      <c r="PW55" s="90"/>
      <c r="PX55" s="90"/>
      <c r="PY55" s="90"/>
      <c r="PZ55" s="90"/>
      <c r="QA55" s="90"/>
      <c r="QB55" s="90"/>
      <c r="QC55" s="90"/>
      <c r="QD55" s="90"/>
      <c r="QE55" s="90"/>
      <c r="QF55" s="90"/>
      <c r="QG55" s="90"/>
      <c r="QH55" s="90"/>
      <c r="QI55" s="90"/>
      <c r="QJ55" s="90"/>
      <c r="QK55" s="90"/>
      <c r="QL55" s="90"/>
      <c r="QM55" s="91"/>
      <c r="QN55" s="89">
        <f>データ!CV6</f>
        <v>87.16</v>
      </c>
      <c r="QO55" s="90"/>
      <c r="QP55" s="90"/>
      <c r="QQ55" s="90"/>
      <c r="QR55" s="90"/>
      <c r="QS55" s="90"/>
      <c r="QT55" s="90"/>
      <c r="QU55" s="90"/>
      <c r="QV55" s="90"/>
      <c r="QW55" s="90"/>
      <c r="QX55" s="90"/>
      <c r="QY55" s="90"/>
      <c r="QZ55" s="90"/>
      <c r="RA55" s="90"/>
      <c r="RB55" s="90"/>
      <c r="RC55" s="90"/>
      <c r="RD55" s="90"/>
      <c r="RE55" s="90"/>
      <c r="RF55" s="90"/>
      <c r="RG55" s="91"/>
      <c r="RH55" s="89">
        <f>データ!CW6</f>
        <v>87.18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47.44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48.62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46.29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46.86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47.98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48.48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48.48</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48.48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29.46</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29.46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60.09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60.35</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61.07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59.87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56.74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50.93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52.07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50.36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56.59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54.73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0.5</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0.52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37</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38</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fo8BNj8Xq+qGkc+SiNTD9KEJAd1xz0mFFuEAnVaCkUzF4QjzucSAYuJ7TA2wWDSNHe1Q3uO4KMPt3XwJaPEraQ==" saltValue="G8XOEKN2oFcy3rGwAl+7k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7" t="s">
        <v>48</v>
      </c>
      <c r="I3" s="148"/>
      <c r="J3" s="148"/>
      <c r="K3" s="148"/>
      <c r="L3" s="148"/>
      <c r="M3" s="148"/>
      <c r="N3" s="148"/>
      <c r="O3" s="148"/>
      <c r="P3" s="148"/>
      <c r="Q3" s="148"/>
      <c r="R3" s="148"/>
      <c r="S3" s="148"/>
      <c r="T3" s="151" t="s">
        <v>49</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50</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2">
      <c r="A4" s="28" t="s">
        <v>51</v>
      </c>
      <c r="B4" s="30"/>
      <c r="C4" s="30"/>
      <c r="D4" s="30"/>
      <c r="E4" s="30"/>
      <c r="F4" s="30"/>
      <c r="G4" s="30"/>
      <c r="H4" s="149"/>
      <c r="I4" s="150"/>
      <c r="J4" s="150"/>
      <c r="K4" s="150"/>
      <c r="L4" s="150"/>
      <c r="M4" s="150"/>
      <c r="N4" s="150"/>
      <c r="O4" s="150"/>
      <c r="P4" s="150"/>
      <c r="Q4" s="150"/>
      <c r="R4" s="150"/>
      <c r="S4" s="150"/>
      <c r="T4" s="146" t="s">
        <v>52</v>
      </c>
      <c r="U4" s="146"/>
      <c r="V4" s="146"/>
      <c r="W4" s="146"/>
      <c r="X4" s="146"/>
      <c r="Y4" s="146"/>
      <c r="Z4" s="146"/>
      <c r="AA4" s="146"/>
      <c r="AB4" s="146"/>
      <c r="AC4" s="146"/>
      <c r="AD4" s="146"/>
      <c r="AE4" s="146" t="s">
        <v>53</v>
      </c>
      <c r="AF4" s="146"/>
      <c r="AG4" s="146"/>
      <c r="AH4" s="146"/>
      <c r="AI4" s="146"/>
      <c r="AJ4" s="146"/>
      <c r="AK4" s="146"/>
      <c r="AL4" s="146"/>
      <c r="AM4" s="146"/>
      <c r="AN4" s="146"/>
      <c r="AO4" s="146"/>
      <c r="AP4" s="146" t="s">
        <v>54</v>
      </c>
      <c r="AQ4" s="146"/>
      <c r="AR4" s="146"/>
      <c r="AS4" s="146"/>
      <c r="AT4" s="146"/>
      <c r="AU4" s="146"/>
      <c r="AV4" s="146"/>
      <c r="AW4" s="146"/>
      <c r="AX4" s="146"/>
      <c r="AY4" s="146"/>
      <c r="AZ4" s="146"/>
      <c r="BA4" s="146" t="s">
        <v>55</v>
      </c>
      <c r="BB4" s="146"/>
      <c r="BC4" s="146"/>
      <c r="BD4" s="146"/>
      <c r="BE4" s="146"/>
      <c r="BF4" s="146"/>
      <c r="BG4" s="146"/>
      <c r="BH4" s="146"/>
      <c r="BI4" s="146"/>
      <c r="BJ4" s="146"/>
      <c r="BK4" s="146"/>
      <c r="BL4" s="146" t="s">
        <v>56</v>
      </c>
      <c r="BM4" s="146"/>
      <c r="BN4" s="146"/>
      <c r="BO4" s="146"/>
      <c r="BP4" s="146"/>
      <c r="BQ4" s="146"/>
      <c r="BR4" s="146"/>
      <c r="BS4" s="146"/>
      <c r="BT4" s="146"/>
      <c r="BU4" s="146"/>
      <c r="BV4" s="146"/>
      <c r="BW4" s="146" t="s">
        <v>57</v>
      </c>
      <c r="BX4" s="146"/>
      <c r="BY4" s="146"/>
      <c r="BZ4" s="146"/>
      <c r="CA4" s="146"/>
      <c r="CB4" s="146"/>
      <c r="CC4" s="146"/>
      <c r="CD4" s="146"/>
      <c r="CE4" s="146"/>
      <c r="CF4" s="146"/>
      <c r="CG4" s="146"/>
      <c r="CH4" s="146" t="s">
        <v>58</v>
      </c>
      <c r="CI4" s="146"/>
      <c r="CJ4" s="146"/>
      <c r="CK4" s="146"/>
      <c r="CL4" s="146"/>
      <c r="CM4" s="146"/>
      <c r="CN4" s="146"/>
      <c r="CO4" s="146"/>
      <c r="CP4" s="146"/>
      <c r="CQ4" s="146"/>
      <c r="CR4" s="146"/>
      <c r="CS4" s="146" t="s">
        <v>59</v>
      </c>
      <c r="CT4" s="146"/>
      <c r="CU4" s="146"/>
      <c r="CV4" s="146"/>
      <c r="CW4" s="146"/>
      <c r="CX4" s="146"/>
      <c r="CY4" s="146"/>
      <c r="CZ4" s="146"/>
      <c r="DA4" s="146"/>
      <c r="DB4" s="146"/>
      <c r="DC4" s="146"/>
      <c r="DD4" s="146" t="s">
        <v>60</v>
      </c>
      <c r="DE4" s="146"/>
      <c r="DF4" s="146"/>
      <c r="DG4" s="146"/>
      <c r="DH4" s="146"/>
      <c r="DI4" s="146"/>
      <c r="DJ4" s="146"/>
      <c r="DK4" s="146"/>
      <c r="DL4" s="146"/>
      <c r="DM4" s="146"/>
      <c r="DN4" s="146"/>
      <c r="DO4" s="146" t="s">
        <v>61</v>
      </c>
      <c r="DP4" s="146"/>
      <c r="DQ4" s="146"/>
      <c r="DR4" s="146"/>
      <c r="DS4" s="146"/>
      <c r="DT4" s="146"/>
      <c r="DU4" s="146"/>
      <c r="DV4" s="146"/>
      <c r="DW4" s="146"/>
      <c r="DX4" s="146"/>
      <c r="DY4" s="146"/>
      <c r="DZ4" s="146" t="s">
        <v>62</v>
      </c>
      <c r="EA4" s="146"/>
      <c r="EB4" s="146"/>
      <c r="EC4" s="146"/>
      <c r="ED4" s="146"/>
      <c r="EE4" s="146"/>
      <c r="EF4" s="146"/>
      <c r="EG4" s="146"/>
      <c r="EH4" s="146"/>
      <c r="EI4" s="146"/>
      <c r="EJ4" s="146"/>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165.59</v>
      </c>
      <c r="U6" s="35">
        <f>U7</f>
        <v>165.01</v>
      </c>
      <c r="V6" s="35">
        <f>V7</f>
        <v>159.27000000000001</v>
      </c>
      <c r="W6" s="35">
        <f>W7</f>
        <v>155.47999999999999</v>
      </c>
      <c r="X6" s="35">
        <f t="shared" si="3"/>
        <v>145.75</v>
      </c>
      <c r="Y6" s="35">
        <f t="shared" si="3"/>
        <v>119.89</v>
      </c>
      <c r="Z6" s="35">
        <f t="shared" si="3"/>
        <v>119.93</v>
      </c>
      <c r="AA6" s="35">
        <f t="shared" si="3"/>
        <v>118.4</v>
      </c>
      <c r="AB6" s="35">
        <f t="shared" si="3"/>
        <v>111.03</v>
      </c>
      <c r="AC6" s="35">
        <f t="shared" si="3"/>
        <v>112.45</v>
      </c>
      <c r="AD6" s="33" t="str">
        <f>IF(AD7="-","【-】","【"&amp;SUBSTITUTE(TEXT(AD7,"#,##0.00"),"-","△")&amp;"】")</f>
        <v>【114.39】</v>
      </c>
      <c r="AE6" s="35">
        <f t="shared" si="3"/>
        <v>688.87</v>
      </c>
      <c r="AF6" s="35">
        <f>AF7</f>
        <v>643.71</v>
      </c>
      <c r="AG6" s="35">
        <f>AG7</f>
        <v>782.71</v>
      </c>
      <c r="AH6" s="35">
        <f>AH7</f>
        <v>862.76</v>
      </c>
      <c r="AI6" s="35">
        <f t="shared" si="3"/>
        <v>864.29</v>
      </c>
      <c r="AJ6" s="35">
        <f t="shared" si="3"/>
        <v>16.670000000000002</v>
      </c>
      <c r="AK6" s="35">
        <f t="shared" si="3"/>
        <v>9.4700000000000006</v>
      </c>
      <c r="AL6" s="35">
        <f t="shared" si="3"/>
        <v>11.03</v>
      </c>
      <c r="AM6" s="35">
        <f t="shared" si="3"/>
        <v>164.95</v>
      </c>
      <c r="AN6" s="35">
        <f t="shared" si="3"/>
        <v>124.74</v>
      </c>
      <c r="AO6" s="33" t="str">
        <f>IF(AO7="-","【-】","【"&amp;SUBSTITUTE(TEXT(AO7,"#,##0.00"),"-","△")&amp;"】")</f>
        <v>【23.61】</v>
      </c>
      <c r="AP6" s="35">
        <f t="shared" si="3"/>
        <v>633.17999999999995</v>
      </c>
      <c r="AQ6" s="35">
        <f>AQ7</f>
        <v>722.09</v>
      </c>
      <c r="AR6" s="35">
        <f>AR7</f>
        <v>499</v>
      </c>
      <c r="AS6" s="35">
        <f>AS7</f>
        <v>612.57000000000005</v>
      </c>
      <c r="AT6" s="35">
        <f t="shared" si="3"/>
        <v>604.92999999999995</v>
      </c>
      <c r="AU6" s="35">
        <f t="shared" si="3"/>
        <v>368.36</v>
      </c>
      <c r="AV6" s="35">
        <f t="shared" si="3"/>
        <v>380.84</v>
      </c>
      <c r="AW6" s="35">
        <f t="shared" si="3"/>
        <v>424.64</v>
      </c>
      <c r="AX6" s="35">
        <f t="shared" si="3"/>
        <v>549.66999999999996</v>
      </c>
      <c r="AY6" s="35">
        <f t="shared" si="3"/>
        <v>599.1</v>
      </c>
      <c r="AZ6" s="33" t="str">
        <f>IF(AZ7="-","【-】","【"&amp;SUBSTITUTE(TEXT(AZ7,"#,##0.00"),"-","△")&amp;"】")</f>
        <v>【494.95】</v>
      </c>
      <c r="BA6" s="35">
        <f t="shared" si="3"/>
        <v>219.28</v>
      </c>
      <c r="BB6" s="35">
        <f>BB7</f>
        <v>174.75</v>
      </c>
      <c r="BC6" s="35">
        <f>BC7</f>
        <v>126.21</v>
      </c>
      <c r="BD6" s="35">
        <f>BD7</f>
        <v>103.69</v>
      </c>
      <c r="BE6" s="35">
        <f t="shared" si="3"/>
        <v>62.69</v>
      </c>
      <c r="BF6" s="35">
        <f t="shared" si="3"/>
        <v>227.51</v>
      </c>
      <c r="BG6" s="35">
        <f t="shared" si="3"/>
        <v>225.72</v>
      </c>
      <c r="BH6" s="35">
        <f t="shared" si="3"/>
        <v>217.8</v>
      </c>
      <c r="BI6" s="35">
        <f t="shared" si="3"/>
        <v>256.39999999999998</v>
      </c>
      <c r="BJ6" s="35">
        <f t="shared" si="3"/>
        <v>254.62</v>
      </c>
      <c r="BK6" s="33" t="str">
        <f>IF(BK7="-","【-】","【"&amp;SUBSTITUTE(TEXT(BK7,"#,##0.00"),"-","△")&amp;"】")</f>
        <v>【229.84】</v>
      </c>
      <c r="BL6" s="35">
        <f t="shared" si="3"/>
        <v>163.51</v>
      </c>
      <c r="BM6" s="35">
        <f>BM7</f>
        <v>158.27000000000001</v>
      </c>
      <c r="BN6" s="35">
        <f>BN7</f>
        <v>153.83000000000001</v>
      </c>
      <c r="BO6" s="35">
        <f>BO7</f>
        <v>149.13</v>
      </c>
      <c r="BP6" s="35">
        <f t="shared" si="3"/>
        <v>141.91999999999999</v>
      </c>
      <c r="BQ6" s="35">
        <f t="shared" si="3"/>
        <v>117.69</v>
      </c>
      <c r="BR6" s="35">
        <f t="shared" si="3"/>
        <v>116.75</v>
      </c>
      <c r="BS6" s="35">
        <f t="shared" si="3"/>
        <v>115.48</v>
      </c>
      <c r="BT6" s="35">
        <f t="shared" si="3"/>
        <v>95.67</v>
      </c>
      <c r="BU6" s="35">
        <f t="shared" si="3"/>
        <v>106.76</v>
      </c>
      <c r="BV6" s="33" t="str">
        <f>IF(BV7="-","【-】","【"&amp;SUBSTITUTE(TEXT(BV7,"#,##0.00"),"-","△")&amp;"】")</f>
        <v>【110.13】</v>
      </c>
      <c r="BW6" s="35">
        <f t="shared" si="3"/>
        <v>10.17</v>
      </c>
      <c r="BX6" s="35">
        <f>BX7</f>
        <v>10.53</v>
      </c>
      <c r="BY6" s="35">
        <f>BY7</f>
        <v>10.84</v>
      </c>
      <c r="BZ6" s="35">
        <f>BZ7</f>
        <v>12.31</v>
      </c>
      <c r="CA6" s="35">
        <f t="shared" si="3"/>
        <v>12.8</v>
      </c>
      <c r="CB6" s="35">
        <f t="shared" si="3"/>
        <v>17.07</v>
      </c>
      <c r="CC6" s="35">
        <f t="shared" si="3"/>
        <v>17.22</v>
      </c>
      <c r="CD6" s="35">
        <f t="shared" si="3"/>
        <v>17.440000000000001</v>
      </c>
      <c r="CE6" s="35">
        <f t="shared" si="3"/>
        <v>27.25</v>
      </c>
      <c r="CF6" s="35">
        <f t="shared" ref="CF6" si="4">CF7</f>
        <v>24.35</v>
      </c>
      <c r="CG6" s="33" t="str">
        <f>IF(CG7="-","【-】","【"&amp;SUBSTITUTE(TEXT(CG7,"#,##0.00"),"-","△")&amp;"】")</f>
        <v>【19.72】</v>
      </c>
      <c r="CH6" s="35">
        <f t="shared" ref="CH6:CQ6" si="5">CH7</f>
        <v>69.03</v>
      </c>
      <c r="CI6" s="35">
        <f>CI7</f>
        <v>65.47</v>
      </c>
      <c r="CJ6" s="35">
        <f>CJ7</f>
        <v>65.510000000000005</v>
      </c>
      <c r="CK6" s="35">
        <f>CK7</f>
        <v>73.55</v>
      </c>
      <c r="CL6" s="35">
        <f t="shared" si="5"/>
        <v>72.34</v>
      </c>
      <c r="CM6" s="35">
        <f t="shared" si="5"/>
        <v>57.96</v>
      </c>
      <c r="CN6" s="35">
        <f t="shared" si="5"/>
        <v>56</v>
      </c>
      <c r="CO6" s="35">
        <f t="shared" si="5"/>
        <v>56.81</v>
      </c>
      <c r="CP6" s="35">
        <f t="shared" si="5"/>
        <v>41.58</v>
      </c>
      <c r="CQ6" s="35">
        <f t="shared" si="5"/>
        <v>42.67</v>
      </c>
      <c r="CR6" s="33" t="str">
        <f>IF(CR7="-","【-】","【"&amp;SUBSTITUTE(TEXT(CR7,"#,##0.00"),"-","△")&amp;"】")</f>
        <v>【52.61】</v>
      </c>
      <c r="CS6" s="35">
        <f t="shared" ref="CS6:DB6" si="6">CS7</f>
        <v>92.74</v>
      </c>
      <c r="CT6" s="35">
        <f>CT7</f>
        <v>92.76</v>
      </c>
      <c r="CU6" s="35">
        <f>CU7</f>
        <v>92.75</v>
      </c>
      <c r="CV6" s="35">
        <f>CV7</f>
        <v>87.16</v>
      </c>
      <c r="CW6" s="35">
        <f t="shared" si="6"/>
        <v>87.18</v>
      </c>
      <c r="CX6" s="35">
        <f t="shared" si="6"/>
        <v>80.540000000000006</v>
      </c>
      <c r="CY6" s="35">
        <f t="shared" si="6"/>
        <v>80.08</v>
      </c>
      <c r="CZ6" s="35">
        <f t="shared" si="6"/>
        <v>79.69</v>
      </c>
      <c r="DA6" s="35">
        <f t="shared" si="6"/>
        <v>63.81</v>
      </c>
      <c r="DB6" s="35">
        <f t="shared" si="6"/>
        <v>65.94</v>
      </c>
      <c r="DC6" s="33" t="str">
        <f>IF(DC7="-","【-】","【"&amp;SUBSTITUTE(TEXT(DC7,"#,##0.00"),"-","△")&amp;"】")</f>
        <v>【77.52】</v>
      </c>
      <c r="DD6" s="35">
        <f t="shared" ref="DD6:DM6" si="7">DD7</f>
        <v>47.44</v>
      </c>
      <c r="DE6" s="35">
        <f>DE7</f>
        <v>48.62</v>
      </c>
      <c r="DF6" s="35">
        <f>DF7</f>
        <v>46.29</v>
      </c>
      <c r="DG6" s="35">
        <f>DG7</f>
        <v>46.86</v>
      </c>
      <c r="DH6" s="35">
        <f t="shared" si="7"/>
        <v>47.98</v>
      </c>
      <c r="DI6" s="35">
        <f t="shared" si="7"/>
        <v>60.09</v>
      </c>
      <c r="DJ6" s="35">
        <f t="shared" si="7"/>
        <v>60.35</v>
      </c>
      <c r="DK6" s="35">
        <f t="shared" si="7"/>
        <v>61.07</v>
      </c>
      <c r="DL6" s="35">
        <f t="shared" si="7"/>
        <v>59.87</v>
      </c>
      <c r="DM6" s="35">
        <f t="shared" si="7"/>
        <v>56.74</v>
      </c>
      <c r="DN6" s="33" t="str">
        <f>IF(DN7="-","【-】","【"&amp;SUBSTITUTE(TEXT(DN7,"#,##0.00"),"-","△")&amp;"】")</f>
        <v>【61.16】</v>
      </c>
      <c r="DO6" s="35">
        <f t="shared" ref="DO6:DX6" si="8">DO7</f>
        <v>48.48</v>
      </c>
      <c r="DP6" s="35">
        <f>DP7</f>
        <v>48.48</v>
      </c>
      <c r="DQ6" s="35">
        <f>DQ7</f>
        <v>48.48</v>
      </c>
      <c r="DR6" s="35">
        <f>DR7</f>
        <v>29.46</v>
      </c>
      <c r="DS6" s="35">
        <f t="shared" si="8"/>
        <v>29.46</v>
      </c>
      <c r="DT6" s="35">
        <f t="shared" si="8"/>
        <v>50.93</v>
      </c>
      <c r="DU6" s="35">
        <f t="shared" si="8"/>
        <v>52.07</v>
      </c>
      <c r="DV6" s="35">
        <f t="shared" si="8"/>
        <v>50.36</v>
      </c>
      <c r="DW6" s="35">
        <f t="shared" si="8"/>
        <v>56.59</v>
      </c>
      <c r="DX6" s="35">
        <f t="shared" si="8"/>
        <v>54.73</v>
      </c>
      <c r="DY6" s="33" t="str">
        <f>IF(DY7="-","【-】","【"&amp;SUBSTITUTE(TEXT(DY7,"#,##0.00"),"-","△")&amp;"】")</f>
        <v>【49.95】</v>
      </c>
      <c r="DZ6" s="35">
        <f t="shared" ref="DZ6:EI6" si="9">DZ7</f>
        <v>0</v>
      </c>
      <c r="EA6" s="35">
        <f>EA7</f>
        <v>0</v>
      </c>
      <c r="EB6" s="35">
        <f>EB7</f>
        <v>0</v>
      </c>
      <c r="EC6" s="35">
        <f>EC7</f>
        <v>0</v>
      </c>
      <c r="ED6" s="35">
        <f t="shared" si="9"/>
        <v>0</v>
      </c>
      <c r="EE6" s="35">
        <f t="shared" si="9"/>
        <v>0.22</v>
      </c>
      <c r="EF6" s="35">
        <f t="shared" si="9"/>
        <v>0.5</v>
      </c>
      <c r="EG6" s="35">
        <f t="shared" si="9"/>
        <v>0.2</v>
      </c>
      <c r="EH6" s="35">
        <f t="shared" si="9"/>
        <v>0.24</v>
      </c>
      <c r="EI6" s="35">
        <f t="shared" si="9"/>
        <v>0.52</v>
      </c>
      <c r="EJ6" s="33" t="str">
        <f>IF(EJ7="-","【-】","【"&amp;SUBSTITUTE(TEXT(EJ7,"#,##0.00"),"-","△")&amp;"】")</f>
        <v>【0.32】</v>
      </c>
    </row>
    <row r="7" spans="1:140" s="36" customFormat="1" x14ac:dyDescent="0.2">
      <c r="A7"/>
      <c r="B7" s="37" t="s">
        <v>89</v>
      </c>
      <c r="C7" s="37" t="s">
        <v>90</v>
      </c>
      <c r="D7" s="37" t="s">
        <v>91</v>
      </c>
      <c r="E7" s="37" t="s">
        <v>92</v>
      </c>
      <c r="F7" s="37" t="s">
        <v>93</v>
      </c>
      <c r="G7" s="37" t="s">
        <v>94</v>
      </c>
      <c r="H7" s="37" t="s">
        <v>95</v>
      </c>
      <c r="I7" s="37" t="s">
        <v>96</v>
      </c>
      <c r="J7" s="37" t="s">
        <v>97</v>
      </c>
      <c r="K7" s="38">
        <v>193420</v>
      </c>
      <c r="L7" s="37" t="s">
        <v>98</v>
      </c>
      <c r="M7" s="38">
        <v>2</v>
      </c>
      <c r="N7" s="38">
        <v>139926</v>
      </c>
      <c r="O7" s="39" t="s">
        <v>99</v>
      </c>
      <c r="P7" s="39">
        <v>-27.2</v>
      </c>
      <c r="Q7" s="38">
        <v>49</v>
      </c>
      <c r="R7" s="38">
        <v>168630</v>
      </c>
      <c r="S7" s="37" t="s">
        <v>100</v>
      </c>
      <c r="T7" s="40">
        <v>165.59</v>
      </c>
      <c r="U7" s="40">
        <v>165.01</v>
      </c>
      <c r="V7" s="40">
        <v>159.27000000000001</v>
      </c>
      <c r="W7" s="40">
        <v>155.47999999999999</v>
      </c>
      <c r="X7" s="40">
        <v>145.75</v>
      </c>
      <c r="Y7" s="40">
        <v>119.89</v>
      </c>
      <c r="Z7" s="40">
        <v>119.93</v>
      </c>
      <c r="AA7" s="40">
        <v>118.4</v>
      </c>
      <c r="AB7" s="40">
        <v>111.03</v>
      </c>
      <c r="AC7" s="41">
        <v>112.45</v>
      </c>
      <c r="AD7" s="40">
        <v>114.39</v>
      </c>
      <c r="AE7" s="40">
        <v>688.87</v>
      </c>
      <c r="AF7" s="40">
        <v>643.71</v>
      </c>
      <c r="AG7" s="40">
        <v>782.71</v>
      </c>
      <c r="AH7" s="40">
        <v>862.76</v>
      </c>
      <c r="AI7" s="40">
        <v>864.29</v>
      </c>
      <c r="AJ7" s="40">
        <v>16.670000000000002</v>
      </c>
      <c r="AK7" s="40">
        <v>9.4700000000000006</v>
      </c>
      <c r="AL7" s="40">
        <v>11.03</v>
      </c>
      <c r="AM7" s="40">
        <v>164.95</v>
      </c>
      <c r="AN7" s="40">
        <v>124.74</v>
      </c>
      <c r="AO7" s="40">
        <v>23.61</v>
      </c>
      <c r="AP7" s="40">
        <v>633.17999999999995</v>
      </c>
      <c r="AQ7" s="40">
        <v>722.09</v>
      </c>
      <c r="AR7" s="40">
        <v>499</v>
      </c>
      <c r="AS7" s="40">
        <v>612.57000000000005</v>
      </c>
      <c r="AT7" s="40">
        <v>604.92999999999995</v>
      </c>
      <c r="AU7" s="40">
        <v>368.36</v>
      </c>
      <c r="AV7" s="40">
        <v>380.84</v>
      </c>
      <c r="AW7" s="40">
        <v>424.64</v>
      </c>
      <c r="AX7" s="40">
        <v>549.66999999999996</v>
      </c>
      <c r="AY7" s="40">
        <v>599.1</v>
      </c>
      <c r="AZ7" s="40">
        <v>494.95</v>
      </c>
      <c r="BA7" s="40">
        <v>219.28</v>
      </c>
      <c r="BB7" s="40">
        <v>174.75</v>
      </c>
      <c r="BC7" s="40">
        <v>126.21</v>
      </c>
      <c r="BD7" s="40">
        <v>103.69</v>
      </c>
      <c r="BE7" s="40">
        <v>62.69</v>
      </c>
      <c r="BF7" s="40">
        <v>227.51</v>
      </c>
      <c r="BG7" s="40">
        <v>225.72</v>
      </c>
      <c r="BH7" s="40">
        <v>217.8</v>
      </c>
      <c r="BI7" s="40">
        <v>256.39999999999998</v>
      </c>
      <c r="BJ7" s="40">
        <v>254.62</v>
      </c>
      <c r="BK7" s="40">
        <v>229.84</v>
      </c>
      <c r="BL7" s="40">
        <v>163.51</v>
      </c>
      <c r="BM7" s="40">
        <v>158.27000000000001</v>
      </c>
      <c r="BN7" s="40">
        <v>153.83000000000001</v>
      </c>
      <c r="BO7" s="40">
        <v>149.13</v>
      </c>
      <c r="BP7" s="40">
        <v>141.91999999999999</v>
      </c>
      <c r="BQ7" s="40">
        <v>117.69</v>
      </c>
      <c r="BR7" s="40">
        <v>116.75</v>
      </c>
      <c r="BS7" s="40">
        <v>115.48</v>
      </c>
      <c r="BT7" s="40">
        <v>95.67</v>
      </c>
      <c r="BU7" s="40">
        <v>106.76</v>
      </c>
      <c r="BV7" s="40">
        <v>110.13</v>
      </c>
      <c r="BW7" s="40">
        <v>10.17</v>
      </c>
      <c r="BX7" s="40">
        <v>10.53</v>
      </c>
      <c r="BY7" s="40">
        <v>10.84</v>
      </c>
      <c r="BZ7" s="40">
        <v>12.31</v>
      </c>
      <c r="CA7" s="40">
        <v>12.8</v>
      </c>
      <c r="CB7" s="40">
        <v>17.07</v>
      </c>
      <c r="CC7" s="40">
        <v>17.22</v>
      </c>
      <c r="CD7" s="40">
        <v>17.440000000000001</v>
      </c>
      <c r="CE7" s="40">
        <v>27.25</v>
      </c>
      <c r="CF7" s="40">
        <v>24.35</v>
      </c>
      <c r="CG7" s="40">
        <v>19.72</v>
      </c>
      <c r="CH7" s="40">
        <v>69.03</v>
      </c>
      <c r="CI7" s="40">
        <v>65.47</v>
      </c>
      <c r="CJ7" s="40">
        <v>65.510000000000005</v>
      </c>
      <c r="CK7" s="40">
        <v>73.55</v>
      </c>
      <c r="CL7" s="40">
        <v>72.34</v>
      </c>
      <c r="CM7" s="40">
        <v>57.96</v>
      </c>
      <c r="CN7" s="40">
        <v>56</v>
      </c>
      <c r="CO7" s="40">
        <v>56.81</v>
      </c>
      <c r="CP7" s="40">
        <v>41.58</v>
      </c>
      <c r="CQ7" s="40">
        <v>42.67</v>
      </c>
      <c r="CR7" s="40">
        <v>52.61</v>
      </c>
      <c r="CS7" s="40">
        <v>92.74</v>
      </c>
      <c r="CT7" s="40">
        <v>92.76</v>
      </c>
      <c r="CU7" s="40">
        <v>92.75</v>
      </c>
      <c r="CV7" s="40">
        <v>87.16</v>
      </c>
      <c r="CW7" s="40">
        <v>87.18</v>
      </c>
      <c r="CX7" s="40">
        <v>80.540000000000006</v>
      </c>
      <c r="CY7" s="40">
        <v>80.08</v>
      </c>
      <c r="CZ7" s="40">
        <v>79.69</v>
      </c>
      <c r="DA7" s="40">
        <v>63.81</v>
      </c>
      <c r="DB7" s="40">
        <v>65.94</v>
      </c>
      <c r="DC7" s="40">
        <v>77.52</v>
      </c>
      <c r="DD7" s="40">
        <v>47.44</v>
      </c>
      <c r="DE7" s="40">
        <v>48.62</v>
      </c>
      <c r="DF7" s="40">
        <v>46.29</v>
      </c>
      <c r="DG7" s="40">
        <v>46.86</v>
      </c>
      <c r="DH7" s="40">
        <v>47.98</v>
      </c>
      <c r="DI7" s="40">
        <v>60.09</v>
      </c>
      <c r="DJ7" s="40">
        <v>60.35</v>
      </c>
      <c r="DK7" s="40">
        <v>61.07</v>
      </c>
      <c r="DL7" s="40">
        <v>59.87</v>
      </c>
      <c r="DM7" s="40">
        <v>56.74</v>
      </c>
      <c r="DN7" s="40">
        <v>61.16</v>
      </c>
      <c r="DO7" s="40">
        <v>48.48</v>
      </c>
      <c r="DP7" s="40">
        <v>48.48</v>
      </c>
      <c r="DQ7" s="40">
        <v>48.48</v>
      </c>
      <c r="DR7" s="40">
        <v>29.46</v>
      </c>
      <c r="DS7" s="40">
        <v>29.46</v>
      </c>
      <c r="DT7" s="40">
        <v>50.93</v>
      </c>
      <c r="DU7" s="40">
        <v>52.07</v>
      </c>
      <c r="DV7" s="40">
        <v>50.36</v>
      </c>
      <c r="DW7" s="40">
        <v>56.59</v>
      </c>
      <c r="DX7" s="40">
        <v>54.73</v>
      </c>
      <c r="DY7" s="40">
        <v>49.95</v>
      </c>
      <c r="DZ7" s="40">
        <v>0</v>
      </c>
      <c r="EA7" s="40">
        <v>0</v>
      </c>
      <c r="EB7" s="40">
        <v>0</v>
      </c>
      <c r="EC7" s="40">
        <v>0</v>
      </c>
      <c r="ED7" s="40">
        <v>0</v>
      </c>
      <c r="EE7" s="40">
        <v>0.22</v>
      </c>
      <c r="EF7" s="40">
        <v>0.5</v>
      </c>
      <c r="EG7" s="40">
        <v>0.2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165.59</v>
      </c>
      <c r="V11" s="48">
        <f>IF(U6="-",NA(),U6)</f>
        <v>165.01</v>
      </c>
      <c r="W11" s="48">
        <f>IF(V6="-",NA(),V6)</f>
        <v>159.27000000000001</v>
      </c>
      <c r="X11" s="48">
        <f>IF(W6="-",NA(),W6)</f>
        <v>155.47999999999999</v>
      </c>
      <c r="Y11" s="48">
        <f>IF(X6="-",NA(),X6)</f>
        <v>145.75</v>
      </c>
      <c r="AE11" s="47" t="s">
        <v>23</v>
      </c>
      <c r="AF11" s="48">
        <f>IF(AE6="-",NA(),AE6)</f>
        <v>688.87</v>
      </c>
      <c r="AG11" s="48">
        <f>IF(AF6="-",NA(),AF6)</f>
        <v>643.71</v>
      </c>
      <c r="AH11" s="48">
        <f>IF(AG6="-",NA(),AG6)</f>
        <v>782.71</v>
      </c>
      <c r="AI11" s="48">
        <f>IF(AH6="-",NA(),AH6)</f>
        <v>862.76</v>
      </c>
      <c r="AJ11" s="48">
        <f>IF(AI6="-",NA(),AI6)</f>
        <v>864.29</v>
      </c>
      <c r="AP11" s="47" t="s">
        <v>23</v>
      </c>
      <c r="AQ11" s="48">
        <f>IF(AP6="-",NA(),AP6)</f>
        <v>633.17999999999995</v>
      </c>
      <c r="AR11" s="48">
        <f>IF(AQ6="-",NA(),AQ6)</f>
        <v>722.09</v>
      </c>
      <c r="AS11" s="48">
        <f>IF(AR6="-",NA(),AR6)</f>
        <v>499</v>
      </c>
      <c r="AT11" s="48">
        <f>IF(AS6="-",NA(),AS6)</f>
        <v>612.57000000000005</v>
      </c>
      <c r="AU11" s="48">
        <f>IF(AT6="-",NA(),AT6)</f>
        <v>604.92999999999995</v>
      </c>
      <c r="BA11" s="47" t="s">
        <v>23</v>
      </c>
      <c r="BB11" s="48">
        <f>IF(BA6="-",NA(),BA6)</f>
        <v>219.28</v>
      </c>
      <c r="BC11" s="48">
        <f>IF(BB6="-",NA(),BB6)</f>
        <v>174.75</v>
      </c>
      <c r="BD11" s="48">
        <f>IF(BC6="-",NA(),BC6)</f>
        <v>126.21</v>
      </c>
      <c r="BE11" s="48">
        <f>IF(BD6="-",NA(),BD6)</f>
        <v>103.69</v>
      </c>
      <c r="BF11" s="48">
        <f>IF(BE6="-",NA(),BE6)</f>
        <v>62.69</v>
      </c>
      <c r="BL11" s="47" t="s">
        <v>23</v>
      </c>
      <c r="BM11" s="48">
        <f>IF(BL6="-",NA(),BL6)</f>
        <v>163.51</v>
      </c>
      <c r="BN11" s="48">
        <f>IF(BM6="-",NA(),BM6)</f>
        <v>158.27000000000001</v>
      </c>
      <c r="BO11" s="48">
        <f>IF(BN6="-",NA(),BN6)</f>
        <v>153.83000000000001</v>
      </c>
      <c r="BP11" s="48">
        <f>IF(BO6="-",NA(),BO6)</f>
        <v>149.13</v>
      </c>
      <c r="BQ11" s="48">
        <f>IF(BP6="-",NA(),BP6)</f>
        <v>141.91999999999999</v>
      </c>
      <c r="BW11" s="47" t="s">
        <v>23</v>
      </c>
      <c r="BX11" s="48">
        <f>IF(BW6="-",NA(),BW6)</f>
        <v>10.17</v>
      </c>
      <c r="BY11" s="48">
        <f>IF(BX6="-",NA(),BX6)</f>
        <v>10.53</v>
      </c>
      <c r="BZ11" s="48">
        <f>IF(BY6="-",NA(),BY6)</f>
        <v>10.84</v>
      </c>
      <c r="CA11" s="48">
        <f>IF(BZ6="-",NA(),BZ6)</f>
        <v>12.31</v>
      </c>
      <c r="CB11" s="48">
        <f>IF(CA6="-",NA(),CA6)</f>
        <v>12.8</v>
      </c>
      <c r="CH11" s="47" t="s">
        <v>23</v>
      </c>
      <c r="CI11" s="48">
        <f>IF(CH6="-",NA(),CH6)</f>
        <v>69.03</v>
      </c>
      <c r="CJ11" s="48">
        <f>IF(CI6="-",NA(),CI6)</f>
        <v>65.47</v>
      </c>
      <c r="CK11" s="48">
        <f>IF(CJ6="-",NA(),CJ6)</f>
        <v>65.510000000000005</v>
      </c>
      <c r="CL11" s="48">
        <f>IF(CK6="-",NA(),CK6)</f>
        <v>73.55</v>
      </c>
      <c r="CM11" s="48">
        <f>IF(CL6="-",NA(),CL6)</f>
        <v>72.34</v>
      </c>
      <c r="CS11" s="47" t="s">
        <v>23</v>
      </c>
      <c r="CT11" s="48">
        <f>IF(CS6="-",NA(),CS6)</f>
        <v>92.74</v>
      </c>
      <c r="CU11" s="48">
        <f>IF(CT6="-",NA(),CT6)</f>
        <v>92.76</v>
      </c>
      <c r="CV11" s="48">
        <f>IF(CU6="-",NA(),CU6)</f>
        <v>92.75</v>
      </c>
      <c r="CW11" s="48">
        <f>IF(CV6="-",NA(),CV6)</f>
        <v>87.16</v>
      </c>
      <c r="CX11" s="48">
        <f>IF(CW6="-",NA(),CW6)</f>
        <v>87.18</v>
      </c>
      <c r="DD11" s="47" t="s">
        <v>23</v>
      </c>
      <c r="DE11" s="48">
        <f>IF(DD6="-",NA(),DD6)</f>
        <v>47.44</v>
      </c>
      <c r="DF11" s="48">
        <f>IF(DE6="-",NA(),DE6)</f>
        <v>48.62</v>
      </c>
      <c r="DG11" s="48">
        <f>IF(DF6="-",NA(),DF6)</f>
        <v>46.29</v>
      </c>
      <c r="DH11" s="48">
        <f>IF(DG6="-",NA(),DG6)</f>
        <v>46.86</v>
      </c>
      <c r="DI11" s="48">
        <f>IF(DH6="-",NA(),DH6)</f>
        <v>47.98</v>
      </c>
      <c r="DO11" s="47" t="s">
        <v>23</v>
      </c>
      <c r="DP11" s="48">
        <f>IF(DO6="-",NA(),DO6)</f>
        <v>48.48</v>
      </c>
      <c r="DQ11" s="48">
        <f>IF(DP6="-",NA(),DP6)</f>
        <v>48.48</v>
      </c>
      <c r="DR11" s="48">
        <f>IF(DQ6="-",NA(),DQ6)</f>
        <v>48.48</v>
      </c>
      <c r="DS11" s="48">
        <f>IF(DR6="-",NA(),DR6)</f>
        <v>29.46</v>
      </c>
      <c r="DT11" s="48">
        <f>IF(DS6="-",NA(),DS6)</f>
        <v>29.46</v>
      </c>
      <c r="DZ11" s="47" t="s">
        <v>23</v>
      </c>
      <c r="EA11" s="48">
        <f>IF(DZ6="-",NA(),DZ6)</f>
        <v>0</v>
      </c>
      <c r="EB11" s="48">
        <f>IF(EA6="-",NA(),EA6)</f>
        <v>0</v>
      </c>
      <c r="EC11" s="48">
        <f>IF(EB6="-",NA(),EB6)</f>
        <v>0</v>
      </c>
      <c r="ED11" s="48">
        <f>IF(EC6="-",NA(),EC6)</f>
        <v>0</v>
      </c>
      <c r="EE11" s="48">
        <f>IF(ED6="-",NA(),ED6)</f>
        <v>0</v>
      </c>
    </row>
    <row r="12" spans="1:140" x14ac:dyDescent="0.2">
      <c r="T12" s="47" t="s">
        <v>24</v>
      </c>
      <c r="U12" s="48">
        <f>IF(Y6="-",NA(),Y6)</f>
        <v>119.89</v>
      </c>
      <c r="V12" s="48">
        <f>IF(Z6="-",NA(),Z6)</f>
        <v>119.93</v>
      </c>
      <c r="W12" s="48">
        <f>IF(AA6="-",NA(),AA6)</f>
        <v>118.4</v>
      </c>
      <c r="X12" s="48">
        <f>IF(AB6="-",NA(),AB6)</f>
        <v>111.03</v>
      </c>
      <c r="Y12" s="48">
        <f>IF(AC6="-",NA(),AC6)</f>
        <v>112.45</v>
      </c>
      <c r="AE12" s="47" t="s">
        <v>24</v>
      </c>
      <c r="AF12" s="48">
        <f>IF(AJ6="-",NA(),AJ6)</f>
        <v>16.670000000000002</v>
      </c>
      <c r="AG12" s="48">
        <f t="shared" ref="AG12:AJ12" si="10">IF(AK6="-",NA(),AK6)</f>
        <v>9.4700000000000006</v>
      </c>
      <c r="AH12" s="48">
        <f t="shared" si="10"/>
        <v>11.03</v>
      </c>
      <c r="AI12" s="48">
        <f t="shared" si="10"/>
        <v>164.95</v>
      </c>
      <c r="AJ12" s="48">
        <f t="shared" si="10"/>
        <v>124.74</v>
      </c>
      <c r="AP12" s="47" t="s">
        <v>24</v>
      </c>
      <c r="AQ12" s="48">
        <f>IF(AU6="-",NA(),AU6)</f>
        <v>368.36</v>
      </c>
      <c r="AR12" s="48">
        <f t="shared" ref="AR12:AU12" si="11">IF(AV6="-",NA(),AV6)</f>
        <v>380.84</v>
      </c>
      <c r="AS12" s="48">
        <f t="shared" si="11"/>
        <v>424.64</v>
      </c>
      <c r="AT12" s="48">
        <f t="shared" si="11"/>
        <v>549.66999999999996</v>
      </c>
      <c r="AU12" s="48">
        <f t="shared" si="11"/>
        <v>599.1</v>
      </c>
      <c r="BA12" s="47" t="s">
        <v>24</v>
      </c>
      <c r="BB12" s="48">
        <f>IF(BF6="-",NA(),BF6)</f>
        <v>227.51</v>
      </c>
      <c r="BC12" s="48">
        <f t="shared" ref="BC12:BF12" si="12">IF(BG6="-",NA(),BG6)</f>
        <v>225.72</v>
      </c>
      <c r="BD12" s="48">
        <f t="shared" si="12"/>
        <v>217.8</v>
      </c>
      <c r="BE12" s="48">
        <f t="shared" si="12"/>
        <v>256.39999999999998</v>
      </c>
      <c r="BF12" s="48">
        <f t="shared" si="12"/>
        <v>254.62</v>
      </c>
      <c r="BL12" s="47" t="s">
        <v>24</v>
      </c>
      <c r="BM12" s="48">
        <f>IF(BQ6="-",NA(),BQ6)</f>
        <v>117.69</v>
      </c>
      <c r="BN12" s="48">
        <f t="shared" ref="BN12:BQ12" si="13">IF(BR6="-",NA(),BR6)</f>
        <v>116.75</v>
      </c>
      <c r="BO12" s="48">
        <f t="shared" si="13"/>
        <v>115.48</v>
      </c>
      <c r="BP12" s="48">
        <f t="shared" si="13"/>
        <v>95.67</v>
      </c>
      <c r="BQ12" s="48">
        <f t="shared" si="13"/>
        <v>106.76</v>
      </c>
      <c r="BW12" s="47" t="s">
        <v>24</v>
      </c>
      <c r="BX12" s="48">
        <f>IF(CB6="-",NA(),CB6)</f>
        <v>17.07</v>
      </c>
      <c r="BY12" s="48">
        <f t="shared" ref="BY12:CB12" si="14">IF(CC6="-",NA(),CC6)</f>
        <v>17.22</v>
      </c>
      <c r="BZ12" s="48">
        <f t="shared" si="14"/>
        <v>17.440000000000001</v>
      </c>
      <c r="CA12" s="48">
        <f t="shared" si="14"/>
        <v>27.25</v>
      </c>
      <c r="CB12" s="48">
        <f t="shared" si="14"/>
        <v>24.35</v>
      </c>
      <c r="CH12" s="47" t="s">
        <v>24</v>
      </c>
      <c r="CI12" s="48">
        <f>IF(CM6="-",NA(),CM6)</f>
        <v>57.96</v>
      </c>
      <c r="CJ12" s="48">
        <f t="shared" ref="CJ12:CM12" si="15">IF(CN6="-",NA(),CN6)</f>
        <v>56</v>
      </c>
      <c r="CK12" s="48">
        <f t="shared" si="15"/>
        <v>56.81</v>
      </c>
      <c r="CL12" s="48">
        <f t="shared" si="15"/>
        <v>41.58</v>
      </c>
      <c r="CM12" s="48">
        <f t="shared" si="15"/>
        <v>42.67</v>
      </c>
      <c r="CS12" s="47" t="s">
        <v>24</v>
      </c>
      <c r="CT12" s="48">
        <f>IF(CX6="-",NA(),CX6)</f>
        <v>80.540000000000006</v>
      </c>
      <c r="CU12" s="48">
        <f t="shared" ref="CU12:CX12" si="16">IF(CY6="-",NA(),CY6)</f>
        <v>80.08</v>
      </c>
      <c r="CV12" s="48">
        <f t="shared" si="16"/>
        <v>79.69</v>
      </c>
      <c r="CW12" s="48">
        <f t="shared" si="16"/>
        <v>63.81</v>
      </c>
      <c r="CX12" s="48">
        <f t="shared" si="16"/>
        <v>65.94</v>
      </c>
      <c r="DD12" s="47" t="s">
        <v>24</v>
      </c>
      <c r="DE12" s="48">
        <f>IF(DI6="-",NA(),DI6)</f>
        <v>60.09</v>
      </c>
      <c r="DF12" s="48">
        <f t="shared" ref="DF12:DI12" si="17">IF(DJ6="-",NA(),DJ6)</f>
        <v>60.35</v>
      </c>
      <c r="DG12" s="48">
        <f t="shared" si="17"/>
        <v>61.07</v>
      </c>
      <c r="DH12" s="48">
        <f t="shared" si="17"/>
        <v>59.87</v>
      </c>
      <c r="DI12" s="48">
        <f t="shared" si="17"/>
        <v>56.74</v>
      </c>
      <c r="DO12" s="47" t="s">
        <v>24</v>
      </c>
      <c r="DP12" s="48">
        <f>IF(DT6="-",NA(),DT6)</f>
        <v>50.93</v>
      </c>
      <c r="DQ12" s="48">
        <f t="shared" ref="DQ12:DT12" si="18">IF(DU6="-",NA(),DU6)</f>
        <v>52.07</v>
      </c>
      <c r="DR12" s="48">
        <f t="shared" si="18"/>
        <v>50.36</v>
      </c>
      <c r="DS12" s="48">
        <f t="shared" si="18"/>
        <v>56.59</v>
      </c>
      <c r="DT12" s="48">
        <f t="shared" si="18"/>
        <v>54.73</v>
      </c>
      <c r="DZ12" s="47" t="s">
        <v>24</v>
      </c>
      <c r="EA12" s="48">
        <f>IF(EE6="-",NA(),EE6)</f>
        <v>0.22</v>
      </c>
      <c r="EB12" s="48">
        <f t="shared" ref="EB12:EE12" si="19">IF(EF6="-",NA(),EF6)</f>
        <v>0.5</v>
      </c>
      <c r="EC12" s="48">
        <f t="shared" si="19"/>
        <v>0.2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2025-01-28T06:23:34Z</cp:lastPrinted>
  <dcterms:created xsi:type="dcterms:W3CDTF">2024-12-11T05:22:13Z</dcterms:created>
  <dcterms:modified xsi:type="dcterms:W3CDTF">2025-01-30T23:38:24Z</dcterms:modified>
  <cp:category/>
</cp:coreProperties>
</file>