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企画統計課\☆企画統計課\人口統計係_11G\国勢調査\ホームページ2024～\HP_20240821現在\令和27年国勢調査結果\人口等基本集計\"/>
    </mc:Choice>
  </mc:AlternateContent>
  <xr:revisionPtr revIDLastSave="0" documentId="8_{14C68FF1-413C-4238-A87C-9E2EC84C19CE}" xr6:coauthVersionLast="36" xr6:coauthVersionMax="36" xr10:uidLastSave="{00000000-0000-0000-0000-000000000000}"/>
  <bookViews>
    <workbookView xWindow="10190" yWindow="32770" windowWidth="10320" windowHeight="8040"/>
  </bookViews>
  <sheets>
    <sheet name="27各市町年齢３区分" sheetId="1" r:id="rId1"/>
  </sheets>
  <calcPr calcId="191029"/>
</workbook>
</file>

<file path=xl/calcChain.xml><?xml version="1.0" encoding="utf-8"?>
<calcChain xmlns="http://schemas.openxmlformats.org/spreadsheetml/2006/main">
  <c r="E5" i="1" l="1"/>
  <c r="C7" i="1"/>
  <c r="F7" i="1" s="1"/>
  <c r="D7" i="1"/>
  <c r="G7" i="1" s="1"/>
  <c r="E7" i="1"/>
  <c r="H7" i="1"/>
  <c r="K7" i="1"/>
  <c r="L7" i="1"/>
  <c r="M7" i="1"/>
  <c r="N7" i="1"/>
  <c r="C8" i="1"/>
  <c r="F8" i="1" s="1"/>
  <c r="D8" i="1"/>
  <c r="L8" i="1" s="1"/>
  <c r="E8" i="1"/>
  <c r="H8" i="1" s="1"/>
  <c r="K10" i="1"/>
  <c r="L10" i="1"/>
  <c r="M10" i="1"/>
  <c r="N10" i="1"/>
  <c r="K11" i="1"/>
  <c r="L11" i="1"/>
  <c r="M11" i="1"/>
  <c r="N11" i="1"/>
  <c r="K12" i="1"/>
  <c r="L12" i="1"/>
  <c r="M12" i="1"/>
  <c r="N12" i="1"/>
  <c r="K13" i="1"/>
  <c r="L13" i="1"/>
  <c r="M13" i="1"/>
  <c r="N13" i="1"/>
  <c r="K14" i="1"/>
  <c r="L14" i="1"/>
  <c r="M14" i="1"/>
  <c r="N14" i="1"/>
  <c r="K15" i="1"/>
  <c r="L15" i="1"/>
  <c r="M15" i="1"/>
  <c r="N15" i="1"/>
  <c r="K16" i="1"/>
  <c r="L16" i="1"/>
  <c r="M16" i="1"/>
  <c r="N16" i="1"/>
  <c r="K17" i="1"/>
  <c r="L17" i="1"/>
  <c r="M17" i="1"/>
  <c r="N17" i="1"/>
  <c r="K18" i="1"/>
  <c r="L18" i="1"/>
  <c r="M18" i="1"/>
  <c r="N18" i="1"/>
  <c r="K19" i="1"/>
  <c r="L19" i="1"/>
  <c r="M19" i="1"/>
  <c r="N19" i="1"/>
  <c r="K20" i="1"/>
  <c r="L20" i="1"/>
  <c r="M20" i="1"/>
  <c r="N20" i="1"/>
  <c r="K23" i="1"/>
  <c r="L23" i="1"/>
  <c r="M23" i="1"/>
  <c r="N23" i="1"/>
  <c r="K26" i="1"/>
  <c r="L26" i="1"/>
  <c r="M26" i="1"/>
  <c r="N26" i="1"/>
  <c r="K28" i="1"/>
  <c r="L28" i="1"/>
  <c r="M28" i="1"/>
  <c r="N28" i="1"/>
  <c r="K29" i="1"/>
  <c r="L29" i="1"/>
  <c r="M29" i="1"/>
  <c r="N29" i="1"/>
  <c r="K30" i="1"/>
  <c r="L30" i="1"/>
  <c r="M30" i="1"/>
  <c r="N30" i="1"/>
  <c r="K33" i="1"/>
  <c r="L33" i="1"/>
  <c r="M33" i="1"/>
  <c r="N33" i="1"/>
  <c r="K36" i="1"/>
  <c r="L36" i="1"/>
  <c r="M36" i="1"/>
  <c r="N36" i="1"/>
  <c r="K38" i="1"/>
  <c r="L38" i="1"/>
  <c r="M38" i="1"/>
  <c r="N38" i="1"/>
  <c r="K39" i="1"/>
  <c r="L39" i="1"/>
  <c r="M39" i="1"/>
  <c r="N39" i="1"/>
  <c r="K40" i="1"/>
  <c r="L40" i="1"/>
  <c r="M40" i="1"/>
  <c r="N40" i="1"/>
  <c r="K43" i="1"/>
  <c r="L43" i="1"/>
  <c r="M43" i="1"/>
  <c r="N43" i="1"/>
  <c r="C5" i="1" l="1"/>
  <c r="K8" i="1"/>
  <c r="N8" i="1"/>
  <c r="M8" i="1"/>
  <c r="D5" i="1"/>
  <c r="L5" i="1" s="1"/>
  <c r="G8" i="1"/>
  <c r="K5" i="1" l="1"/>
  <c r="M5" i="1"/>
  <c r="N5" i="1"/>
</calcChain>
</file>

<file path=xl/sharedStrings.xml><?xml version="1.0" encoding="utf-8"?>
<sst xmlns="http://schemas.openxmlformats.org/spreadsheetml/2006/main" count="50" uniqueCount="50">
  <si>
    <t xml:space="preserve">第Ⅲ表　　市町別年齢(３区分)別人口，年齢別割合，平均年齢，年齢中位数及び年齢構成指数 </t>
  </si>
  <si>
    <t>年齢別（３区分）人口　　（人）</t>
  </si>
  <si>
    <t>年齢別（３区分）割合　（％）</t>
  </si>
  <si>
    <t>年齢構成指数</t>
  </si>
  <si>
    <t>市町名</t>
  </si>
  <si>
    <t>総数 1)</t>
  </si>
  <si>
    <t>15歳未満</t>
  </si>
  <si>
    <t>15～64歳</t>
  </si>
  <si>
    <t>65歳以上</t>
  </si>
  <si>
    <t>15歳未満 2)</t>
  </si>
  <si>
    <t>15～64歳 2)</t>
  </si>
  <si>
    <t>65歳以上 2)</t>
  </si>
  <si>
    <t>平均年齢</t>
  </si>
  <si>
    <t>年齢中位数</t>
  </si>
  <si>
    <t>年少人口指数</t>
  </si>
  <si>
    <t>老年人口指数</t>
  </si>
  <si>
    <t>従属人口指数</t>
  </si>
  <si>
    <t>老年化
指数</t>
  </si>
  <si>
    <t>愛媛県</t>
  </si>
  <si>
    <t>愛媛県 市部</t>
  </si>
  <si>
    <t>愛媛県 郡部</t>
  </si>
  <si>
    <t xml:space="preserve"> 松山市</t>
  </si>
  <si>
    <t xml:space="preserve"> 今治市</t>
  </si>
  <si>
    <t xml:space="preserve"> 宇和島市</t>
  </si>
  <si>
    <t xml:space="preserve"> 八幡浜市</t>
  </si>
  <si>
    <t xml:space="preserve"> 新居浜市</t>
  </si>
  <si>
    <t xml:space="preserve"> 西条市</t>
  </si>
  <si>
    <t xml:space="preserve"> 大洲市</t>
  </si>
  <si>
    <t xml:space="preserve"> 伊予市</t>
  </si>
  <si>
    <t xml:space="preserve"> 四国中央市</t>
  </si>
  <si>
    <t xml:space="preserve"> 西予市</t>
  </si>
  <si>
    <t xml:space="preserve"> 東温市</t>
  </si>
  <si>
    <t>越智郡</t>
  </si>
  <si>
    <t>　上島町</t>
  </si>
  <si>
    <t>上浮穴郡</t>
  </si>
  <si>
    <t>　久万高原町</t>
  </si>
  <si>
    <t>伊予郡</t>
  </si>
  <si>
    <t>　松前町</t>
  </si>
  <si>
    <t>　砥部町</t>
  </si>
  <si>
    <t>喜多郡</t>
  </si>
  <si>
    <t>　内子町</t>
  </si>
  <si>
    <t>西宇和郡</t>
  </si>
  <si>
    <t>　伊方町</t>
  </si>
  <si>
    <t>北宇和郡</t>
  </si>
  <si>
    <t>　松野町</t>
  </si>
  <si>
    <t>　鬼北町</t>
  </si>
  <si>
    <t>南宇和郡</t>
  </si>
  <si>
    <t>　愛南町</t>
  </si>
  <si>
    <t xml:space="preserve">1) 年齢不詳を含む。 </t>
  </si>
  <si>
    <t>2) 不詳を除いて算出。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</si>
</sst>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3" formatCode="#,##0_ "/>
    <numFmt numFmtId="193" formatCode="0.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13" borderId="1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15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/>
    <xf numFmtId="0" fontId="0" fillId="0" borderId="13" xfId="0" applyBorder="1" applyAlignment="1">
      <alignment horizontal="centerContinuous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183" fontId="0" fillId="0" borderId="11" xfId="0" applyNumberFormat="1" applyBorder="1" applyAlignment="1">
      <alignment vertical="center"/>
    </xf>
    <xf numFmtId="193" fontId="0" fillId="0" borderId="11" xfId="0" applyNumberFormat="1" applyBorder="1" applyAlignment="1">
      <alignment vertical="center"/>
    </xf>
    <xf numFmtId="183" fontId="0" fillId="0" borderId="12" xfId="0" applyNumberFormat="1" applyBorder="1" applyAlignment="1">
      <alignment vertical="center"/>
    </xf>
    <xf numFmtId="193" fontId="0" fillId="0" borderId="12" xfId="0" applyNumberFormat="1" applyBorder="1" applyAlignment="1">
      <alignment vertical="center"/>
    </xf>
    <xf numFmtId="183" fontId="0" fillId="0" borderId="10" xfId="0" applyNumberFormat="1" applyBorder="1" applyAlignment="1">
      <alignment vertical="center"/>
    </xf>
    <xf numFmtId="193" fontId="0" fillId="0" borderId="10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193" fontId="0" fillId="0" borderId="12" xfId="0" applyNumberFormat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" x14ac:dyDescent="0.2"/>
  <cols>
    <col min="1" max="1" width="12.7265625" customWidth="1"/>
    <col min="2" max="2" width="9.90625" customWidth="1"/>
    <col min="3" max="5" width="9.08984375" customWidth="1"/>
    <col min="6" max="8" width="8.6328125" customWidth="1"/>
    <col min="9" max="9" width="10.26953125" customWidth="1"/>
    <col min="10" max="10" width="10.6328125" customWidth="1"/>
  </cols>
  <sheetData>
    <row r="1" spans="1:14" ht="19.5" customHeight="1" x14ac:dyDescent="0.2">
      <c r="A1" s="17" t="s">
        <v>0</v>
      </c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7.25" customHeight="1" x14ac:dyDescent="0.2">
      <c r="A3" s="3"/>
      <c r="B3" s="7" t="s">
        <v>1</v>
      </c>
      <c r="C3" s="7"/>
      <c r="D3" s="7"/>
      <c r="E3" s="7"/>
      <c r="F3" s="7" t="s">
        <v>2</v>
      </c>
      <c r="G3" s="7"/>
      <c r="H3" s="7"/>
      <c r="I3" s="3"/>
      <c r="J3" s="3"/>
      <c r="K3" s="7" t="s">
        <v>3</v>
      </c>
      <c r="L3" s="7"/>
      <c r="M3" s="7"/>
      <c r="N3" s="7"/>
    </row>
    <row r="4" spans="1:14" ht="50.25" customHeight="1" x14ac:dyDescent="0.2">
      <c r="A4" s="1" t="s">
        <v>4</v>
      </c>
      <c r="B4" s="8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10" t="s">
        <v>12</v>
      </c>
      <c r="J4" s="10" t="s">
        <v>13</v>
      </c>
      <c r="K4" s="8" t="s">
        <v>14</v>
      </c>
      <c r="L4" s="8" t="s">
        <v>15</v>
      </c>
      <c r="M4" s="8" t="s">
        <v>16</v>
      </c>
      <c r="N4" s="8" t="s">
        <v>17</v>
      </c>
    </row>
    <row r="5" spans="1:14" ht="16.5" customHeight="1" x14ac:dyDescent="0.2">
      <c r="A5" s="3" t="s">
        <v>18</v>
      </c>
      <c r="B5" s="11">
        <v>1385262</v>
      </c>
      <c r="C5" s="11">
        <f>SUM(C7:C8)</f>
        <v>169110</v>
      </c>
      <c r="D5" s="11">
        <f>SUM(D7:D8)</f>
        <v>776111</v>
      </c>
      <c r="E5" s="11">
        <f>SUM(E7:E8)</f>
        <v>417186</v>
      </c>
      <c r="F5" s="12">
        <v>12.412590364</v>
      </c>
      <c r="G5" s="12">
        <v>56.966163561999998</v>
      </c>
      <c r="H5" s="12">
        <v>30.621246073999998</v>
      </c>
      <c r="I5" s="12">
        <v>48.6026117746</v>
      </c>
      <c r="J5" s="12">
        <v>50.498313943699998</v>
      </c>
      <c r="K5" s="12">
        <f>(C5/D5)*100</f>
        <v>21.789408989178092</v>
      </c>
      <c r="L5" s="12">
        <f>(E5/D5)*100</f>
        <v>53.753393522318326</v>
      </c>
      <c r="M5" s="12">
        <f>((C5+E5)/D5)*100</f>
        <v>75.542802511496419</v>
      </c>
      <c r="N5" s="12">
        <f>(E5/C5)*100</f>
        <v>246.69505055880788</v>
      </c>
    </row>
    <row r="6" spans="1:14" ht="16.5" customHeight="1" x14ac:dyDescent="0.2">
      <c r="A6" s="4"/>
      <c r="B6" s="13"/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</row>
    <row r="7" spans="1:14" ht="16.5" customHeight="1" x14ac:dyDescent="0.2">
      <c r="A7" s="4" t="s">
        <v>19</v>
      </c>
      <c r="B7" s="13">
        <v>1255330</v>
      </c>
      <c r="C7" s="13">
        <f>SUM(C10:C20)</f>
        <v>154763</v>
      </c>
      <c r="D7" s="13">
        <f>SUM(D10:D20)</f>
        <v>708305</v>
      </c>
      <c r="E7" s="13">
        <f>SUM(E10:E20)</f>
        <v>369719</v>
      </c>
      <c r="F7" s="18">
        <f>C7/($B$7-22231)*100</f>
        <v>12.550735991189676</v>
      </c>
      <c r="G7" s="18">
        <f>D7/($B$7-22231)*100</f>
        <v>57.441048934432679</v>
      </c>
      <c r="H7" s="18">
        <f>E7/($B$7-22231)*100</f>
        <v>29.982912969680452</v>
      </c>
      <c r="I7" s="14">
        <v>48.221713483400002</v>
      </c>
      <c r="J7" s="14">
        <v>49.854462261800002</v>
      </c>
      <c r="K7" s="14">
        <f>(C7/D7)*100</f>
        <v>21.849768108371393</v>
      </c>
      <c r="L7" s="14">
        <f>(E7/D7)*100</f>
        <v>52.197711437869273</v>
      </c>
      <c r="M7" s="14">
        <f>((C7+E7)/D7)*100</f>
        <v>74.047479546240666</v>
      </c>
      <c r="N7" s="14">
        <f>(E7/C7)*100</f>
        <v>238.89366321407573</v>
      </c>
    </row>
    <row r="8" spans="1:14" ht="16.5" customHeight="1" x14ac:dyDescent="0.2">
      <c r="A8" s="4" t="s">
        <v>20</v>
      </c>
      <c r="B8" s="13">
        <v>129932</v>
      </c>
      <c r="C8" s="13">
        <f>SUM(C23,C26,C29,C30,C33,C36,C39,C40,C43)</f>
        <v>14347</v>
      </c>
      <c r="D8" s="13">
        <f>SUM(D23,D26,D29,D30,D33,D36,D39,D40,D43)</f>
        <v>67806</v>
      </c>
      <c r="E8" s="13">
        <f>SUM(E23,E26,E29,E30,E33,E36,E39,E40,E43)</f>
        <v>47467</v>
      </c>
      <c r="F8" s="18">
        <f>C8/($B$8-312)*100</f>
        <v>11.068507946304583</v>
      </c>
      <c r="G8" s="18">
        <f>D8/($B$8-312)*100</f>
        <v>52.311371701897855</v>
      </c>
      <c r="H8" s="18">
        <f>E8/($B$8-312)*100</f>
        <v>36.620120351797567</v>
      </c>
      <c r="I8" s="14">
        <v>52.225250732900001</v>
      </c>
      <c r="J8" s="14">
        <v>56.706738544499999</v>
      </c>
      <c r="K8" s="14">
        <f>(C8/D8)*100</f>
        <v>21.158894493112705</v>
      </c>
      <c r="L8" s="14">
        <f>(E8/D8)*100</f>
        <v>70.004129428074208</v>
      </c>
      <c r="M8" s="14">
        <f>((C8+E8)/D8)*100</f>
        <v>91.16302392118692</v>
      </c>
      <c r="N8" s="14">
        <f>(E8/C8)*100</f>
        <v>330.84965498013526</v>
      </c>
    </row>
    <row r="9" spans="1:14" ht="16.5" customHeight="1" x14ac:dyDescent="0.2">
      <c r="A9" s="4"/>
      <c r="B9" s="13"/>
      <c r="C9" s="13"/>
      <c r="D9" s="13"/>
      <c r="E9" s="13"/>
      <c r="F9" s="14"/>
      <c r="G9" s="14"/>
      <c r="H9" s="14"/>
      <c r="I9" s="14"/>
      <c r="J9" s="14"/>
      <c r="K9" s="14"/>
      <c r="L9" s="14"/>
      <c r="M9" s="14"/>
      <c r="N9" s="14"/>
    </row>
    <row r="10" spans="1:14" ht="16.5" customHeight="1" x14ac:dyDescent="0.2">
      <c r="A10" s="4" t="s">
        <v>21</v>
      </c>
      <c r="B10" s="13">
        <v>514865</v>
      </c>
      <c r="C10" s="13">
        <v>64925</v>
      </c>
      <c r="D10" s="13">
        <v>303024</v>
      </c>
      <c r="E10" s="13">
        <v>128658</v>
      </c>
      <c r="F10" s="14">
        <v>13.073718252100001</v>
      </c>
      <c r="G10" s="14">
        <v>61.018874079500002</v>
      </c>
      <c r="H10" s="14">
        <v>25.907407668400001</v>
      </c>
      <c r="I10" s="14">
        <v>45.952335548999997</v>
      </c>
      <c r="J10" s="14">
        <v>46.343286773099997</v>
      </c>
      <c r="K10" s="14">
        <f t="shared" ref="K10:K43" si="0">(C10/D10)*100</f>
        <v>21.425695654469614</v>
      </c>
      <c r="L10" s="14">
        <f t="shared" ref="L10:L43" si="1">(E10/D10)*100</f>
        <v>42.458023126881038</v>
      </c>
      <c r="M10" s="14">
        <f t="shared" ref="M10:M43" si="2">((C10+E10)/D10)*100</f>
        <v>63.883718781350652</v>
      </c>
      <c r="N10" s="14">
        <f t="shared" ref="N10:N43" si="3">(E10/C10)*100</f>
        <v>198.16403542549094</v>
      </c>
    </row>
    <row r="11" spans="1:14" ht="16.5" customHeight="1" x14ac:dyDescent="0.2">
      <c r="A11" s="4" t="s">
        <v>22</v>
      </c>
      <c r="B11" s="13">
        <v>158114</v>
      </c>
      <c r="C11" s="13">
        <v>18816</v>
      </c>
      <c r="D11" s="13">
        <v>86057</v>
      </c>
      <c r="E11" s="13">
        <v>52636</v>
      </c>
      <c r="F11" s="14">
        <v>11.945984039000001</v>
      </c>
      <c r="G11" s="14">
        <v>54.636243008299999</v>
      </c>
      <c r="H11" s="14">
        <v>33.417772952699998</v>
      </c>
      <c r="I11" s="14">
        <v>49.880086217299997</v>
      </c>
      <c r="J11" s="14">
        <v>52.354705558600003</v>
      </c>
      <c r="K11" s="14">
        <f t="shared" si="0"/>
        <v>21.86457812844975</v>
      </c>
      <c r="L11" s="14">
        <f t="shared" si="1"/>
        <v>61.164112158220718</v>
      </c>
      <c r="M11" s="14">
        <f t="shared" si="2"/>
        <v>83.028690286670454</v>
      </c>
      <c r="N11" s="14">
        <f t="shared" si="3"/>
        <v>279.74064625850338</v>
      </c>
    </row>
    <row r="12" spans="1:14" ht="16.5" customHeight="1" x14ac:dyDescent="0.2">
      <c r="A12" s="4" t="s">
        <v>23</v>
      </c>
      <c r="B12" s="13">
        <v>77465</v>
      </c>
      <c r="C12" s="13">
        <v>8483</v>
      </c>
      <c r="D12" s="13">
        <v>40680</v>
      </c>
      <c r="E12" s="13">
        <v>28072</v>
      </c>
      <c r="F12" s="14">
        <v>10.983362465200001</v>
      </c>
      <c r="G12" s="14">
        <v>52.670421441099997</v>
      </c>
      <c r="H12" s="14">
        <v>36.346216093700001</v>
      </c>
      <c r="I12" s="14">
        <v>52.150572926800002</v>
      </c>
      <c r="J12" s="14">
        <v>56.427619893399999</v>
      </c>
      <c r="K12" s="14">
        <f t="shared" si="0"/>
        <v>20.852999016715831</v>
      </c>
      <c r="L12" s="14">
        <f t="shared" si="1"/>
        <v>69.006882989183865</v>
      </c>
      <c r="M12" s="14">
        <f t="shared" si="2"/>
        <v>89.859882005899706</v>
      </c>
      <c r="N12" s="14">
        <f t="shared" si="3"/>
        <v>330.92066485913006</v>
      </c>
    </row>
    <row r="13" spans="1:14" ht="16.5" customHeight="1" x14ac:dyDescent="0.2">
      <c r="A13" s="4" t="s">
        <v>24</v>
      </c>
      <c r="B13" s="13">
        <v>34951</v>
      </c>
      <c r="C13" s="13">
        <v>3558</v>
      </c>
      <c r="D13" s="13">
        <v>18209</v>
      </c>
      <c r="E13" s="13">
        <v>13058</v>
      </c>
      <c r="F13" s="14">
        <v>10.216798277100001</v>
      </c>
      <c r="G13" s="14">
        <v>52.287150035899998</v>
      </c>
      <c r="H13" s="14">
        <v>37.496051686999998</v>
      </c>
      <c r="I13" s="14">
        <v>53.089002153599999</v>
      </c>
      <c r="J13" s="14">
        <v>57.248931623899999</v>
      </c>
      <c r="K13" s="14">
        <f t="shared" si="0"/>
        <v>19.539788016914713</v>
      </c>
      <c r="L13" s="14">
        <f t="shared" si="1"/>
        <v>71.711790872645395</v>
      </c>
      <c r="M13" s="14">
        <f t="shared" si="2"/>
        <v>91.251578889560108</v>
      </c>
      <c r="N13" s="14">
        <f t="shared" si="3"/>
        <v>367.00393479482852</v>
      </c>
    </row>
    <row r="14" spans="1:14" ht="16.5" customHeight="1" x14ac:dyDescent="0.2">
      <c r="A14" s="4" t="s">
        <v>25</v>
      </c>
      <c r="B14" s="13">
        <v>119903</v>
      </c>
      <c r="C14" s="13">
        <v>15812</v>
      </c>
      <c r="D14" s="13">
        <v>66679</v>
      </c>
      <c r="E14" s="13">
        <v>36715</v>
      </c>
      <c r="F14" s="14">
        <v>13.2644329983</v>
      </c>
      <c r="G14" s="14">
        <v>55.935942821700003</v>
      </c>
      <c r="H14" s="14">
        <v>30.799624179999999</v>
      </c>
      <c r="I14" s="14">
        <v>48.1207825109</v>
      </c>
      <c r="J14" s="14">
        <v>49.402839396600001</v>
      </c>
      <c r="K14" s="14">
        <f t="shared" si="0"/>
        <v>23.713612981598402</v>
      </c>
      <c r="L14" s="14">
        <f t="shared" si="1"/>
        <v>55.062313472007673</v>
      </c>
      <c r="M14" s="14">
        <f t="shared" si="2"/>
        <v>78.775926453606075</v>
      </c>
      <c r="N14" s="14">
        <f t="shared" si="3"/>
        <v>232.19706551985831</v>
      </c>
    </row>
    <row r="15" spans="1:14" ht="16.5" customHeight="1" x14ac:dyDescent="0.2">
      <c r="A15" s="4" t="s">
        <v>26</v>
      </c>
      <c r="B15" s="13">
        <v>108174</v>
      </c>
      <c r="C15" s="13">
        <v>13857</v>
      </c>
      <c r="D15" s="13">
        <v>60473</v>
      </c>
      <c r="E15" s="13">
        <v>32793</v>
      </c>
      <c r="F15" s="14">
        <v>12.9355973974</v>
      </c>
      <c r="G15" s="14">
        <v>56.451929090900002</v>
      </c>
      <c r="H15" s="14">
        <v>30.612473511800001</v>
      </c>
      <c r="I15" s="14">
        <v>48.690071226500002</v>
      </c>
      <c r="J15" s="14">
        <v>50.712910128399997</v>
      </c>
      <c r="K15" s="14">
        <f t="shared" si="0"/>
        <v>22.914358474029733</v>
      </c>
      <c r="L15" s="14">
        <f t="shared" si="1"/>
        <v>54.227506490499891</v>
      </c>
      <c r="M15" s="14">
        <f t="shared" si="2"/>
        <v>77.141864964529631</v>
      </c>
      <c r="N15" s="14">
        <f t="shared" si="3"/>
        <v>236.65295518510501</v>
      </c>
    </row>
    <row r="16" spans="1:14" ht="16.5" customHeight="1" x14ac:dyDescent="0.2">
      <c r="A16" s="4" t="s">
        <v>27</v>
      </c>
      <c r="B16" s="13">
        <v>44086</v>
      </c>
      <c r="C16" s="13">
        <v>5370</v>
      </c>
      <c r="D16" s="13">
        <v>23586</v>
      </c>
      <c r="E16" s="13">
        <v>14715</v>
      </c>
      <c r="F16" s="14">
        <v>12.296489661300001</v>
      </c>
      <c r="G16" s="14">
        <v>54.008380847700003</v>
      </c>
      <c r="H16" s="14">
        <v>33.695129491000003</v>
      </c>
      <c r="I16" s="14">
        <v>50.557887385199997</v>
      </c>
      <c r="J16" s="14">
        <v>54.250874125899998</v>
      </c>
      <c r="K16" s="14">
        <f t="shared" si="0"/>
        <v>22.767743576698042</v>
      </c>
      <c r="L16" s="14">
        <f t="shared" si="1"/>
        <v>62.388705164080385</v>
      </c>
      <c r="M16" s="14">
        <f t="shared" si="2"/>
        <v>85.15644874077843</v>
      </c>
      <c r="N16" s="14">
        <f t="shared" si="3"/>
        <v>274.02234636871509</v>
      </c>
    </row>
    <row r="17" spans="1:14" ht="16.5" customHeight="1" x14ac:dyDescent="0.2">
      <c r="A17" s="4" t="s">
        <v>28</v>
      </c>
      <c r="B17" s="13">
        <v>36827</v>
      </c>
      <c r="C17" s="13">
        <v>4609</v>
      </c>
      <c r="D17" s="13">
        <v>20602</v>
      </c>
      <c r="E17" s="13">
        <v>11556</v>
      </c>
      <c r="F17" s="14">
        <v>12.535697772500001</v>
      </c>
      <c r="G17" s="14">
        <v>56.033943481900003</v>
      </c>
      <c r="H17" s="14">
        <v>31.4303587456</v>
      </c>
      <c r="I17" s="14">
        <v>48.993730791200001</v>
      </c>
      <c r="J17" s="14">
        <v>51.5036585366</v>
      </c>
      <c r="K17" s="14">
        <f t="shared" si="0"/>
        <v>22.371614406368316</v>
      </c>
      <c r="L17" s="14">
        <f t="shared" si="1"/>
        <v>56.091641588195316</v>
      </c>
      <c r="M17" s="14">
        <f t="shared" si="2"/>
        <v>78.463255994563625</v>
      </c>
      <c r="N17" s="14">
        <f t="shared" si="3"/>
        <v>250.72683879366457</v>
      </c>
    </row>
    <row r="18" spans="1:14" ht="16.5" customHeight="1" x14ac:dyDescent="0.2">
      <c r="A18" s="4" t="s">
        <v>29</v>
      </c>
      <c r="B18" s="13">
        <v>87413</v>
      </c>
      <c r="C18" s="13">
        <v>10741</v>
      </c>
      <c r="D18" s="13">
        <v>49719</v>
      </c>
      <c r="E18" s="13">
        <v>26123</v>
      </c>
      <c r="F18" s="14">
        <v>12.405437557000001</v>
      </c>
      <c r="G18" s="14">
        <v>57.423512698800003</v>
      </c>
      <c r="H18" s="14">
        <v>30.171049744200001</v>
      </c>
      <c r="I18" s="14">
        <v>48.567507478400003</v>
      </c>
      <c r="J18" s="14">
        <v>50.402395740899998</v>
      </c>
      <c r="K18" s="14">
        <f t="shared" si="0"/>
        <v>21.603411170779783</v>
      </c>
      <c r="L18" s="14">
        <f t="shared" si="1"/>
        <v>52.541282004867348</v>
      </c>
      <c r="M18" s="14">
        <f t="shared" si="2"/>
        <v>74.144693175647134</v>
      </c>
      <c r="N18" s="14">
        <f t="shared" si="3"/>
        <v>243.20826738664925</v>
      </c>
    </row>
    <row r="19" spans="1:14" ht="16.5" customHeight="1" x14ac:dyDescent="0.2">
      <c r="A19" s="4" t="s">
        <v>30</v>
      </c>
      <c r="B19" s="13">
        <v>38919</v>
      </c>
      <c r="C19" s="13">
        <v>4199</v>
      </c>
      <c r="D19" s="13">
        <v>18830</v>
      </c>
      <c r="E19" s="13">
        <v>15867</v>
      </c>
      <c r="F19" s="14">
        <v>10.7954545455</v>
      </c>
      <c r="G19" s="14">
        <v>48.411147675899997</v>
      </c>
      <c r="H19" s="14">
        <v>40.793397778699998</v>
      </c>
      <c r="I19" s="14">
        <v>54.233031674199999</v>
      </c>
      <c r="J19" s="14">
        <v>59.390459364000002</v>
      </c>
      <c r="K19" s="14">
        <f t="shared" si="0"/>
        <v>22.299522039298992</v>
      </c>
      <c r="L19" s="14">
        <f t="shared" si="1"/>
        <v>84.264471587891663</v>
      </c>
      <c r="M19" s="14">
        <f t="shared" si="2"/>
        <v>106.56399362719064</v>
      </c>
      <c r="N19" s="14">
        <f t="shared" si="3"/>
        <v>377.8756846868302</v>
      </c>
    </row>
    <row r="20" spans="1:14" ht="16.5" customHeight="1" x14ac:dyDescent="0.2">
      <c r="A20" s="4" t="s">
        <v>31</v>
      </c>
      <c r="B20" s="13">
        <v>34613</v>
      </c>
      <c r="C20" s="13">
        <v>4393</v>
      </c>
      <c r="D20" s="13">
        <v>20446</v>
      </c>
      <c r="E20" s="13">
        <v>9526</v>
      </c>
      <c r="F20" s="14">
        <v>12.783355157900001</v>
      </c>
      <c r="G20" s="14">
        <v>59.496580823499997</v>
      </c>
      <c r="H20" s="14">
        <v>27.720064018599999</v>
      </c>
      <c r="I20" s="14">
        <v>47.073083078700002</v>
      </c>
      <c r="J20" s="14">
        <v>47.965246636800003</v>
      </c>
      <c r="K20" s="14">
        <f t="shared" si="0"/>
        <v>21.485865205908247</v>
      </c>
      <c r="L20" s="14">
        <f t="shared" si="1"/>
        <v>46.591020248459358</v>
      </c>
      <c r="M20" s="14">
        <f t="shared" si="2"/>
        <v>68.076885454367599</v>
      </c>
      <c r="N20" s="14">
        <f t="shared" si="3"/>
        <v>216.84498065103574</v>
      </c>
    </row>
    <row r="21" spans="1:14" ht="16.5" customHeight="1" x14ac:dyDescent="0.2">
      <c r="A21" s="4"/>
      <c r="B21" s="13"/>
      <c r="C21" s="13"/>
      <c r="D21" s="13"/>
      <c r="E21" s="13"/>
      <c r="F21" s="14"/>
      <c r="G21" s="14"/>
      <c r="H21" s="14"/>
      <c r="I21" s="14"/>
      <c r="J21" s="14"/>
      <c r="K21" s="14"/>
      <c r="L21" s="14"/>
      <c r="M21" s="14"/>
      <c r="N21" s="14"/>
    </row>
    <row r="22" spans="1:14" ht="16.5" customHeight="1" x14ac:dyDescent="0.2">
      <c r="A22" s="4" t="s">
        <v>32</v>
      </c>
      <c r="B22" s="13">
        <v>7135</v>
      </c>
      <c r="C22" s="13">
        <v>548</v>
      </c>
      <c r="D22" s="13">
        <v>3554</v>
      </c>
      <c r="E22" s="13">
        <v>3026</v>
      </c>
      <c r="F22" s="14">
        <v>7.6879910213000002</v>
      </c>
      <c r="G22" s="14">
        <v>49.859708193000003</v>
      </c>
      <c r="H22" s="14">
        <v>42.452300785600002</v>
      </c>
      <c r="I22" s="14">
        <v>53.909932659900001</v>
      </c>
      <c r="J22" s="14">
        <v>60.724770642199999</v>
      </c>
      <c r="K22" s="14">
        <v>15.419245920090038</v>
      </c>
      <c r="L22" s="14">
        <v>85.143500281373093</v>
      </c>
      <c r="M22" s="14">
        <v>100.56274620146314</v>
      </c>
      <c r="N22" s="14">
        <v>552.18978102189783</v>
      </c>
    </row>
    <row r="23" spans="1:14" ht="16.5" customHeight="1" x14ac:dyDescent="0.2">
      <c r="A23" s="4" t="s">
        <v>33</v>
      </c>
      <c r="B23" s="13">
        <v>7135</v>
      </c>
      <c r="C23" s="13">
        <v>548</v>
      </c>
      <c r="D23" s="13">
        <v>3554</v>
      </c>
      <c r="E23" s="13">
        <v>3026</v>
      </c>
      <c r="F23" s="14">
        <v>7.6879910213000002</v>
      </c>
      <c r="G23" s="14">
        <v>49.859708193000003</v>
      </c>
      <c r="H23" s="14">
        <v>42.452300785600002</v>
      </c>
      <c r="I23" s="14">
        <v>53.909932659900001</v>
      </c>
      <c r="J23" s="14">
        <v>60.724770642199999</v>
      </c>
      <c r="K23" s="14">
        <f t="shared" si="0"/>
        <v>15.419245920090038</v>
      </c>
      <c r="L23" s="14">
        <f t="shared" si="1"/>
        <v>85.143500281373093</v>
      </c>
      <c r="M23" s="14">
        <f t="shared" si="2"/>
        <v>100.56274620146314</v>
      </c>
      <c r="N23" s="14">
        <f t="shared" si="3"/>
        <v>552.18978102189783</v>
      </c>
    </row>
    <row r="24" spans="1:14" ht="16.5" customHeight="1" x14ac:dyDescent="0.2">
      <c r="A24" s="4"/>
      <c r="B24" s="13"/>
      <c r="C24" s="13"/>
      <c r="D24" s="13"/>
      <c r="E24" s="13"/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16.5" customHeight="1" x14ac:dyDescent="0.2">
      <c r="A25" s="4" t="s">
        <v>34</v>
      </c>
      <c r="B25" s="13">
        <v>8447</v>
      </c>
      <c r="C25" s="13">
        <v>728</v>
      </c>
      <c r="D25" s="13">
        <v>3712</v>
      </c>
      <c r="E25" s="13">
        <v>3984</v>
      </c>
      <c r="F25" s="14">
        <v>8.6419753085999993</v>
      </c>
      <c r="G25" s="14">
        <v>44.064577397900003</v>
      </c>
      <c r="H25" s="14">
        <v>47.2934472934</v>
      </c>
      <c r="I25" s="14">
        <v>58.508665717</v>
      </c>
      <c r="J25" s="14">
        <v>63.503937007899999</v>
      </c>
      <c r="K25" s="14">
        <v>19.612068965517242</v>
      </c>
      <c r="L25" s="14">
        <v>107.32758620689656</v>
      </c>
      <c r="M25" s="14">
        <v>126.93965517241379</v>
      </c>
      <c r="N25" s="14">
        <v>547.25274725274721</v>
      </c>
    </row>
    <row r="26" spans="1:14" ht="16.5" customHeight="1" x14ac:dyDescent="0.2">
      <c r="A26" s="4" t="s">
        <v>35</v>
      </c>
      <c r="B26" s="13">
        <v>8447</v>
      </c>
      <c r="C26" s="13">
        <v>728</v>
      </c>
      <c r="D26" s="13">
        <v>3712</v>
      </c>
      <c r="E26" s="13">
        <v>3984</v>
      </c>
      <c r="F26" s="14">
        <v>8.6419753085999993</v>
      </c>
      <c r="G26" s="14">
        <v>44.064577397900003</v>
      </c>
      <c r="H26" s="14">
        <v>47.2934472934</v>
      </c>
      <c r="I26" s="14">
        <v>58.508665717</v>
      </c>
      <c r="J26" s="14">
        <v>63.503937007899999</v>
      </c>
      <c r="K26" s="14">
        <f t="shared" si="0"/>
        <v>19.612068965517242</v>
      </c>
      <c r="L26" s="14">
        <f t="shared" si="1"/>
        <v>107.32758620689656</v>
      </c>
      <c r="M26" s="14">
        <f t="shared" si="2"/>
        <v>126.93965517241379</v>
      </c>
      <c r="N26" s="14">
        <f t="shared" si="3"/>
        <v>547.25274725274721</v>
      </c>
    </row>
    <row r="27" spans="1:14" ht="16.5" customHeight="1" x14ac:dyDescent="0.2">
      <c r="A27" s="4"/>
      <c r="B27" s="13"/>
      <c r="C27" s="13"/>
      <c r="D27" s="13"/>
      <c r="E27" s="13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6.5" customHeight="1" x14ac:dyDescent="0.2">
      <c r="A28" s="4" t="s">
        <v>36</v>
      </c>
      <c r="B28" s="13">
        <v>51303</v>
      </c>
      <c r="C28" s="13">
        <v>6678</v>
      </c>
      <c r="D28" s="13">
        <v>29462</v>
      </c>
      <c r="E28" s="13">
        <v>15026</v>
      </c>
      <c r="F28" s="14">
        <v>13.0516358519</v>
      </c>
      <c r="G28" s="14">
        <v>57.581206269799999</v>
      </c>
      <c r="H28" s="14">
        <v>29.367157878299999</v>
      </c>
      <c r="I28" s="14">
        <v>47.952390259200001</v>
      </c>
      <c r="J28" s="14">
        <v>49.853191489399997</v>
      </c>
      <c r="K28" s="14">
        <f>(C28/D28)*100</f>
        <v>22.66648564252257</v>
      </c>
      <c r="L28" s="14">
        <f>(E28/D28)*100</f>
        <v>51.001289797026686</v>
      </c>
      <c r="M28" s="14">
        <f>((C28+E28)/D28)*100</f>
        <v>73.66777543954926</v>
      </c>
      <c r="N28" s="14">
        <f>(E28/C28)*100</f>
        <v>225.00748727163818</v>
      </c>
    </row>
    <row r="29" spans="1:14" ht="16.5" customHeight="1" x14ac:dyDescent="0.2">
      <c r="A29" s="4" t="s">
        <v>37</v>
      </c>
      <c r="B29" s="13">
        <v>30064</v>
      </c>
      <c r="C29" s="13">
        <v>4007</v>
      </c>
      <c r="D29" s="13">
        <v>17301</v>
      </c>
      <c r="E29" s="13">
        <v>8703</v>
      </c>
      <c r="F29" s="14">
        <v>13.351771017300001</v>
      </c>
      <c r="G29" s="14">
        <v>57.648862083899999</v>
      </c>
      <c r="H29" s="14">
        <v>28.999366898800002</v>
      </c>
      <c r="I29" s="14">
        <v>47.689563826600001</v>
      </c>
      <c r="J29" s="14">
        <v>49.196864111499998</v>
      </c>
      <c r="K29" s="14">
        <f t="shared" si="0"/>
        <v>23.160510953124096</v>
      </c>
      <c r="L29" s="14">
        <f t="shared" si="1"/>
        <v>50.303450667591463</v>
      </c>
      <c r="M29" s="14">
        <f t="shared" si="2"/>
        <v>73.463961620715565</v>
      </c>
      <c r="N29" s="14">
        <f t="shared" si="3"/>
        <v>217.19490890940855</v>
      </c>
    </row>
    <row r="30" spans="1:14" ht="16.5" customHeight="1" x14ac:dyDescent="0.2">
      <c r="A30" s="4" t="s">
        <v>38</v>
      </c>
      <c r="B30" s="13">
        <v>21239</v>
      </c>
      <c r="C30" s="13">
        <v>2671</v>
      </c>
      <c r="D30" s="13">
        <v>12161</v>
      </c>
      <c r="E30" s="13">
        <v>6323</v>
      </c>
      <c r="F30" s="14">
        <v>12.625856771400001</v>
      </c>
      <c r="G30" s="14">
        <v>57.4852280785</v>
      </c>
      <c r="H30" s="14">
        <v>29.888915150100001</v>
      </c>
      <c r="I30" s="14">
        <v>48.325242259500001</v>
      </c>
      <c r="J30" s="14">
        <v>50.702173913000003</v>
      </c>
      <c r="K30" s="14">
        <f t="shared" si="0"/>
        <v>21.963654304744676</v>
      </c>
      <c r="L30" s="14">
        <f t="shared" si="1"/>
        <v>51.99407943425706</v>
      </c>
      <c r="M30" s="14">
        <f t="shared" si="2"/>
        <v>73.957733739001725</v>
      </c>
      <c r="N30" s="14">
        <f t="shared" si="3"/>
        <v>236.72781729689257</v>
      </c>
    </row>
    <row r="31" spans="1:14" ht="16.5" customHeight="1" x14ac:dyDescent="0.2">
      <c r="A31" s="4"/>
      <c r="B31" s="13"/>
      <c r="C31" s="13"/>
      <c r="D31" s="13"/>
      <c r="E31" s="13"/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16.5" customHeight="1" x14ac:dyDescent="0.2">
      <c r="A32" s="4" t="s">
        <v>39</v>
      </c>
      <c r="B32" s="13">
        <v>16742</v>
      </c>
      <c r="C32" s="13">
        <v>1904</v>
      </c>
      <c r="D32" s="13">
        <v>8422</v>
      </c>
      <c r="E32" s="13">
        <v>6352</v>
      </c>
      <c r="F32" s="14">
        <v>11.416236958900001</v>
      </c>
      <c r="G32" s="14">
        <v>50.497661590100002</v>
      </c>
      <c r="H32" s="14">
        <v>38.086101450999998</v>
      </c>
      <c r="I32" s="14">
        <v>53.022124955000002</v>
      </c>
      <c r="J32" s="14">
        <v>57.63671875</v>
      </c>
      <c r="K32" s="14">
        <v>22.607456661125624</v>
      </c>
      <c r="L32" s="14">
        <v>75.421515079553544</v>
      </c>
      <c r="M32" s="14">
        <v>98.028971740679168</v>
      </c>
      <c r="N32" s="14">
        <v>333.61344537815125</v>
      </c>
    </row>
    <row r="33" spans="1:14" ht="16.5" customHeight="1" x14ac:dyDescent="0.2">
      <c r="A33" s="4" t="s">
        <v>40</v>
      </c>
      <c r="B33" s="13">
        <v>16742</v>
      </c>
      <c r="C33" s="13">
        <v>1904</v>
      </c>
      <c r="D33" s="13">
        <v>8422</v>
      </c>
      <c r="E33" s="13">
        <v>6352</v>
      </c>
      <c r="F33" s="14">
        <v>11.416236958900001</v>
      </c>
      <c r="G33" s="14">
        <v>50.497661590100002</v>
      </c>
      <c r="H33" s="14">
        <v>38.086101450999998</v>
      </c>
      <c r="I33" s="14">
        <v>53.022124955000002</v>
      </c>
      <c r="J33" s="14">
        <v>57.63671875</v>
      </c>
      <c r="K33" s="14">
        <f t="shared" si="0"/>
        <v>22.607456661125624</v>
      </c>
      <c r="L33" s="14">
        <f t="shared" si="1"/>
        <v>75.421515079553544</v>
      </c>
      <c r="M33" s="14">
        <f t="shared" si="2"/>
        <v>98.028971740679168</v>
      </c>
      <c r="N33" s="14">
        <f t="shared" si="3"/>
        <v>333.61344537815125</v>
      </c>
    </row>
    <row r="34" spans="1:14" ht="16.5" customHeight="1" x14ac:dyDescent="0.2">
      <c r="A34" s="4"/>
      <c r="B34" s="13"/>
      <c r="C34" s="13"/>
      <c r="D34" s="13"/>
      <c r="E34" s="13"/>
      <c r="F34" s="14"/>
      <c r="G34" s="14"/>
      <c r="H34" s="14"/>
      <c r="I34" s="14"/>
      <c r="J34" s="14"/>
      <c r="K34" s="14"/>
      <c r="L34" s="14"/>
      <c r="M34" s="14"/>
      <c r="N34" s="14"/>
    </row>
    <row r="35" spans="1:14" ht="16.5" customHeight="1" x14ac:dyDescent="0.2">
      <c r="A35" s="4" t="s">
        <v>41</v>
      </c>
      <c r="B35" s="13">
        <v>9626</v>
      </c>
      <c r="C35" s="13">
        <v>839</v>
      </c>
      <c r="D35" s="13">
        <v>4637</v>
      </c>
      <c r="E35" s="13">
        <v>4150</v>
      </c>
      <c r="F35" s="14">
        <v>8.7159775608000007</v>
      </c>
      <c r="G35" s="14">
        <v>48.171618533100002</v>
      </c>
      <c r="H35" s="14">
        <v>43.112403906099999</v>
      </c>
      <c r="I35" s="14">
        <v>56.537087055900002</v>
      </c>
      <c r="J35" s="14">
        <v>61.349112425999998</v>
      </c>
      <c r="K35" s="14">
        <v>18.093594996765148</v>
      </c>
      <c r="L35" s="14">
        <v>89.497519948242399</v>
      </c>
      <c r="M35" s="14">
        <v>107.59111494500755</v>
      </c>
      <c r="N35" s="14">
        <v>494.63647199046488</v>
      </c>
    </row>
    <row r="36" spans="1:14" ht="16.5" customHeight="1" x14ac:dyDescent="0.2">
      <c r="A36" s="4" t="s">
        <v>42</v>
      </c>
      <c r="B36" s="13">
        <v>9626</v>
      </c>
      <c r="C36" s="13">
        <v>839</v>
      </c>
      <c r="D36" s="13">
        <v>4637</v>
      </c>
      <c r="E36" s="13">
        <v>4150</v>
      </c>
      <c r="F36" s="14">
        <v>8.7159775608000007</v>
      </c>
      <c r="G36" s="14">
        <v>48.171618533100002</v>
      </c>
      <c r="H36" s="14">
        <v>43.112403906099999</v>
      </c>
      <c r="I36" s="14">
        <v>56.537087055900002</v>
      </c>
      <c r="J36" s="14">
        <v>61.349112425999998</v>
      </c>
      <c r="K36" s="14">
        <f t="shared" si="0"/>
        <v>18.093594996765148</v>
      </c>
      <c r="L36" s="14">
        <f t="shared" si="1"/>
        <v>89.497519948242399</v>
      </c>
      <c r="M36" s="14">
        <f t="shared" si="2"/>
        <v>107.59111494500755</v>
      </c>
      <c r="N36" s="14">
        <f t="shared" si="3"/>
        <v>494.63647199046488</v>
      </c>
    </row>
    <row r="37" spans="1:14" ht="16.5" customHeight="1" x14ac:dyDescent="0.2">
      <c r="A37" s="4"/>
      <c r="B37" s="13"/>
      <c r="C37" s="13"/>
      <c r="D37" s="13"/>
      <c r="E37" s="13"/>
      <c r="F37" s="14"/>
      <c r="G37" s="14"/>
      <c r="H37" s="14"/>
      <c r="I37" s="14"/>
      <c r="J37" s="14"/>
      <c r="K37" s="14"/>
      <c r="L37" s="14"/>
      <c r="M37" s="14"/>
      <c r="N37" s="14"/>
    </row>
    <row r="38" spans="1:14" ht="16.5" customHeight="1" x14ac:dyDescent="0.2">
      <c r="A38" s="4" t="s">
        <v>43</v>
      </c>
      <c r="B38" s="13">
        <v>14777</v>
      </c>
      <c r="C38" s="13">
        <v>1513</v>
      </c>
      <c r="D38" s="13">
        <v>7011</v>
      </c>
      <c r="E38" s="13">
        <v>6242</v>
      </c>
      <c r="F38" s="14">
        <v>10.246512257899999</v>
      </c>
      <c r="G38" s="14">
        <v>47.480698902900002</v>
      </c>
      <c r="H38" s="14">
        <v>42.272788839199997</v>
      </c>
      <c r="I38" s="14">
        <v>55.433428145699999</v>
      </c>
      <c r="J38" s="14">
        <v>60.938223938199997</v>
      </c>
      <c r="K38" s="14">
        <f>(C38/D38)*100</f>
        <v>21.580373698473824</v>
      </c>
      <c r="L38" s="14">
        <f>(E38/D38)*100</f>
        <v>89.031521894166303</v>
      </c>
      <c r="M38" s="14">
        <f>((C38+E38)/D38)*100</f>
        <v>110.61189559264012</v>
      </c>
      <c r="N38" s="14">
        <f>(E38/C38)*100</f>
        <v>412.55783212161265</v>
      </c>
    </row>
    <row r="39" spans="1:14" ht="16.5" customHeight="1" x14ac:dyDescent="0.2">
      <c r="A39" s="4" t="s">
        <v>44</v>
      </c>
      <c r="B39" s="13">
        <v>4072</v>
      </c>
      <c r="C39" s="13">
        <v>354</v>
      </c>
      <c r="D39" s="13">
        <v>1984</v>
      </c>
      <c r="E39" s="13">
        <v>1726</v>
      </c>
      <c r="F39" s="14">
        <v>8.7106299213000007</v>
      </c>
      <c r="G39" s="14">
        <v>48.818897637799999</v>
      </c>
      <c r="H39" s="14">
        <v>42.470472440899997</v>
      </c>
      <c r="I39" s="14">
        <v>56.0499507874</v>
      </c>
      <c r="J39" s="14">
        <v>61.338461538499999</v>
      </c>
      <c r="K39" s="14">
        <f t="shared" si="0"/>
        <v>17.842741935483872</v>
      </c>
      <c r="L39" s="14">
        <f t="shared" si="1"/>
        <v>86.995967741935488</v>
      </c>
      <c r="M39" s="14">
        <f t="shared" si="2"/>
        <v>104.83870967741935</v>
      </c>
      <c r="N39" s="14">
        <f t="shared" si="3"/>
        <v>487.57062146892656</v>
      </c>
    </row>
    <row r="40" spans="1:14" ht="16.5" customHeight="1" x14ac:dyDescent="0.2">
      <c r="A40" s="4" t="s">
        <v>45</v>
      </c>
      <c r="B40" s="13">
        <v>10705</v>
      </c>
      <c r="C40" s="13">
        <v>1159</v>
      </c>
      <c r="D40" s="13">
        <v>5027</v>
      </c>
      <c r="E40" s="13">
        <v>4516</v>
      </c>
      <c r="F40" s="14">
        <v>10.8297514483</v>
      </c>
      <c r="G40" s="14">
        <v>46.972528499299997</v>
      </c>
      <c r="H40" s="14">
        <v>42.197720052299999</v>
      </c>
      <c r="I40" s="14">
        <v>55.199308540499999</v>
      </c>
      <c r="J40" s="14">
        <v>60.798941798900003</v>
      </c>
      <c r="K40" s="14">
        <f t="shared" si="0"/>
        <v>23.055500298388701</v>
      </c>
      <c r="L40" s="14">
        <f t="shared" si="1"/>
        <v>89.834891585438641</v>
      </c>
      <c r="M40" s="14">
        <f t="shared" si="2"/>
        <v>112.89039188382732</v>
      </c>
      <c r="N40" s="14">
        <f t="shared" si="3"/>
        <v>389.64624676445209</v>
      </c>
    </row>
    <row r="41" spans="1:14" ht="16.5" customHeight="1" x14ac:dyDescent="0.2">
      <c r="A41" s="4"/>
      <c r="B41" s="13"/>
      <c r="C41" s="13"/>
      <c r="D41" s="13"/>
      <c r="E41" s="13"/>
      <c r="F41" s="14"/>
      <c r="G41" s="14"/>
      <c r="H41" s="14"/>
      <c r="I41" s="14"/>
      <c r="J41" s="14"/>
      <c r="K41" s="14"/>
      <c r="L41" s="14"/>
      <c r="M41" s="14"/>
      <c r="N41" s="14"/>
    </row>
    <row r="42" spans="1:14" ht="16.5" customHeight="1" x14ac:dyDescent="0.2">
      <c r="A42" s="4" t="s">
        <v>46</v>
      </c>
      <c r="B42" s="13">
        <v>21902</v>
      </c>
      <c r="C42" s="13">
        <v>2137</v>
      </c>
      <c r="D42" s="13">
        <v>11008</v>
      </c>
      <c r="E42" s="13">
        <v>8687</v>
      </c>
      <c r="F42" s="14">
        <v>9.7883840235000008</v>
      </c>
      <c r="G42" s="14">
        <v>50.421399780100003</v>
      </c>
      <c r="H42" s="14">
        <v>39.790216196400003</v>
      </c>
      <c r="I42" s="14">
        <v>54.584967020900002</v>
      </c>
      <c r="J42" s="14">
        <v>59.734042553199998</v>
      </c>
      <c r="K42" s="14">
        <v>19.41315406976744</v>
      </c>
      <c r="L42" s="14">
        <v>78.915334302325576</v>
      </c>
      <c r="M42" s="14">
        <v>98.32848837209302</v>
      </c>
      <c r="N42" s="14">
        <v>406.50444548432381</v>
      </c>
    </row>
    <row r="43" spans="1:14" ht="16.5" customHeight="1" x14ac:dyDescent="0.2">
      <c r="A43" s="5" t="s">
        <v>47</v>
      </c>
      <c r="B43" s="15">
        <v>21902</v>
      </c>
      <c r="C43" s="15">
        <v>2137</v>
      </c>
      <c r="D43" s="15">
        <v>11008</v>
      </c>
      <c r="E43" s="15">
        <v>8687</v>
      </c>
      <c r="F43" s="16">
        <v>9.7883840235000008</v>
      </c>
      <c r="G43" s="16">
        <v>50.421399780100003</v>
      </c>
      <c r="H43" s="16">
        <v>39.790216196400003</v>
      </c>
      <c r="I43" s="16">
        <v>54.584967020900002</v>
      </c>
      <c r="J43" s="16">
        <v>59.734042553199998</v>
      </c>
      <c r="K43" s="16">
        <f t="shared" si="0"/>
        <v>19.41315406976744</v>
      </c>
      <c r="L43" s="16">
        <f t="shared" si="1"/>
        <v>78.915334302325576</v>
      </c>
      <c r="M43" s="16">
        <f t="shared" si="2"/>
        <v>98.32848837209302</v>
      </c>
      <c r="N43" s="16">
        <f t="shared" si="3"/>
        <v>406.50444548432381</v>
      </c>
    </row>
    <row r="44" spans="1:14" x14ac:dyDescent="0.2">
      <c r="A44" s="2" t="s">
        <v>48</v>
      </c>
      <c r="B44" s="6"/>
    </row>
    <row r="45" spans="1:14" x14ac:dyDescent="0.2">
      <c r="A45" s="2" t="s">
        <v>49</v>
      </c>
      <c r="B45" s="6"/>
    </row>
  </sheetData>
  <phoneticPr fontId="2"/>
  <pageMargins left="0.7" right="0.7" top="0.75" bottom="0.75" header="0.3" footer="0.3"/>
  <pageSetup paperSize="9" scale="6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27各市町年齢３区分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fujioka-katsumi</dc:creator>
  <cp:lastModifiedBy>User</cp:lastModifiedBy>
  <cp:lastPrinted>2024-08-24T06:48:13Z</cp:lastPrinted>
  <dcterms:created xsi:type="dcterms:W3CDTF">2001-10-11T01:18:10Z</dcterms:created>
  <dcterms:modified xsi:type="dcterms:W3CDTF">2024-08-24T06:48:31Z</dcterms:modified>
</cp:coreProperties>
</file>