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人口統計係_11G\国勢調査\ホームページ2024～\HP_20240821現在\令和27年国勢調査結果\人口等基本集計\"/>
    </mc:Choice>
  </mc:AlternateContent>
  <xr:revisionPtr revIDLastSave="0" documentId="13_ncr:1_{06ADC4E4-D722-449A-B87D-8400681695EB}" xr6:coauthVersionLast="36" xr6:coauthVersionMax="36" xr10:uidLastSave="{00000000-0000-0000-0000-000000000000}"/>
  <bookViews>
    <workbookView xWindow="10190" yWindow="32770" windowWidth="10320" windowHeight="8040" xr2:uid="{00000000-000D-0000-FFFF-FFFF00000000}"/>
  </bookViews>
  <sheets>
    <sheet name="T9～H22推移 " sheetId="1" r:id="rId1"/>
  </sheets>
  <calcPr calcId="191029"/>
</workbook>
</file>

<file path=xl/calcChain.xml><?xml version="1.0" encoding="utf-8"?>
<calcChain xmlns="http://schemas.openxmlformats.org/spreadsheetml/2006/main">
  <c r="AE12" i="1" l="1"/>
  <c r="AE13" i="1" s="1"/>
  <c r="Z27" i="1"/>
  <c r="Z26" i="1"/>
  <c r="Z25" i="1"/>
  <c r="V25" i="1"/>
  <c r="V26" i="1"/>
  <c r="V27" i="1"/>
  <c r="W25" i="1"/>
  <c r="X25" i="1"/>
  <c r="Y25" i="1"/>
  <c r="W26" i="1"/>
  <c r="X26" i="1"/>
  <c r="Y26" i="1"/>
  <c r="W27" i="1"/>
  <c r="X27" i="1"/>
  <c r="Y27" i="1"/>
  <c r="AE24" i="1"/>
  <c r="AE23" i="1"/>
  <c r="U24" i="1"/>
  <c r="U23" i="1"/>
  <c r="U13" i="1"/>
  <c r="U16" i="1"/>
  <c r="U17" i="1" s="1"/>
  <c r="W12" i="1"/>
  <c r="X12" i="1"/>
  <c r="Y12" i="1"/>
  <c r="Z12" i="1"/>
  <c r="AA12" i="1"/>
  <c r="AA13" i="1" s="1"/>
  <c r="AB12" i="1"/>
  <c r="AB13" i="1" s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W13" i="1"/>
  <c r="X13" i="1"/>
  <c r="Y13" i="1"/>
  <c r="Z13" i="1"/>
  <c r="D16" i="1"/>
  <c r="E16" i="1"/>
  <c r="E17" i="1" s="1"/>
  <c r="F16" i="1"/>
  <c r="F17" i="1" s="1"/>
  <c r="G16" i="1"/>
  <c r="G17" i="1" s="1"/>
  <c r="H16" i="1"/>
  <c r="H17" i="1" s="1"/>
  <c r="I16" i="1"/>
  <c r="I17" i="1" s="1"/>
  <c r="J16" i="1"/>
  <c r="J17" i="1" s="1"/>
  <c r="K16" i="1"/>
  <c r="K17" i="1" s="1"/>
  <c r="L16" i="1"/>
  <c r="L17" i="1" s="1"/>
  <c r="M16" i="1"/>
  <c r="M17" i="1" s="1"/>
  <c r="N16" i="1"/>
  <c r="O16" i="1"/>
  <c r="P16" i="1"/>
  <c r="Q16" i="1"/>
  <c r="Q17" i="1" s="1"/>
  <c r="R16" i="1"/>
  <c r="R17" i="1" s="1"/>
  <c r="V16" i="1"/>
  <c r="V17" i="1" s="1"/>
  <c r="W16" i="1"/>
  <c r="W17" i="1" s="1"/>
  <c r="X16" i="1"/>
  <c r="X17" i="1" s="1"/>
  <c r="Y16" i="1"/>
  <c r="Y17" i="1" s="1"/>
  <c r="Z16" i="1"/>
  <c r="Z17" i="1" s="1"/>
  <c r="AA16" i="1"/>
  <c r="AA17" i="1" s="1"/>
  <c r="AB16" i="1"/>
  <c r="AB17" i="1" s="1"/>
  <c r="D17" i="1"/>
  <c r="N17" i="1"/>
  <c r="O17" i="1"/>
  <c r="P17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V23" i="1"/>
  <c r="W23" i="1"/>
  <c r="X23" i="1"/>
  <c r="Y23" i="1"/>
  <c r="Z23" i="1"/>
  <c r="AA23" i="1"/>
  <c r="AB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V24" i="1"/>
  <c r="W24" i="1"/>
  <c r="X24" i="1"/>
  <c r="Y24" i="1"/>
  <c r="Z24" i="1"/>
  <c r="AA24" i="1"/>
  <c r="AB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V43" i="1"/>
  <c r="W43" i="1"/>
  <c r="X43" i="1"/>
  <c r="Y43" i="1"/>
  <c r="Z43" i="1"/>
  <c r="AA43" i="1"/>
  <c r="AB43" i="1"/>
  <c r="R49" i="1"/>
  <c r="V49" i="1"/>
  <c r="W49" i="1"/>
  <c r="X49" i="1"/>
  <c r="Y49" i="1"/>
  <c r="Z49" i="1"/>
  <c r="AA49" i="1"/>
  <c r="AB49" i="1"/>
  <c r="R50" i="1"/>
  <c r="V50" i="1"/>
  <c r="W50" i="1"/>
  <c r="X50" i="1"/>
  <c r="Y50" i="1"/>
  <c r="Z50" i="1"/>
  <c r="AA50" i="1"/>
  <c r="AB50" i="1"/>
  <c r="R51" i="1"/>
  <c r="V51" i="1"/>
  <c r="W51" i="1"/>
  <c r="X51" i="1"/>
  <c r="Y51" i="1"/>
  <c r="Z51" i="1"/>
  <c r="AA51" i="1"/>
  <c r="AB51" i="1"/>
  <c r="Q52" i="1"/>
  <c r="R52" i="1"/>
  <c r="V52" i="1"/>
  <c r="W52" i="1"/>
  <c r="X52" i="1"/>
  <c r="Y52" i="1"/>
  <c r="Z52" i="1"/>
  <c r="AA52" i="1"/>
  <c r="AB52" i="1"/>
</calcChain>
</file>

<file path=xl/sharedStrings.xml><?xml version="1.0" encoding="utf-8"?>
<sst xmlns="http://schemas.openxmlformats.org/spreadsheetml/2006/main" count="137" uniqueCount="66">
  <si>
    <t>　　　　人口、世帯数、年齢（３区分）別人口、年齢構造指数</t>
  </si>
  <si>
    <t>項　　　　　　　目</t>
  </si>
  <si>
    <t>大正９年</t>
  </si>
  <si>
    <t>昭和５年</t>
  </si>
  <si>
    <t>昭和１５年</t>
  </si>
  <si>
    <t>昭和２０年</t>
  </si>
  <si>
    <t>昭和２５年</t>
  </si>
  <si>
    <t>昭和３０年</t>
  </si>
  <si>
    <t>昭和３５年</t>
  </si>
  <si>
    <t>昭和４０年</t>
  </si>
  <si>
    <t>昭和４５年</t>
  </si>
  <si>
    <t>昭和５０年</t>
  </si>
  <si>
    <t>昭和５５年</t>
  </si>
  <si>
    <t>昭和６０年</t>
  </si>
  <si>
    <t>平成２年</t>
  </si>
  <si>
    <t>平成７年</t>
  </si>
  <si>
    <t>平成１２年</t>
  </si>
  <si>
    <t>平成１７年</t>
  </si>
  <si>
    <t>平成２２年</t>
  </si>
  <si>
    <t>人　　口　　集　　中　　地　　区　　　　　　ＤＩＤＳ</t>
  </si>
  <si>
    <t>4)</t>
  </si>
  <si>
    <t>人口総数</t>
  </si>
  <si>
    <t>市部</t>
  </si>
  <si>
    <t>郡部</t>
  </si>
  <si>
    <t>増減</t>
  </si>
  <si>
    <t>増減数</t>
  </si>
  <si>
    <t>-</t>
  </si>
  <si>
    <t>増減率</t>
  </si>
  <si>
    <t>人口指数（大正９年＝100）　　　　　</t>
  </si>
  <si>
    <t>1)</t>
  </si>
  <si>
    <t>人口の市部、郡部別割合（％）</t>
  </si>
  <si>
    <t>面積　（ｋ㎡）</t>
  </si>
  <si>
    <t>面積の市部、郡部別割合（％）</t>
  </si>
  <si>
    <t>人口密度（1ｋ㎡当り）</t>
  </si>
  <si>
    <t>年齢別人口</t>
  </si>
  <si>
    <t>総数</t>
  </si>
  <si>
    <t>2)</t>
  </si>
  <si>
    <t>１５歳未満</t>
  </si>
  <si>
    <t>１５～６４歳</t>
  </si>
  <si>
    <t>６５歳以上</t>
  </si>
  <si>
    <t>男</t>
  </si>
  <si>
    <t>女</t>
  </si>
  <si>
    <t>性比(女１００に対する男の数）</t>
  </si>
  <si>
    <t>年齢別割合（％）</t>
  </si>
  <si>
    <t>従属人口指数</t>
  </si>
  <si>
    <t>年少人口指数</t>
  </si>
  <si>
    <t>老年人口指数</t>
  </si>
  <si>
    <t>老年化指数</t>
  </si>
  <si>
    <t>平均年齢</t>
  </si>
  <si>
    <t>世帯総数</t>
  </si>
  <si>
    <t>3)</t>
  </si>
  <si>
    <t>　　　　　-</t>
  </si>
  <si>
    <t>世帯数</t>
  </si>
  <si>
    <t>世帯人員</t>
  </si>
  <si>
    <t>１世帯当り人員</t>
  </si>
  <si>
    <t>1)人口集中地区については、昭和３５年＝100</t>
  </si>
  <si>
    <t>2）昭和１５年～３０年、昭和５０年～平成２年は年齢「不詳」を含み、昭和１５年は外国人を除く。</t>
  </si>
  <si>
    <t>3）昭和３５、４５、５０年は、「普通世帯」と「準世帯」を「一般世帯」「施設等の世帯」に組替えた後の世帯数。</t>
  </si>
  <si>
    <t>　 昭和５０年～平成１7年は世帯の種類「不詳」を含む</t>
  </si>
  <si>
    <t>5)</t>
    <phoneticPr fontId="2"/>
  </si>
  <si>
    <t>4）昭和２０年人口調査による</t>
    <phoneticPr fontId="2"/>
  </si>
  <si>
    <t>5）年齢別割合は、分母に年齢「不詳」を含まない。平成２２年集計結果公表時に、大正９年以降を年齢不詳を除いて再計算している。</t>
    <rPh sb="2" eb="4">
      <t>ネンレイ</t>
    </rPh>
    <rPh sb="4" eb="5">
      <t>ベツ</t>
    </rPh>
    <rPh sb="5" eb="7">
      <t>ワリアイ</t>
    </rPh>
    <rPh sb="9" eb="11">
      <t>ブンボ</t>
    </rPh>
    <rPh sb="12" eb="14">
      <t>ネンレイ</t>
    </rPh>
    <rPh sb="15" eb="17">
      <t>フショウ</t>
    </rPh>
    <rPh sb="19" eb="20">
      <t>フク</t>
    </rPh>
    <rPh sb="24" eb="26">
      <t>ヘイセイ</t>
    </rPh>
    <rPh sb="28" eb="29">
      <t>ネン</t>
    </rPh>
    <rPh sb="29" eb="31">
      <t>シュウケイ</t>
    </rPh>
    <rPh sb="31" eb="33">
      <t>ケッカ</t>
    </rPh>
    <rPh sb="33" eb="35">
      <t>コウヒョウ</t>
    </rPh>
    <rPh sb="35" eb="36">
      <t>ジ</t>
    </rPh>
    <rPh sb="38" eb="40">
      <t>タイショウ</t>
    </rPh>
    <rPh sb="41" eb="42">
      <t>ネン</t>
    </rPh>
    <rPh sb="42" eb="44">
      <t>イコウ</t>
    </rPh>
    <rPh sb="53" eb="56">
      <t>サイケイサン</t>
    </rPh>
    <phoneticPr fontId="2"/>
  </si>
  <si>
    <t>平成２７年</t>
    <phoneticPr fontId="2"/>
  </si>
  <si>
    <t>世帯総数中、一般世帯</t>
    <rPh sb="0" eb="2">
      <t>セタイ</t>
    </rPh>
    <rPh sb="2" eb="5">
      <t>ソウスウチュウ</t>
    </rPh>
    <rPh sb="6" eb="8">
      <t>イッパン</t>
    </rPh>
    <phoneticPr fontId="2"/>
  </si>
  <si>
    <t>世帯総数中、施設等の世帯</t>
    <rPh sb="0" eb="2">
      <t>セタイ</t>
    </rPh>
    <rPh sb="2" eb="5">
      <t>ソウスウチュウ</t>
    </rPh>
    <phoneticPr fontId="2"/>
  </si>
  <si>
    <t>第Ⅰ表　　国勢調査結果の推移―――県、人口集中地区　（大正９年～平成２７年）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</si>
</sst>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);[Red]\(#,##0\)"/>
    <numFmt numFmtId="177" formatCode="#,##0_ "/>
    <numFmt numFmtId="178" formatCode="0.0_);[Red]\(0.0\)"/>
    <numFmt numFmtId="179" formatCode="#,##0;&quot;△ &quot;#,##0"/>
    <numFmt numFmtId="180" formatCode="0.00;&quot;△ &quot;0.00"/>
    <numFmt numFmtId="181" formatCode="0.00_ "/>
    <numFmt numFmtId="182" formatCode="0.0_ "/>
    <numFmt numFmtId="183" formatCode="0_ "/>
    <numFmt numFmtId="184" formatCode="#,##0.00_ "/>
    <numFmt numFmtId="185" formatCode="#,##0.0;&quot;△ &quot;#,##0.0"/>
    <numFmt numFmtId="186" formatCode="#,##0.00_);[Red]\(#,##0.00\)"/>
    <numFmt numFmtId="187" formatCode="#,##0.0_ "/>
    <numFmt numFmtId="188" formatCode="0.00_);[Red]\(0.00\)"/>
    <numFmt numFmtId="189" formatCode="#,##0.0_);[Red]\(#,##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13" borderId="1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4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03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4" fillId="0" borderId="13" xfId="0" applyFont="1" applyBorder="1" applyAlignment="1">
      <alignment horizontal="right"/>
    </xf>
    <xf numFmtId="0" fontId="4" fillId="0" borderId="0" xfId="0" applyFont="1" applyFill="1"/>
    <xf numFmtId="0" fontId="4" fillId="0" borderId="13" xfId="0" applyFont="1" applyFill="1" applyBorder="1" applyAlignment="1">
      <alignment horizontal="right"/>
    </xf>
    <xf numFmtId="182" fontId="4" fillId="0" borderId="0" xfId="0" applyNumberFormat="1" applyFont="1"/>
    <xf numFmtId="0" fontId="4" fillId="0" borderId="19" xfId="0" applyFont="1" applyBorder="1"/>
    <xf numFmtId="0" fontId="4" fillId="0" borderId="19" xfId="0" applyFont="1" applyFill="1" applyBorder="1"/>
    <xf numFmtId="0" fontId="4" fillId="0" borderId="16" xfId="0" applyFont="1" applyFill="1" applyBorder="1" applyAlignment="1">
      <alignment horizontal="right"/>
    </xf>
    <xf numFmtId="0" fontId="4" fillId="0" borderId="0" xfId="0" applyFont="1" applyFill="1" applyBorder="1"/>
    <xf numFmtId="0" fontId="6" fillId="0" borderId="0" xfId="0" applyFont="1"/>
    <xf numFmtId="0" fontId="4" fillId="0" borderId="20" xfId="0" applyFont="1" applyBorder="1" applyAlignment="1">
      <alignment horizontal="centerContinuous"/>
    </xf>
    <xf numFmtId="0" fontId="4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0" fillId="0" borderId="22" xfId="0" applyBorder="1" applyAlignment="1"/>
    <xf numFmtId="0" fontId="0" fillId="0" borderId="10" xfId="0" applyBorder="1" applyAlignment="1"/>
    <xf numFmtId="0" fontId="0" fillId="0" borderId="0" xfId="0" applyAlignment="1"/>
    <xf numFmtId="0" fontId="0" fillId="0" borderId="13" xfId="0" applyBorder="1" applyAlignment="1"/>
    <xf numFmtId="0" fontId="0" fillId="0" borderId="19" xfId="0" applyBorder="1" applyAlignment="1"/>
    <xf numFmtId="0" fontId="0" fillId="0" borderId="16" xfId="0" applyBorder="1" applyAlignment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Continuous"/>
    </xf>
    <xf numFmtId="0" fontId="4" fillId="0" borderId="21" xfId="0" applyFont="1" applyBorder="1"/>
    <xf numFmtId="0" fontId="4" fillId="0" borderId="23" xfId="0" applyFont="1" applyBorder="1"/>
    <xf numFmtId="177" fontId="4" fillId="0" borderId="0" xfId="0" applyNumberFormat="1" applyFont="1" applyAlignment="1"/>
    <xf numFmtId="176" fontId="4" fillId="0" borderId="0" xfId="0" applyNumberFormat="1" applyFont="1" applyAlignment="1"/>
    <xf numFmtId="179" fontId="4" fillId="0" borderId="0" xfId="0" applyNumberFormat="1" applyFont="1" applyAlignment="1"/>
    <xf numFmtId="179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/>
    </xf>
    <xf numFmtId="180" fontId="4" fillId="0" borderId="0" xfId="0" applyNumberFormat="1" applyFont="1" applyAlignment="1">
      <alignment horizontal="right"/>
    </xf>
    <xf numFmtId="180" fontId="4" fillId="0" borderId="0" xfId="28" applyNumberFormat="1" applyFont="1" applyAlignment="1"/>
    <xf numFmtId="181" fontId="4" fillId="0" borderId="0" xfId="28" applyNumberFormat="1" applyFont="1" applyAlignment="1"/>
    <xf numFmtId="181" fontId="4" fillId="0" borderId="0" xfId="0" applyNumberFormat="1" applyFont="1" applyAlignment="1"/>
    <xf numFmtId="184" fontId="4" fillId="0" borderId="0" xfId="28" applyNumberFormat="1" applyFont="1" applyAlignment="1"/>
    <xf numFmtId="186" fontId="4" fillId="0" borderId="0" xfId="0" applyNumberFormat="1" applyFont="1" applyAlignment="1">
      <alignment horizontal="right"/>
    </xf>
    <xf numFmtId="186" fontId="4" fillId="0" borderId="0" xfId="0" applyNumberFormat="1" applyFont="1" applyAlignment="1"/>
    <xf numFmtId="183" fontId="4" fillId="0" borderId="0" xfId="0" applyNumberFormat="1" applyFont="1" applyAlignment="1"/>
    <xf numFmtId="0" fontId="4" fillId="0" borderId="0" xfId="0" applyFont="1" applyAlignment="1"/>
    <xf numFmtId="182" fontId="4" fillId="0" borderId="0" xfId="0" applyNumberFormat="1" applyFont="1" applyAlignment="1"/>
    <xf numFmtId="184" fontId="4" fillId="0" borderId="0" xfId="0" applyNumberFormat="1" applyFont="1" applyAlignment="1"/>
    <xf numFmtId="178" fontId="4" fillId="0" borderId="0" xfId="0" applyNumberFormat="1" applyFont="1" applyAlignment="1"/>
    <xf numFmtId="187" fontId="4" fillId="0" borderId="0" xfId="0" applyNumberFormat="1" applyFont="1" applyAlignment="1"/>
    <xf numFmtId="176" fontId="4" fillId="0" borderId="0" xfId="0" applyNumberFormat="1" applyFont="1" applyFill="1" applyAlignment="1"/>
    <xf numFmtId="182" fontId="4" fillId="0" borderId="0" xfId="0" applyNumberFormat="1" applyFont="1" applyFill="1" applyAlignment="1"/>
    <xf numFmtId="185" fontId="4" fillId="0" borderId="0" xfId="0" applyNumberFormat="1" applyFont="1" applyAlignment="1"/>
    <xf numFmtId="17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/>
    <xf numFmtId="177" fontId="4" fillId="0" borderId="0" xfId="0" applyNumberFormat="1" applyFont="1" applyFill="1" applyAlignment="1"/>
    <xf numFmtId="177" fontId="4" fillId="0" borderId="19" xfId="0" applyNumberFormat="1" applyFont="1" applyBorder="1" applyAlignment="1"/>
    <xf numFmtId="0" fontId="4" fillId="0" borderId="19" xfId="0" applyFont="1" applyBorder="1" applyAlignment="1"/>
    <xf numFmtId="0" fontId="4" fillId="0" borderId="19" xfId="0" applyFont="1" applyFill="1" applyBorder="1" applyAlignment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Alignment="1">
      <alignment shrinkToFit="1"/>
    </xf>
    <xf numFmtId="0" fontId="4" fillId="0" borderId="0" xfId="0" applyFont="1" applyFill="1" applyAlignment="1">
      <alignment shrinkToFit="1"/>
    </xf>
    <xf numFmtId="0" fontId="4" fillId="0" borderId="13" xfId="0" applyFont="1" applyFill="1" applyBorder="1" applyAlignment="1">
      <alignment horizontal="right" shrinkToFit="1"/>
    </xf>
    <xf numFmtId="177" fontId="4" fillId="0" borderId="0" xfId="0" applyNumberFormat="1" applyFont="1" applyAlignment="1">
      <alignment shrinkToFit="1"/>
    </xf>
    <xf numFmtId="0" fontId="4" fillId="0" borderId="15" xfId="0" applyFont="1" applyBorder="1" applyAlignment="1">
      <alignment shrinkToFit="1"/>
    </xf>
    <xf numFmtId="176" fontId="4" fillId="0" borderId="0" xfId="0" applyNumberFormat="1" applyFont="1" applyAlignment="1">
      <alignment shrinkToFit="1"/>
    </xf>
    <xf numFmtId="178" fontId="4" fillId="0" borderId="0" xfId="0" applyNumberFormat="1" applyFont="1" applyFill="1" applyAlignment="1"/>
    <xf numFmtId="189" fontId="4" fillId="0" borderId="0" xfId="0" applyNumberFormat="1" applyFont="1" applyFill="1" applyAlignment="1"/>
    <xf numFmtId="188" fontId="4" fillId="0" borderId="0" xfId="0" applyNumberFormat="1" applyFont="1" applyFill="1" applyAlignment="1"/>
    <xf numFmtId="184" fontId="4" fillId="0" borderId="0" xfId="0" applyNumberFormat="1" applyFont="1" applyFill="1" applyAlignment="1"/>
    <xf numFmtId="0" fontId="4" fillId="17" borderId="10" xfId="0" applyFont="1" applyFill="1" applyBorder="1" applyAlignment="1">
      <alignment horizontal="center" shrinkToFit="1"/>
    </xf>
    <xf numFmtId="0" fontId="4" fillId="17" borderId="13" xfId="0" applyFont="1" applyFill="1" applyBorder="1" applyAlignment="1">
      <alignment horizontal="center"/>
    </xf>
    <xf numFmtId="0" fontId="4" fillId="17" borderId="16" xfId="0" applyFont="1" applyFill="1" applyBorder="1" applyAlignment="1">
      <alignment horizontal="center"/>
    </xf>
    <xf numFmtId="0" fontId="4" fillId="17" borderId="0" xfId="0" applyFont="1" applyFill="1"/>
    <xf numFmtId="177" fontId="4" fillId="17" borderId="0" xfId="0" applyNumberFormat="1" applyFont="1" applyFill="1" applyAlignment="1">
      <alignment shrinkToFit="1"/>
    </xf>
    <xf numFmtId="179" fontId="4" fillId="17" borderId="0" xfId="0" applyNumberFormat="1" applyFont="1" applyFill="1" applyAlignment="1"/>
    <xf numFmtId="177" fontId="4" fillId="17" borderId="0" xfId="0" applyNumberFormat="1" applyFont="1" applyFill="1" applyAlignment="1"/>
    <xf numFmtId="184" fontId="4" fillId="17" borderId="0" xfId="28" applyNumberFormat="1" applyFont="1" applyFill="1" applyAlignment="1"/>
    <xf numFmtId="0" fontId="4" fillId="17" borderId="0" xfId="0" applyFont="1" applyFill="1" applyAlignment="1"/>
    <xf numFmtId="182" fontId="4" fillId="17" borderId="0" xfId="0" applyNumberFormat="1" applyFont="1" applyFill="1" applyAlignment="1"/>
    <xf numFmtId="184" fontId="4" fillId="17" borderId="0" xfId="0" applyNumberFormat="1" applyFont="1" applyFill="1" applyAlignment="1"/>
    <xf numFmtId="181" fontId="4" fillId="17" borderId="0" xfId="0" applyNumberFormat="1" applyFont="1" applyFill="1" applyAlignment="1"/>
    <xf numFmtId="185" fontId="4" fillId="17" borderId="0" xfId="0" applyNumberFormat="1" applyFont="1" applyFill="1" applyAlignment="1"/>
    <xf numFmtId="178" fontId="4" fillId="17" borderId="0" xfId="0" applyNumberFormat="1" applyFont="1" applyFill="1" applyAlignment="1"/>
    <xf numFmtId="183" fontId="4" fillId="17" borderId="0" xfId="0" applyNumberFormat="1" applyFont="1" applyFill="1" applyAlignment="1"/>
    <xf numFmtId="0" fontId="4" fillId="17" borderId="19" xfId="0" applyFont="1" applyFill="1" applyBorder="1" applyAlignment="1"/>
    <xf numFmtId="0" fontId="5" fillId="17" borderId="15" xfId="0" applyFont="1" applyFill="1" applyBorder="1" applyAlignment="1">
      <alignment horizontal="center" shrinkToFit="1"/>
    </xf>
    <xf numFmtId="0" fontId="4" fillId="17" borderId="18" xfId="0" applyFont="1" applyFill="1" applyBorder="1" applyAlignment="1">
      <alignment horizontal="center"/>
    </xf>
    <xf numFmtId="176" fontId="4" fillId="17" borderId="0" xfId="0" applyNumberFormat="1" applyFont="1" applyFill="1" applyAlignment="1">
      <alignment shrinkToFit="1"/>
    </xf>
    <xf numFmtId="176" fontId="4" fillId="17" borderId="0" xfId="0" applyNumberFormat="1" applyFont="1" applyFill="1" applyAlignment="1"/>
    <xf numFmtId="188" fontId="4" fillId="17" borderId="0" xfId="0" applyNumberFormat="1" applyFont="1" applyFill="1" applyAlignment="1"/>
    <xf numFmtId="189" fontId="4" fillId="17" borderId="0" xfId="0" applyNumberFormat="1" applyFont="1" applyFill="1" applyAlignment="1"/>
    <xf numFmtId="187" fontId="4" fillId="17" borderId="0" xfId="0" applyNumberFormat="1" applyFont="1" applyFill="1" applyAlignment="1"/>
    <xf numFmtId="177" fontId="4" fillId="17" borderId="19" xfId="0" applyNumberFormat="1" applyFont="1" applyFill="1" applyBorder="1" applyAlignment="1"/>
    <xf numFmtId="0" fontId="0" fillId="0" borderId="0" xfId="0" applyFill="1"/>
    <xf numFmtId="0" fontId="4" fillId="0" borderId="24" xfId="0" applyFont="1" applyFill="1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1"/>
  <sheetViews>
    <sheetView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"/>
  <cols>
    <col min="1" max="1" width="2.6328125" customWidth="1"/>
    <col min="2" max="2" width="19.6328125" customWidth="1"/>
    <col min="3" max="3" width="2.453125" style="2" customWidth="1"/>
    <col min="4" max="13" width="7.36328125" customWidth="1"/>
    <col min="14" max="20" width="7.6328125" customWidth="1"/>
    <col min="21" max="21" width="7.6328125" style="101" customWidth="1"/>
    <col min="22" max="30" width="6.7265625" customWidth="1"/>
    <col min="31" max="31" width="6.7265625" style="101" customWidth="1"/>
    <col min="32" max="32" width="3.453125" customWidth="1"/>
  </cols>
  <sheetData>
    <row r="1" spans="1:32" ht="21" customHeight="1">
      <c r="B1" s="22" t="s">
        <v>65</v>
      </c>
    </row>
    <row r="2" spans="1:32" ht="14">
      <c r="B2" s="1" t="s">
        <v>0</v>
      </c>
    </row>
    <row r="3" spans="1:32" ht="6" customHeight="1"/>
    <row r="4" spans="1:32" s="6" customFormat="1">
      <c r="A4" s="25" t="s">
        <v>1</v>
      </c>
      <c r="B4" s="26"/>
      <c r="C4" s="27"/>
      <c r="D4" s="3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18</v>
      </c>
      <c r="U4" s="77" t="s">
        <v>62</v>
      </c>
      <c r="V4" s="34"/>
      <c r="W4" s="35"/>
      <c r="X4" s="33" t="s">
        <v>19</v>
      </c>
      <c r="Y4" s="23"/>
      <c r="Z4" s="23"/>
      <c r="AA4" s="23"/>
      <c r="AB4" s="24"/>
      <c r="AC4" s="32"/>
      <c r="AD4" s="32"/>
      <c r="AE4" s="102"/>
      <c r="AF4" s="5"/>
    </row>
    <row r="5" spans="1:32" s="6" customFormat="1">
      <c r="A5" s="28"/>
      <c r="B5" s="28"/>
      <c r="C5" s="29"/>
      <c r="D5" s="7"/>
      <c r="E5" s="8"/>
      <c r="F5" s="8"/>
      <c r="G5" s="9" t="s">
        <v>20</v>
      </c>
      <c r="H5" s="8"/>
      <c r="I5" s="8"/>
      <c r="J5" s="8"/>
      <c r="K5" s="8"/>
      <c r="L5" s="8"/>
      <c r="M5" s="8"/>
      <c r="N5" s="7"/>
      <c r="O5" s="7"/>
      <c r="P5" s="7"/>
      <c r="Q5" s="7"/>
      <c r="R5" s="7"/>
      <c r="S5" s="7"/>
      <c r="T5" s="7"/>
      <c r="U5" s="78"/>
      <c r="V5" s="64" t="s">
        <v>8</v>
      </c>
      <c r="W5" s="64" t="s">
        <v>10</v>
      </c>
      <c r="X5" s="64" t="s">
        <v>12</v>
      </c>
      <c r="Y5" s="64" t="s">
        <v>13</v>
      </c>
      <c r="Z5" s="64" t="s">
        <v>14</v>
      </c>
      <c r="AA5" s="64" t="s">
        <v>15</v>
      </c>
      <c r="AB5" s="65" t="s">
        <v>16</v>
      </c>
      <c r="AC5" s="65" t="s">
        <v>17</v>
      </c>
      <c r="AD5" s="65" t="s">
        <v>18</v>
      </c>
      <c r="AE5" s="93" t="s">
        <v>62</v>
      </c>
      <c r="AF5" s="10"/>
    </row>
    <row r="6" spans="1:32" s="6" customFormat="1">
      <c r="A6" s="30"/>
      <c r="B6" s="30"/>
      <c r="C6" s="31"/>
      <c r="D6" s="11">
        <v>1920</v>
      </c>
      <c r="E6" s="12">
        <v>1930</v>
      </c>
      <c r="F6" s="12">
        <v>1940</v>
      </c>
      <c r="G6" s="12">
        <v>1945</v>
      </c>
      <c r="H6" s="12">
        <v>1950</v>
      </c>
      <c r="I6" s="12">
        <v>1955</v>
      </c>
      <c r="J6" s="12">
        <v>1960</v>
      </c>
      <c r="K6" s="12">
        <v>1965</v>
      </c>
      <c r="L6" s="12">
        <v>1970</v>
      </c>
      <c r="M6" s="12">
        <v>1975</v>
      </c>
      <c r="N6" s="11">
        <v>1980</v>
      </c>
      <c r="O6" s="11">
        <v>1985</v>
      </c>
      <c r="P6" s="11">
        <v>1990</v>
      </c>
      <c r="Q6" s="11">
        <v>1995</v>
      </c>
      <c r="R6" s="11">
        <v>2000</v>
      </c>
      <c r="S6" s="11">
        <v>2005</v>
      </c>
      <c r="T6" s="11">
        <v>2010</v>
      </c>
      <c r="U6" s="79">
        <v>2015</v>
      </c>
      <c r="V6" s="12">
        <v>1960</v>
      </c>
      <c r="W6" s="12">
        <v>1970</v>
      </c>
      <c r="X6" s="12">
        <v>1975</v>
      </c>
      <c r="Y6" s="12">
        <v>1985</v>
      </c>
      <c r="Z6" s="12">
        <v>1990</v>
      </c>
      <c r="AA6" s="12">
        <v>1995</v>
      </c>
      <c r="AB6" s="66">
        <v>2000</v>
      </c>
      <c r="AC6" s="66">
        <v>2005</v>
      </c>
      <c r="AD6" s="66">
        <v>2010</v>
      </c>
      <c r="AE6" s="94">
        <v>2015</v>
      </c>
      <c r="AF6" s="13"/>
    </row>
    <row r="7" spans="1:32" s="6" customFormat="1" ht="11">
      <c r="C7" s="14"/>
      <c r="U7" s="80"/>
      <c r="AE7" s="80"/>
      <c r="AF7" s="5"/>
    </row>
    <row r="8" spans="1:32" s="67" customFormat="1" ht="11">
      <c r="A8" s="67">
        <v>1</v>
      </c>
      <c r="B8" s="68" t="s">
        <v>21</v>
      </c>
      <c r="C8" s="69"/>
      <c r="D8" s="70">
        <v>1046720</v>
      </c>
      <c r="E8" s="70">
        <v>1142122</v>
      </c>
      <c r="F8" s="70">
        <v>1178705</v>
      </c>
      <c r="G8" s="70">
        <v>1361484</v>
      </c>
      <c r="H8" s="70">
        <v>1521878</v>
      </c>
      <c r="I8" s="70">
        <v>1540628</v>
      </c>
      <c r="J8" s="70">
        <v>1500687</v>
      </c>
      <c r="K8" s="70">
        <v>1446384</v>
      </c>
      <c r="L8" s="70">
        <v>1418124</v>
      </c>
      <c r="M8" s="70">
        <v>1465215</v>
      </c>
      <c r="N8" s="70">
        <v>1506637</v>
      </c>
      <c r="O8" s="70">
        <v>1529983</v>
      </c>
      <c r="P8" s="70">
        <v>1515025</v>
      </c>
      <c r="Q8" s="70">
        <v>1506700</v>
      </c>
      <c r="R8" s="70">
        <v>1493092</v>
      </c>
      <c r="S8" s="70">
        <v>1467815</v>
      </c>
      <c r="T8" s="70">
        <v>1431493</v>
      </c>
      <c r="U8" s="81">
        <v>1385262</v>
      </c>
      <c r="V8" s="72">
        <v>445549</v>
      </c>
      <c r="W8" s="72">
        <v>499297</v>
      </c>
      <c r="X8" s="72">
        <v>620548</v>
      </c>
      <c r="Y8" s="72">
        <v>659099</v>
      </c>
      <c r="Z8" s="72">
        <v>701175</v>
      </c>
      <c r="AA8" s="72">
        <v>730014</v>
      </c>
      <c r="AB8" s="72">
        <v>743700</v>
      </c>
      <c r="AC8" s="72">
        <v>747807</v>
      </c>
      <c r="AD8" s="72">
        <v>750262</v>
      </c>
      <c r="AE8" s="95">
        <v>733434</v>
      </c>
      <c r="AF8" s="71">
        <v>1</v>
      </c>
    </row>
    <row r="9" spans="1:32" s="67" customFormat="1" ht="11">
      <c r="A9" s="67">
        <v>2</v>
      </c>
      <c r="B9" s="68" t="s">
        <v>22</v>
      </c>
      <c r="C9" s="69"/>
      <c r="D9" s="70">
        <v>81546</v>
      </c>
      <c r="E9" s="70">
        <v>170488</v>
      </c>
      <c r="F9" s="70">
        <v>299312</v>
      </c>
      <c r="G9" s="70">
        <v>314933</v>
      </c>
      <c r="H9" s="70">
        <v>425342</v>
      </c>
      <c r="I9" s="70">
        <v>739438</v>
      </c>
      <c r="J9" s="70">
        <v>816999</v>
      </c>
      <c r="K9" s="70">
        <v>850959</v>
      </c>
      <c r="L9" s="70">
        <v>888722</v>
      </c>
      <c r="M9" s="70">
        <v>989022</v>
      </c>
      <c r="N9" s="70">
        <v>1035146</v>
      </c>
      <c r="O9" s="70">
        <v>1065200</v>
      </c>
      <c r="P9" s="70">
        <v>1069152</v>
      </c>
      <c r="Q9" s="70">
        <v>1075433</v>
      </c>
      <c r="R9" s="70">
        <v>1076423</v>
      </c>
      <c r="S9" s="70">
        <v>1320310</v>
      </c>
      <c r="T9" s="70">
        <v>1292863</v>
      </c>
      <c r="U9" s="81">
        <v>1255330</v>
      </c>
      <c r="V9" s="72">
        <v>412913</v>
      </c>
      <c r="W9" s="72">
        <v>469437</v>
      </c>
      <c r="X9" s="72">
        <v>587375</v>
      </c>
      <c r="Y9" s="72">
        <v>624597</v>
      </c>
      <c r="Z9" s="72">
        <v>672111</v>
      </c>
      <c r="AA9" s="72">
        <v>704327</v>
      </c>
      <c r="AB9" s="72">
        <v>711479</v>
      </c>
      <c r="AC9" s="72">
        <v>728486</v>
      </c>
      <c r="AD9" s="72">
        <v>731246</v>
      </c>
      <c r="AE9" s="95">
        <v>714576</v>
      </c>
      <c r="AF9" s="71">
        <v>2</v>
      </c>
    </row>
    <row r="10" spans="1:32" s="67" customFormat="1" ht="11">
      <c r="A10" s="67">
        <v>3</v>
      </c>
      <c r="B10" s="68" t="s">
        <v>23</v>
      </c>
      <c r="C10" s="69"/>
      <c r="D10" s="70">
        <v>965174</v>
      </c>
      <c r="E10" s="70">
        <v>971634</v>
      </c>
      <c r="F10" s="70">
        <v>879393</v>
      </c>
      <c r="G10" s="70">
        <v>1046551</v>
      </c>
      <c r="H10" s="70">
        <v>1096536</v>
      </c>
      <c r="I10" s="70">
        <v>801190</v>
      </c>
      <c r="J10" s="70">
        <v>683688</v>
      </c>
      <c r="K10" s="70">
        <v>595425</v>
      </c>
      <c r="L10" s="70">
        <v>529402</v>
      </c>
      <c r="M10" s="70">
        <v>476193</v>
      </c>
      <c r="N10" s="70">
        <v>471491</v>
      </c>
      <c r="O10" s="70">
        <v>464783</v>
      </c>
      <c r="P10" s="70">
        <v>445873</v>
      </c>
      <c r="Q10" s="70">
        <v>431267</v>
      </c>
      <c r="R10" s="70">
        <v>416669</v>
      </c>
      <c r="S10" s="70">
        <v>147505</v>
      </c>
      <c r="T10" s="70">
        <v>138630</v>
      </c>
      <c r="U10" s="81">
        <v>129932</v>
      </c>
      <c r="V10" s="72">
        <v>32636</v>
      </c>
      <c r="W10" s="72">
        <v>29860</v>
      </c>
      <c r="X10" s="72">
        <v>33173</v>
      </c>
      <c r="Y10" s="72">
        <v>34502</v>
      </c>
      <c r="Z10" s="72">
        <v>29064</v>
      </c>
      <c r="AA10" s="72">
        <v>25687</v>
      </c>
      <c r="AB10" s="72">
        <v>32221</v>
      </c>
      <c r="AC10" s="72">
        <v>19321</v>
      </c>
      <c r="AD10" s="72">
        <v>19016</v>
      </c>
      <c r="AE10" s="95">
        <v>18858</v>
      </c>
      <c r="AF10" s="71">
        <v>3</v>
      </c>
    </row>
    <row r="11" spans="1:32" s="6" customFormat="1" ht="11">
      <c r="B11" s="15" t="s">
        <v>24</v>
      </c>
      <c r="C11" s="16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82"/>
      <c r="V11" s="37"/>
      <c r="W11" s="37"/>
      <c r="X11" s="37"/>
      <c r="Y11" s="37"/>
      <c r="Z11" s="37"/>
      <c r="AA11" s="37"/>
      <c r="AB11" s="37"/>
      <c r="AC11" s="37"/>
      <c r="AD11" s="37"/>
      <c r="AE11" s="96"/>
      <c r="AF11" s="10"/>
    </row>
    <row r="12" spans="1:32" s="6" customFormat="1" ht="11">
      <c r="A12" s="6">
        <v>4</v>
      </c>
      <c r="B12" s="15" t="s">
        <v>25</v>
      </c>
      <c r="C12" s="16"/>
      <c r="D12" s="39" t="s">
        <v>26</v>
      </c>
      <c r="E12" s="38">
        <v>95402</v>
      </c>
      <c r="F12" s="38">
        <v>36583</v>
      </c>
      <c r="G12" s="38">
        <v>182779</v>
      </c>
      <c r="H12" s="38">
        <v>160394</v>
      </c>
      <c r="I12" s="38">
        <v>18750</v>
      </c>
      <c r="J12" s="36">
        <v>-39941</v>
      </c>
      <c r="K12" s="36">
        <v>-54303</v>
      </c>
      <c r="L12" s="36">
        <v>-28260</v>
      </c>
      <c r="M12" s="38">
        <v>47091</v>
      </c>
      <c r="N12" s="38">
        <v>41422</v>
      </c>
      <c r="O12" s="38">
        <v>23346</v>
      </c>
      <c r="P12" s="36">
        <v>-14958</v>
      </c>
      <c r="Q12" s="36">
        <v>-8325</v>
      </c>
      <c r="R12" s="36">
        <v>-13608</v>
      </c>
      <c r="S12" s="36">
        <v>-25277</v>
      </c>
      <c r="T12" s="36">
        <v>-36322</v>
      </c>
      <c r="U12" s="83">
        <v>-46231</v>
      </c>
      <c r="V12" s="40" t="s">
        <v>26</v>
      </c>
      <c r="W12" s="37">
        <f t="shared" ref="W12:AB12" si="0">W8-V8</f>
        <v>53748</v>
      </c>
      <c r="X12" s="37">
        <f t="shared" si="0"/>
        <v>121251</v>
      </c>
      <c r="Y12" s="37">
        <f t="shared" si="0"/>
        <v>38551</v>
      </c>
      <c r="Z12" s="37">
        <f t="shared" si="0"/>
        <v>42076</v>
      </c>
      <c r="AA12" s="37">
        <f t="shared" si="0"/>
        <v>28839</v>
      </c>
      <c r="AB12" s="36">
        <f t="shared" si="0"/>
        <v>13686</v>
      </c>
      <c r="AC12" s="36">
        <v>4107</v>
      </c>
      <c r="AD12" s="36">
        <v>2455</v>
      </c>
      <c r="AE12" s="83">
        <f>AE8-AD8</f>
        <v>-16828</v>
      </c>
      <c r="AF12" s="10">
        <v>4</v>
      </c>
    </row>
    <row r="13" spans="1:32" s="6" customFormat="1" ht="11">
      <c r="A13" s="6">
        <v>5</v>
      </c>
      <c r="B13" s="15" t="s">
        <v>27</v>
      </c>
      <c r="C13" s="16"/>
      <c r="D13" s="41" t="s">
        <v>26</v>
      </c>
      <c r="E13" s="42">
        <f t="shared" ref="E13:M13" si="1">ROUND(E12/D8*100,2)</f>
        <v>9.11</v>
      </c>
      <c r="F13" s="42">
        <f t="shared" si="1"/>
        <v>3.2</v>
      </c>
      <c r="G13" s="42">
        <f t="shared" si="1"/>
        <v>15.51</v>
      </c>
      <c r="H13" s="42">
        <f t="shared" si="1"/>
        <v>11.78</v>
      </c>
      <c r="I13" s="42">
        <f t="shared" si="1"/>
        <v>1.23</v>
      </c>
      <c r="J13" s="43">
        <f t="shared" si="1"/>
        <v>-2.59</v>
      </c>
      <c r="K13" s="43">
        <f t="shared" si="1"/>
        <v>-3.62</v>
      </c>
      <c r="L13" s="43">
        <f t="shared" si="1"/>
        <v>-1.95</v>
      </c>
      <c r="M13" s="42">
        <f t="shared" si="1"/>
        <v>3.32</v>
      </c>
      <c r="N13" s="42">
        <f>ROUND(N12/M8*100,2)</f>
        <v>2.83</v>
      </c>
      <c r="O13" s="42">
        <f>ROUND(O12/N8*100,2)</f>
        <v>1.55</v>
      </c>
      <c r="P13" s="43">
        <f>ROUND(P12/O8*100,2)</f>
        <v>-0.98</v>
      </c>
      <c r="Q13" s="44">
        <f>ROUND(Q12/P8*100,2)</f>
        <v>-0.55000000000000004</v>
      </c>
      <c r="R13" s="45">
        <f>ROUND(R12/Q8*100,2)</f>
        <v>-0.9</v>
      </c>
      <c r="S13" s="45">
        <v>-1.69</v>
      </c>
      <c r="T13" s="45">
        <v>-2.4700000000000002</v>
      </c>
      <c r="U13" s="84">
        <f>ROUND(U12/T8*100,2)</f>
        <v>-3.23</v>
      </c>
      <c r="V13" s="46" t="s">
        <v>26</v>
      </c>
      <c r="W13" s="47">
        <f t="shared" ref="W13:AB13" si="2">ROUND(W12/V8*100,2)</f>
        <v>12.06</v>
      </c>
      <c r="X13" s="47">
        <f t="shared" si="2"/>
        <v>24.28</v>
      </c>
      <c r="Y13" s="47">
        <f t="shared" si="2"/>
        <v>6.21</v>
      </c>
      <c r="Z13" s="47">
        <f t="shared" si="2"/>
        <v>6.38</v>
      </c>
      <c r="AA13" s="47">
        <f t="shared" si="2"/>
        <v>4.1100000000000003</v>
      </c>
      <c r="AB13" s="44">
        <f t="shared" si="2"/>
        <v>1.87</v>
      </c>
      <c r="AC13" s="44">
        <v>0.55000000000000004</v>
      </c>
      <c r="AD13" s="44">
        <v>0.33</v>
      </c>
      <c r="AE13" s="87">
        <f>ROUND(AE12/AD8*100,2)</f>
        <v>-2.2400000000000002</v>
      </c>
      <c r="AF13" s="10">
        <v>5</v>
      </c>
    </row>
    <row r="14" spans="1:32" s="6" customFormat="1" ht="11">
      <c r="A14" s="6">
        <v>6</v>
      </c>
      <c r="B14" s="15" t="s">
        <v>28</v>
      </c>
      <c r="C14" s="16" t="s">
        <v>29</v>
      </c>
      <c r="D14" s="36">
        <v>100</v>
      </c>
      <c r="E14" s="36">
        <v>109</v>
      </c>
      <c r="F14" s="36">
        <v>113</v>
      </c>
      <c r="G14" s="36">
        <v>130</v>
      </c>
      <c r="H14" s="36">
        <v>145</v>
      </c>
      <c r="I14" s="36">
        <v>147</v>
      </c>
      <c r="J14" s="36">
        <v>143</v>
      </c>
      <c r="K14" s="36">
        <v>138</v>
      </c>
      <c r="L14" s="36">
        <v>135</v>
      </c>
      <c r="M14" s="36">
        <v>140</v>
      </c>
      <c r="N14" s="36">
        <v>144</v>
      </c>
      <c r="O14" s="36">
        <v>146</v>
      </c>
      <c r="P14" s="36">
        <v>145</v>
      </c>
      <c r="Q14" s="36">
        <v>144</v>
      </c>
      <c r="R14" s="36">
        <v>143</v>
      </c>
      <c r="S14" s="36">
        <v>140</v>
      </c>
      <c r="T14" s="36">
        <v>137</v>
      </c>
      <c r="U14" s="83">
        <v>132</v>
      </c>
      <c r="V14" s="36">
        <v>100</v>
      </c>
      <c r="W14" s="36">
        <v>112</v>
      </c>
      <c r="X14" s="36">
        <v>139</v>
      </c>
      <c r="Y14" s="36">
        <v>148</v>
      </c>
      <c r="Z14" s="36">
        <v>157</v>
      </c>
      <c r="AA14" s="36">
        <v>164</v>
      </c>
      <c r="AB14" s="48">
        <v>167</v>
      </c>
      <c r="AC14" s="48">
        <v>168</v>
      </c>
      <c r="AD14" s="48">
        <v>168</v>
      </c>
      <c r="AE14" s="83">
        <v>165</v>
      </c>
      <c r="AF14" s="10">
        <v>6</v>
      </c>
    </row>
    <row r="15" spans="1:32" s="6" customFormat="1" ht="11">
      <c r="B15" s="15" t="s">
        <v>30</v>
      </c>
      <c r="C15" s="16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85"/>
      <c r="V15" s="49"/>
      <c r="W15" s="49"/>
      <c r="X15" s="49"/>
      <c r="Y15" s="49"/>
      <c r="Z15" s="49"/>
      <c r="AA15" s="49"/>
      <c r="AB15" s="49"/>
      <c r="AC15" s="49"/>
      <c r="AD15" s="49"/>
      <c r="AE15" s="85"/>
      <c r="AF15" s="10"/>
    </row>
    <row r="16" spans="1:32" s="6" customFormat="1" ht="11">
      <c r="A16" s="6">
        <v>7</v>
      </c>
      <c r="B16" s="15" t="s">
        <v>22</v>
      </c>
      <c r="C16" s="16"/>
      <c r="D16" s="50">
        <f t="shared" ref="D16:M16" si="3">ROUND(D9/D8*100,1)</f>
        <v>7.8</v>
      </c>
      <c r="E16" s="50">
        <f t="shared" si="3"/>
        <v>14.9</v>
      </c>
      <c r="F16" s="50">
        <f t="shared" si="3"/>
        <v>25.4</v>
      </c>
      <c r="G16" s="50">
        <f t="shared" si="3"/>
        <v>23.1</v>
      </c>
      <c r="H16" s="50">
        <f t="shared" si="3"/>
        <v>27.9</v>
      </c>
      <c r="I16" s="50">
        <f t="shared" si="3"/>
        <v>48</v>
      </c>
      <c r="J16" s="50">
        <f t="shared" si="3"/>
        <v>54.4</v>
      </c>
      <c r="K16" s="50">
        <f t="shared" si="3"/>
        <v>58.8</v>
      </c>
      <c r="L16" s="50">
        <f t="shared" si="3"/>
        <v>62.7</v>
      </c>
      <c r="M16" s="50">
        <f t="shared" si="3"/>
        <v>67.5</v>
      </c>
      <c r="N16" s="50">
        <f>ROUND(N9/N8*100,1)</f>
        <v>68.7</v>
      </c>
      <c r="O16" s="50">
        <f>ROUND(O9/O8*100,1)</f>
        <v>69.599999999999994</v>
      </c>
      <c r="P16" s="50">
        <f>ROUND(P9/P8*100,1)</f>
        <v>70.599999999999994</v>
      </c>
      <c r="Q16" s="50">
        <f>ROUND(Q9/Q8*100,1)</f>
        <v>71.400000000000006</v>
      </c>
      <c r="R16" s="50">
        <f t="shared" ref="R16:AB16" si="4">ROUND(R9/R8*100,1)</f>
        <v>72.099999999999994</v>
      </c>
      <c r="S16" s="50">
        <v>90</v>
      </c>
      <c r="T16" s="50">
        <v>90.3</v>
      </c>
      <c r="U16" s="86">
        <f>ROUND(U9/U8*100,1)</f>
        <v>90.6</v>
      </c>
      <c r="V16" s="50">
        <f t="shared" si="4"/>
        <v>92.7</v>
      </c>
      <c r="W16" s="50">
        <f t="shared" si="4"/>
        <v>94</v>
      </c>
      <c r="X16" s="50">
        <f t="shared" si="4"/>
        <v>94.7</v>
      </c>
      <c r="Y16" s="50">
        <f t="shared" si="4"/>
        <v>94.8</v>
      </c>
      <c r="Z16" s="50">
        <f t="shared" si="4"/>
        <v>95.9</v>
      </c>
      <c r="AA16" s="50">
        <f t="shared" si="4"/>
        <v>96.5</v>
      </c>
      <c r="AB16" s="50">
        <f t="shared" si="4"/>
        <v>95.7</v>
      </c>
      <c r="AC16" s="50">
        <v>97.4</v>
      </c>
      <c r="AD16" s="50">
        <v>97.5</v>
      </c>
      <c r="AE16" s="86">
        <v>97.4</v>
      </c>
      <c r="AF16" s="10">
        <v>7</v>
      </c>
    </row>
    <row r="17" spans="1:32" s="6" customFormat="1" ht="11">
      <c r="A17" s="6">
        <v>8</v>
      </c>
      <c r="B17" s="15" t="s">
        <v>23</v>
      </c>
      <c r="C17" s="16"/>
      <c r="D17" s="50">
        <f t="shared" ref="D17:M17" si="5">100-D16</f>
        <v>92.2</v>
      </c>
      <c r="E17" s="50">
        <f t="shared" si="5"/>
        <v>85.1</v>
      </c>
      <c r="F17" s="50">
        <f t="shared" si="5"/>
        <v>74.599999999999994</v>
      </c>
      <c r="G17" s="50">
        <f t="shared" si="5"/>
        <v>76.900000000000006</v>
      </c>
      <c r="H17" s="50">
        <f t="shared" si="5"/>
        <v>72.099999999999994</v>
      </c>
      <c r="I17" s="50">
        <f t="shared" si="5"/>
        <v>52</v>
      </c>
      <c r="J17" s="50">
        <f t="shared" si="5"/>
        <v>45.6</v>
      </c>
      <c r="K17" s="50">
        <f t="shared" si="5"/>
        <v>41.2</v>
      </c>
      <c r="L17" s="50">
        <f t="shared" si="5"/>
        <v>37.299999999999997</v>
      </c>
      <c r="M17" s="50">
        <f t="shared" si="5"/>
        <v>32.5</v>
      </c>
      <c r="N17" s="50">
        <f>100-N16</f>
        <v>31.299999999999997</v>
      </c>
      <c r="O17" s="50">
        <f>100-O16</f>
        <v>30.400000000000006</v>
      </c>
      <c r="P17" s="50">
        <f>100-P16</f>
        <v>29.400000000000006</v>
      </c>
      <c r="Q17" s="50">
        <f>100-Q16</f>
        <v>28.599999999999994</v>
      </c>
      <c r="R17" s="50">
        <f t="shared" ref="R17:AB17" si="6">100-R16</f>
        <v>27.900000000000006</v>
      </c>
      <c r="S17" s="50">
        <v>10</v>
      </c>
      <c r="T17" s="50">
        <v>9.6999999999999993</v>
      </c>
      <c r="U17" s="86">
        <f>100-U16</f>
        <v>9.4000000000000057</v>
      </c>
      <c r="V17" s="50">
        <f t="shared" si="6"/>
        <v>7.2999999999999972</v>
      </c>
      <c r="W17" s="50">
        <f t="shared" si="6"/>
        <v>6</v>
      </c>
      <c r="X17" s="50">
        <f t="shared" si="6"/>
        <v>5.2999999999999972</v>
      </c>
      <c r="Y17" s="50">
        <f t="shared" si="6"/>
        <v>5.2000000000000028</v>
      </c>
      <c r="Z17" s="50">
        <f t="shared" si="6"/>
        <v>4.0999999999999943</v>
      </c>
      <c r="AA17" s="50">
        <f t="shared" si="6"/>
        <v>3.5</v>
      </c>
      <c r="AB17" s="50">
        <f t="shared" si="6"/>
        <v>4.2999999999999972</v>
      </c>
      <c r="AC17" s="50">
        <v>2.6</v>
      </c>
      <c r="AD17" s="50">
        <v>2.5</v>
      </c>
      <c r="AE17" s="86">
        <v>2.6</v>
      </c>
      <c r="AF17" s="10">
        <v>8</v>
      </c>
    </row>
    <row r="18" spans="1:32" s="6" customFormat="1" ht="11">
      <c r="B18" s="15"/>
      <c r="C18" s="16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85"/>
      <c r="V18" s="49"/>
      <c r="W18" s="49"/>
      <c r="X18" s="49"/>
      <c r="Y18" s="49"/>
      <c r="Z18" s="49"/>
      <c r="AA18" s="49"/>
      <c r="AB18" s="49"/>
      <c r="AC18" s="49"/>
      <c r="AD18" s="49"/>
      <c r="AE18" s="85"/>
      <c r="AF18" s="10"/>
    </row>
    <row r="19" spans="1:32" s="6" customFormat="1" ht="11">
      <c r="A19" s="6">
        <v>9</v>
      </c>
      <c r="B19" s="15" t="s">
        <v>31</v>
      </c>
      <c r="C19" s="16"/>
      <c r="D19" s="51">
        <v>5698.97</v>
      </c>
      <c r="E19" s="51">
        <v>5667.11</v>
      </c>
      <c r="F19" s="51">
        <v>5667.26</v>
      </c>
      <c r="G19" s="51">
        <v>5667.26</v>
      </c>
      <c r="H19" s="51">
        <v>5663.15</v>
      </c>
      <c r="I19" s="51">
        <v>5651.18</v>
      </c>
      <c r="J19" s="51">
        <v>5651.18</v>
      </c>
      <c r="K19" s="51">
        <v>5654.19</v>
      </c>
      <c r="L19" s="51">
        <v>5657.86</v>
      </c>
      <c r="M19" s="51">
        <v>5664.22</v>
      </c>
      <c r="N19" s="51">
        <v>5667.88</v>
      </c>
      <c r="O19" s="51">
        <v>5671.72</v>
      </c>
      <c r="P19" s="51">
        <v>5673.57</v>
      </c>
      <c r="Q19" s="51">
        <v>5675.23</v>
      </c>
      <c r="R19" s="51">
        <v>5676.22</v>
      </c>
      <c r="S19" s="51">
        <v>5677.12</v>
      </c>
      <c r="T19" s="51">
        <v>5678.18</v>
      </c>
      <c r="U19" s="87">
        <v>5676.11</v>
      </c>
      <c r="V19" s="52">
        <v>54</v>
      </c>
      <c r="W19" s="73">
        <v>75</v>
      </c>
      <c r="X19" s="73">
        <v>119.7</v>
      </c>
      <c r="Y19" s="73">
        <v>128.19999999999999</v>
      </c>
      <c r="Z19" s="73">
        <v>143.9</v>
      </c>
      <c r="AA19" s="73">
        <v>146.19999999999999</v>
      </c>
      <c r="AB19" s="75">
        <v>150.19</v>
      </c>
      <c r="AC19" s="75">
        <v>151.07</v>
      </c>
      <c r="AD19" s="75">
        <v>154.01</v>
      </c>
      <c r="AE19" s="97">
        <v>152.71</v>
      </c>
      <c r="AF19" s="10">
        <v>9</v>
      </c>
    </row>
    <row r="20" spans="1:32" s="6" customFormat="1" ht="11">
      <c r="A20" s="6">
        <v>10</v>
      </c>
      <c r="B20" s="15" t="s">
        <v>22</v>
      </c>
      <c r="C20" s="16"/>
      <c r="D20" s="51">
        <v>10.7</v>
      </c>
      <c r="E20" s="51">
        <v>69.84</v>
      </c>
      <c r="F20" s="51">
        <v>200.39</v>
      </c>
      <c r="G20" s="51">
        <v>280.04000000000002</v>
      </c>
      <c r="H20" s="51">
        <v>277.37</v>
      </c>
      <c r="I20" s="51">
        <v>1228.56</v>
      </c>
      <c r="J20" s="51">
        <v>1527.95</v>
      </c>
      <c r="K20" s="51">
        <v>1564.24</v>
      </c>
      <c r="L20" s="51">
        <v>1611.4</v>
      </c>
      <c r="M20" s="51">
        <v>1712.96</v>
      </c>
      <c r="N20" s="51">
        <v>1716.14</v>
      </c>
      <c r="O20" s="51">
        <v>1718.6</v>
      </c>
      <c r="P20" s="51">
        <v>1721.15</v>
      </c>
      <c r="Q20" s="51">
        <v>1722.11</v>
      </c>
      <c r="R20" s="44">
        <v>1722.73</v>
      </c>
      <c r="S20" s="44">
        <v>3976.37</v>
      </c>
      <c r="T20" s="44">
        <v>3968.33</v>
      </c>
      <c r="U20" s="88">
        <v>3967.31</v>
      </c>
      <c r="V20" s="51">
        <v>49.1</v>
      </c>
      <c r="W20" s="73">
        <v>69.8</v>
      </c>
      <c r="X20" s="73">
        <v>112</v>
      </c>
      <c r="Y20" s="73">
        <v>119.7</v>
      </c>
      <c r="Z20" s="73">
        <v>136.30000000000001</v>
      </c>
      <c r="AA20" s="73">
        <v>140.1</v>
      </c>
      <c r="AB20" s="75">
        <v>143</v>
      </c>
      <c r="AC20" s="75">
        <v>147.18</v>
      </c>
      <c r="AD20" s="76">
        <v>150.13</v>
      </c>
      <c r="AE20" s="87">
        <v>148.84</v>
      </c>
      <c r="AF20" s="10">
        <v>10</v>
      </c>
    </row>
    <row r="21" spans="1:32" s="6" customFormat="1" ht="11">
      <c r="A21" s="6">
        <v>11</v>
      </c>
      <c r="B21" s="15" t="s">
        <v>23</v>
      </c>
      <c r="C21" s="16"/>
      <c r="D21" s="51">
        <v>5688.27</v>
      </c>
      <c r="E21" s="51">
        <v>5597.27</v>
      </c>
      <c r="F21" s="51">
        <v>5466.87</v>
      </c>
      <c r="G21" s="51">
        <v>5387.22</v>
      </c>
      <c r="H21" s="51">
        <v>5385.78</v>
      </c>
      <c r="I21" s="51">
        <v>4422.62</v>
      </c>
      <c r="J21" s="51">
        <v>4123.2299999999996</v>
      </c>
      <c r="K21" s="51">
        <v>4089.95</v>
      </c>
      <c r="L21" s="51">
        <v>4046.46</v>
      </c>
      <c r="M21" s="51">
        <v>3951.26</v>
      </c>
      <c r="N21" s="51">
        <v>3951.74</v>
      </c>
      <c r="O21" s="51">
        <v>3953.12</v>
      </c>
      <c r="P21" s="51">
        <v>3952.42</v>
      </c>
      <c r="Q21" s="51">
        <v>3953.12</v>
      </c>
      <c r="R21" s="44">
        <v>3953.49</v>
      </c>
      <c r="S21" s="44">
        <v>1709.75</v>
      </c>
      <c r="T21" s="44">
        <v>1709.85</v>
      </c>
      <c r="U21" s="88">
        <v>1708.8</v>
      </c>
      <c r="V21" s="51">
        <v>4.9000000000000004</v>
      </c>
      <c r="W21" s="73">
        <v>5.2</v>
      </c>
      <c r="X21" s="73">
        <v>7.7</v>
      </c>
      <c r="Y21" s="73">
        <v>8.5</v>
      </c>
      <c r="Z21" s="73">
        <v>7.6</v>
      </c>
      <c r="AA21" s="73">
        <v>6.1</v>
      </c>
      <c r="AB21" s="75">
        <v>7.19</v>
      </c>
      <c r="AC21" s="75">
        <v>3.89</v>
      </c>
      <c r="AD21" s="76">
        <v>3.88</v>
      </c>
      <c r="AE21" s="87">
        <v>3.87</v>
      </c>
      <c r="AF21" s="10">
        <v>11</v>
      </c>
    </row>
    <row r="22" spans="1:32" s="6" customFormat="1" ht="11">
      <c r="B22" s="15" t="s">
        <v>32</v>
      </c>
      <c r="C22" s="16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85"/>
      <c r="V22" s="49"/>
      <c r="W22" s="59"/>
      <c r="X22" s="59"/>
      <c r="Y22" s="59"/>
      <c r="Z22" s="49"/>
      <c r="AA22" s="49"/>
      <c r="AB22" s="59"/>
      <c r="AC22" s="59"/>
      <c r="AD22" s="59"/>
      <c r="AE22" s="85"/>
      <c r="AF22" s="10"/>
    </row>
    <row r="23" spans="1:32" s="6" customFormat="1" ht="11">
      <c r="A23" s="6">
        <v>12</v>
      </c>
      <c r="B23" s="15" t="s">
        <v>22</v>
      </c>
      <c r="C23" s="16"/>
      <c r="D23" s="50">
        <f t="shared" ref="D23:M23" si="7">ROUND(D20/D19*100,1)</f>
        <v>0.2</v>
      </c>
      <c r="E23" s="50">
        <f t="shared" si="7"/>
        <v>1.2</v>
      </c>
      <c r="F23" s="50">
        <f t="shared" si="7"/>
        <v>3.5</v>
      </c>
      <c r="G23" s="50">
        <f t="shared" si="7"/>
        <v>4.9000000000000004</v>
      </c>
      <c r="H23" s="50">
        <f t="shared" si="7"/>
        <v>4.9000000000000004</v>
      </c>
      <c r="I23" s="50">
        <f t="shared" si="7"/>
        <v>21.7</v>
      </c>
      <c r="J23" s="50">
        <f t="shared" si="7"/>
        <v>27</v>
      </c>
      <c r="K23" s="50">
        <f t="shared" si="7"/>
        <v>27.7</v>
      </c>
      <c r="L23" s="50">
        <f t="shared" si="7"/>
        <v>28.5</v>
      </c>
      <c r="M23" s="50">
        <f t="shared" si="7"/>
        <v>30.2</v>
      </c>
      <c r="N23" s="50">
        <f>ROUND(N20/N19*100,1)</f>
        <v>30.3</v>
      </c>
      <c r="O23" s="50">
        <f>ROUND(O20/O19*100,1)</f>
        <v>30.3</v>
      </c>
      <c r="P23" s="50">
        <f>ROUND(P20/P19*100,1)</f>
        <v>30.3</v>
      </c>
      <c r="Q23" s="50">
        <f>ROUND(Q20/Q19*100,1)</f>
        <v>30.3</v>
      </c>
      <c r="R23" s="50">
        <f>ROUND(R20/R19*100,1)</f>
        <v>30.3</v>
      </c>
      <c r="S23" s="50">
        <v>70</v>
      </c>
      <c r="T23" s="50">
        <v>69.900000000000006</v>
      </c>
      <c r="U23" s="86">
        <f>ROUND(U20/U19*100,1)</f>
        <v>69.900000000000006</v>
      </c>
      <c r="V23" s="50">
        <f t="shared" ref="V23:AB23" si="8">ROUND(V20/V19*100,1)</f>
        <v>90.9</v>
      </c>
      <c r="W23" s="55">
        <f t="shared" si="8"/>
        <v>93.1</v>
      </c>
      <c r="X23" s="55">
        <f t="shared" si="8"/>
        <v>93.6</v>
      </c>
      <c r="Y23" s="55">
        <f t="shared" si="8"/>
        <v>93.4</v>
      </c>
      <c r="Z23" s="50">
        <f t="shared" si="8"/>
        <v>94.7</v>
      </c>
      <c r="AA23" s="50">
        <f t="shared" si="8"/>
        <v>95.8</v>
      </c>
      <c r="AB23" s="55">
        <f t="shared" si="8"/>
        <v>95.2</v>
      </c>
      <c r="AC23" s="55">
        <v>97.4</v>
      </c>
      <c r="AD23" s="55">
        <v>97.5</v>
      </c>
      <c r="AE23" s="86">
        <f>ROUND(AE20/AE19*100,1)</f>
        <v>97.5</v>
      </c>
      <c r="AF23" s="10">
        <v>12</v>
      </c>
    </row>
    <row r="24" spans="1:32" s="6" customFormat="1" ht="11">
      <c r="A24" s="6">
        <v>13</v>
      </c>
      <c r="B24" s="15" t="s">
        <v>23</v>
      </c>
      <c r="C24" s="16"/>
      <c r="D24" s="50">
        <f t="shared" ref="D24:M24" si="9">ROUND(D21/D19*100,1)</f>
        <v>99.8</v>
      </c>
      <c r="E24" s="50">
        <f t="shared" si="9"/>
        <v>98.8</v>
      </c>
      <c r="F24" s="50">
        <f t="shared" si="9"/>
        <v>96.5</v>
      </c>
      <c r="G24" s="50">
        <f t="shared" si="9"/>
        <v>95.1</v>
      </c>
      <c r="H24" s="50">
        <f t="shared" si="9"/>
        <v>95.1</v>
      </c>
      <c r="I24" s="50">
        <f t="shared" si="9"/>
        <v>78.3</v>
      </c>
      <c r="J24" s="50">
        <f t="shared" si="9"/>
        <v>73</v>
      </c>
      <c r="K24" s="50">
        <f t="shared" si="9"/>
        <v>72.3</v>
      </c>
      <c r="L24" s="50">
        <f t="shared" si="9"/>
        <v>71.5</v>
      </c>
      <c r="M24" s="50">
        <f t="shared" si="9"/>
        <v>69.8</v>
      </c>
      <c r="N24" s="50">
        <f>ROUND(N21/N19*100,1)</f>
        <v>69.7</v>
      </c>
      <c r="O24" s="50">
        <f>ROUND(O21/O19*100,1)</f>
        <v>69.7</v>
      </c>
      <c r="P24" s="50">
        <f>ROUND(P21/P19*100,1)</f>
        <v>69.7</v>
      </c>
      <c r="Q24" s="50">
        <f>ROUND(Q21/Q19*100,1)</f>
        <v>69.7</v>
      </c>
      <c r="R24" s="50">
        <f>ROUND(R21/R19*100,1)</f>
        <v>69.7</v>
      </c>
      <c r="S24" s="50">
        <v>30.1</v>
      </c>
      <c r="T24" s="50">
        <v>30.1</v>
      </c>
      <c r="U24" s="86">
        <f>ROUND(U21/U19*100,1)</f>
        <v>30.1</v>
      </c>
      <c r="V24" s="50">
        <f t="shared" ref="V24:AB24" si="10">ROUND(V21/V19*100,1)</f>
        <v>9.1</v>
      </c>
      <c r="W24" s="55">
        <f t="shared" si="10"/>
        <v>6.9</v>
      </c>
      <c r="X24" s="55">
        <f t="shared" si="10"/>
        <v>6.4</v>
      </c>
      <c r="Y24" s="55">
        <f t="shared" si="10"/>
        <v>6.6</v>
      </c>
      <c r="Z24" s="50">
        <f t="shared" si="10"/>
        <v>5.3</v>
      </c>
      <c r="AA24" s="50">
        <f t="shared" si="10"/>
        <v>4.2</v>
      </c>
      <c r="AB24" s="55">
        <f t="shared" si="10"/>
        <v>4.8</v>
      </c>
      <c r="AC24" s="55">
        <v>2.6</v>
      </c>
      <c r="AD24" s="55">
        <v>2.5</v>
      </c>
      <c r="AE24" s="86">
        <f>ROUND(AE21/AE19*100,1)</f>
        <v>2.5</v>
      </c>
      <c r="AF24" s="10">
        <v>13</v>
      </c>
    </row>
    <row r="25" spans="1:32" s="6" customFormat="1" ht="11">
      <c r="A25" s="6">
        <v>14</v>
      </c>
      <c r="B25" s="15" t="s">
        <v>33</v>
      </c>
      <c r="C25" s="16"/>
      <c r="D25" s="50">
        <f t="shared" ref="D25:M25" si="11">ROUND(D8/D19,1)</f>
        <v>183.7</v>
      </c>
      <c r="E25" s="50">
        <f t="shared" si="11"/>
        <v>201.5</v>
      </c>
      <c r="F25" s="50">
        <f t="shared" si="11"/>
        <v>208</v>
      </c>
      <c r="G25" s="50">
        <f t="shared" si="11"/>
        <v>240.2</v>
      </c>
      <c r="H25" s="50">
        <f t="shared" si="11"/>
        <v>268.7</v>
      </c>
      <c r="I25" s="50">
        <f t="shared" si="11"/>
        <v>272.60000000000002</v>
      </c>
      <c r="J25" s="50">
        <f t="shared" si="11"/>
        <v>265.60000000000002</v>
      </c>
      <c r="K25" s="50">
        <f t="shared" si="11"/>
        <v>255.8</v>
      </c>
      <c r="L25" s="50">
        <f t="shared" si="11"/>
        <v>250.6</v>
      </c>
      <c r="M25" s="50">
        <f t="shared" si="11"/>
        <v>258.7</v>
      </c>
      <c r="N25" s="50">
        <f>ROUND(N8/N19,1)</f>
        <v>265.8</v>
      </c>
      <c r="O25" s="50">
        <f>ROUND(O8/O19,1)</f>
        <v>269.8</v>
      </c>
      <c r="P25" s="50">
        <f>ROUND(P8/P19,1)</f>
        <v>267</v>
      </c>
      <c r="Q25" s="50">
        <f>ROUND(Q8/Q19,1)</f>
        <v>265.5</v>
      </c>
      <c r="R25" s="50">
        <f>ROUND(R8/R19,1)</f>
        <v>263</v>
      </c>
      <c r="S25" s="50">
        <v>258.5</v>
      </c>
      <c r="T25" s="50">
        <v>252.1</v>
      </c>
      <c r="U25" s="86">
        <v>244.1</v>
      </c>
      <c r="V25" s="37">
        <f t="shared" ref="V25:Y27" si="12">ROUND(V8/V19,0)</f>
        <v>8251</v>
      </c>
      <c r="W25" s="54">
        <f t="shared" si="12"/>
        <v>6657</v>
      </c>
      <c r="X25" s="54">
        <f t="shared" si="12"/>
        <v>5184</v>
      </c>
      <c r="Y25" s="54">
        <f t="shared" si="12"/>
        <v>5141</v>
      </c>
      <c r="Z25" s="74">
        <f>ROUND(Z8/Z19,1)</f>
        <v>4872.7</v>
      </c>
      <c r="AA25" s="74">
        <v>4993.8999999999996</v>
      </c>
      <c r="AB25" s="74">
        <v>4951.7</v>
      </c>
      <c r="AC25" s="74">
        <v>4950.1000000000004</v>
      </c>
      <c r="AD25" s="74">
        <v>4871.5</v>
      </c>
      <c r="AE25" s="98">
        <v>4802.8</v>
      </c>
      <c r="AF25" s="10">
        <v>14</v>
      </c>
    </row>
    <row r="26" spans="1:32" s="6" customFormat="1" ht="11">
      <c r="A26" s="6">
        <v>15</v>
      </c>
      <c r="B26" s="15" t="s">
        <v>22</v>
      </c>
      <c r="C26" s="16"/>
      <c r="D26" s="50">
        <f t="shared" ref="D26:M26" si="13">ROUND(D9/D20,1)</f>
        <v>7621.1</v>
      </c>
      <c r="E26" s="50">
        <f t="shared" si="13"/>
        <v>2441.1</v>
      </c>
      <c r="F26" s="50">
        <f t="shared" si="13"/>
        <v>1493.6</v>
      </c>
      <c r="G26" s="50">
        <f t="shared" si="13"/>
        <v>1124.5999999999999</v>
      </c>
      <c r="H26" s="50">
        <f t="shared" si="13"/>
        <v>1533.5</v>
      </c>
      <c r="I26" s="50">
        <f t="shared" si="13"/>
        <v>601.9</v>
      </c>
      <c r="J26" s="50">
        <f t="shared" si="13"/>
        <v>534.70000000000005</v>
      </c>
      <c r="K26" s="50">
        <f t="shared" si="13"/>
        <v>544</v>
      </c>
      <c r="L26" s="50">
        <f t="shared" si="13"/>
        <v>551.5</v>
      </c>
      <c r="M26" s="50">
        <f t="shared" si="13"/>
        <v>577.4</v>
      </c>
      <c r="N26" s="50">
        <f t="shared" ref="N26:Q27" si="14">ROUND(N9/N20,1)</f>
        <v>603.20000000000005</v>
      </c>
      <c r="O26" s="50">
        <f t="shared" si="14"/>
        <v>619.79999999999995</v>
      </c>
      <c r="P26" s="50">
        <f t="shared" si="14"/>
        <v>621.20000000000005</v>
      </c>
      <c r="Q26" s="50">
        <f t="shared" si="14"/>
        <v>624.5</v>
      </c>
      <c r="R26" s="50">
        <v>624.79999999999995</v>
      </c>
      <c r="S26" s="50">
        <v>332.8</v>
      </c>
      <c r="T26" s="50">
        <v>325.8</v>
      </c>
      <c r="U26" s="86">
        <v>316.39999999999998</v>
      </c>
      <c r="V26" s="37">
        <f t="shared" si="12"/>
        <v>8410</v>
      </c>
      <c r="W26" s="54">
        <f t="shared" si="12"/>
        <v>6725</v>
      </c>
      <c r="X26" s="54">
        <f t="shared" si="12"/>
        <v>5244</v>
      </c>
      <c r="Y26" s="54">
        <f t="shared" si="12"/>
        <v>5218</v>
      </c>
      <c r="Z26" s="74">
        <f>ROUND(Z9/Z20,1)</f>
        <v>4931.1000000000004</v>
      </c>
      <c r="AA26" s="74">
        <v>5027</v>
      </c>
      <c r="AB26" s="74">
        <v>4975.3999999999996</v>
      </c>
      <c r="AC26" s="74">
        <v>4949.6000000000004</v>
      </c>
      <c r="AD26" s="74">
        <v>4870.8</v>
      </c>
      <c r="AE26" s="98">
        <v>4800.97</v>
      </c>
      <c r="AF26" s="10">
        <v>15</v>
      </c>
    </row>
    <row r="27" spans="1:32" s="6" customFormat="1" ht="11">
      <c r="A27" s="6">
        <v>16</v>
      </c>
      <c r="B27" s="15" t="s">
        <v>23</v>
      </c>
      <c r="C27" s="16"/>
      <c r="D27" s="50">
        <f t="shared" ref="D27:M27" si="15">ROUND(D10/D21,1)</f>
        <v>169.7</v>
      </c>
      <c r="E27" s="50">
        <f t="shared" si="15"/>
        <v>173.6</v>
      </c>
      <c r="F27" s="50">
        <f t="shared" si="15"/>
        <v>160.9</v>
      </c>
      <c r="G27" s="50">
        <f t="shared" si="15"/>
        <v>194.3</v>
      </c>
      <c r="H27" s="50">
        <f t="shared" si="15"/>
        <v>203.6</v>
      </c>
      <c r="I27" s="50">
        <f t="shared" si="15"/>
        <v>181.2</v>
      </c>
      <c r="J27" s="50">
        <f t="shared" si="15"/>
        <v>165.8</v>
      </c>
      <c r="K27" s="50">
        <f t="shared" si="15"/>
        <v>145.6</v>
      </c>
      <c r="L27" s="50">
        <f t="shared" si="15"/>
        <v>130.80000000000001</v>
      </c>
      <c r="M27" s="50">
        <f t="shared" si="15"/>
        <v>120.5</v>
      </c>
      <c r="N27" s="50">
        <f t="shared" si="14"/>
        <v>119.3</v>
      </c>
      <c r="O27" s="50">
        <f t="shared" si="14"/>
        <v>117.6</v>
      </c>
      <c r="P27" s="50">
        <f t="shared" si="14"/>
        <v>112.8</v>
      </c>
      <c r="Q27" s="50">
        <f t="shared" si="14"/>
        <v>109.1</v>
      </c>
      <c r="R27" s="50">
        <v>105.4</v>
      </c>
      <c r="S27" s="50">
        <v>86.3</v>
      </c>
      <c r="T27" s="50">
        <v>81.099999999999994</v>
      </c>
      <c r="U27" s="86">
        <v>76</v>
      </c>
      <c r="V27" s="37">
        <f t="shared" si="12"/>
        <v>6660</v>
      </c>
      <c r="W27" s="54">
        <f t="shared" si="12"/>
        <v>5742</v>
      </c>
      <c r="X27" s="54">
        <f t="shared" si="12"/>
        <v>4308</v>
      </c>
      <c r="Y27" s="54">
        <f t="shared" si="12"/>
        <v>4059</v>
      </c>
      <c r="Z27" s="74">
        <f>ROUND(Z10/Z21,1)</f>
        <v>3824.2</v>
      </c>
      <c r="AA27" s="74">
        <v>4231.8</v>
      </c>
      <c r="AB27" s="74">
        <v>4481.3999999999996</v>
      </c>
      <c r="AC27" s="74">
        <v>4966.8</v>
      </c>
      <c r="AD27" s="74">
        <v>4901</v>
      </c>
      <c r="AE27" s="98">
        <v>4872.87</v>
      </c>
      <c r="AF27" s="10">
        <v>16</v>
      </c>
    </row>
    <row r="28" spans="1:32" s="6" customFormat="1" ht="11">
      <c r="B28" s="15"/>
      <c r="C28" s="16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85"/>
      <c r="V28" s="49"/>
      <c r="W28" s="49"/>
      <c r="X28" s="49"/>
      <c r="Y28" s="49"/>
      <c r="Z28" s="49"/>
      <c r="AA28" s="49"/>
      <c r="AB28" s="49"/>
      <c r="AC28" s="49"/>
      <c r="AD28" s="49"/>
      <c r="AE28" s="85"/>
      <c r="AF28" s="10"/>
    </row>
    <row r="29" spans="1:32" s="6" customFormat="1" ht="11">
      <c r="B29" s="15" t="s">
        <v>34</v>
      </c>
      <c r="C29" s="16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85"/>
      <c r="V29" s="49"/>
      <c r="W29" s="49"/>
      <c r="X29" s="49"/>
      <c r="Y29" s="49"/>
      <c r="Z29" s="49"/>
      <c r="AA29" s="49"/>
      <c r="AB29" s="49"/>
      <c r="AC29" s="49"/>
      <c r="AD29" s="49"/>
      <c r="AE29" s="85"/>
      <c r="AF29" s="10"/>
    </row>
    <row r="30" spans="1:32" s="67" customFormat="1" ht="11">
      <c r="A30" s="67">
        <v>17</v>
      </c>
      <c r="B30" s="68" t="s">
        <v>35</v>
      </c>
      <c r="C30" s="69" t="s">
        <v>36</v>
      </c>
      <c r="D30" s="70">
        <v>1046720</v>
      </c>
      <c r="E30" s="70">
        <v>1142122</v>
      </c>
      <c r="F30" s="70">
        <v>1178498</v>
      </c>
      <c r="G30" s="70">
        <v>1361484</v>
      </c>
      <c r="H30" s="70">
        <v>1521878</v>
      </c>
      <c r="I30" s="70">
        <v>1540628</v>
      </c>
      <c r="J30" s="70">
        <v>1500687</v>
      </c>
      <c r="K30" s="70">
        <v>1446384</v>
      </c>
      <c r="L30" s="70">
        <v>1418124</v>
      </c>
      <c r="M30" s="70">
        <v>1465215</v>
      </c>
      <c r="N30" s="70">
        <v>1506637</v>
      </c>
      <c r="O30" s="70">
        <v>1529983</v>
      </c>
      <c r="P30" s="70">
        <v>1515025</v>
      </c>
      <c r="Q30" s="70">
        <v>1506700</v>
      </c>
      <c r="R30" s="70">
        <v>1493092</v>
      </c>
      <c r="S30" s="70">
        <v>1467815</v>
      </c>
      <c r="T30" s="70">
        <v>1431493</v>
      </c>
      <c r="U30" s="81">
        <v>1385262</v>
      </c>
      <c r="V30" s="70">
        <v>445549</v>
      </c>
      <c r="W30" s="70">
        <v>499297</v>
      </c>
      <c r="X30" s="70">
        <v>620548</v>
      </c>
      <c r="Y30" s="70">
        <v>659099</v>
      </c>
      <c r="Z30" s="70">
        <v>701175</v>
      </c>
      <c r="AA30" s="70">
        <v>730014</v>
      </c>
      <c r="AB30" s="70">
        <v>743700</v>
      </c>
      <c r="AC30" s="70">
        <v>747807</v>
      </c>
      <c r="AD30" s="70">
        <v>750262</v>
      </c>
      <c r="AE30" s="81">
        <v>733434</v>
      </c>
      <c r="AF30" s="71">
        <v>17</v>
      </c>
    </row>
    <row r="31" spans="1:32" s="6" customFormat="1" ht="11">
      <c r="A31" s="6">
        <v>18</v>
      </c>
      <c r="B31" s="15" t="s">
        <v>37</v>
      </c>
      <c r="C31" s="16"/>
      <c r="D31" s="36">
        <v>391696</v>
      </c>
      <c r="E31" s="36">
        <v>433447</v>
      </c>
      <c r="F31" s="36">
        <v>447447</v>
      </c>
      <c r="G31" s="36">
        <v>514564</v>
      </c>
      <c r="H31" s="36">
        <v>557741</v>
      </c>
      <c r="I31" s="36">
        <v>544361</v>
      </c>
      <c r="J31" s="36">
        <v>491067</v>
      </c>
      <c r="K31" s="36">
        <v>394189</v>
      </c>
      <c r="L31" s="36">
        <v>342671</v>
      </c>
      <c r="M31" s="36">
        <v>343882</v>
      </c>
      <c r="N31" s="36">
        <v>341262</v>
      </c>
      <c r="O31" s="36">
        <v>325958</v>
      </c>
      <c r="P31" s="36">
        <v>280919</v>
      </c>
      <c r="Q31" s="36">
        <v>245563</v>
      </c>
      <c r="R31" s="36">
        <v>219340</v>
      </c>
      <c r="S31" s="36">
        <v>200270</v>
      </c>
      <c r="T31" s="36">
        <v>185179</v>
      </c>
      <c r="U31" s="83">
        <v>169110</v>
      </c>
      <c r="V31" s="36">
        <v>130318</v>
      </c>
      <c r="W31" s="36">
        <v>114563</v>
      </c>
      <c r="X31" s="36">
        <v>140711</v>
      </c>
      <c r="Y31" s="36">
        <v>140382</v>
      </c>
      <c r="Z31" s="36">
        <v>131335</v>
      </c>
      <c r="AA31" s="36">
        <v>121545</v>
      </c>
      <c r="AB31" s="36">
        <v>113370</v>
      </c>
      <c r="AC31" s="36">
        <v>107061</v>
      </c>
      <c r="AD31" s="36">
        <v>102769</v>
      </c>
      <c r="AE31" s="83">
        <v>94143</v>
      </c>
      <c r="AF31" s="10">
        <v>18</v>
      </c>
    </row>
    <row r="32" spans="1:32" s="6" customFormat="1" ht="11">
      <c r="A32" s="6">
        <v>19</v>
      </c>
      <c r="B32" s="15" t="s">
        <v>38</v>
      </c>
      <c r="C32" s="16"/>
      <c r="D32" s="36">
        <v>587499</v>
      </c>
      <c r="E32" s="36">
        <v>637528</v>
      </c>
      <c r="F32" s="36">
        <v>653315</v>
      </c>
      <c r="G32" s="36">
        <v>758791</v>
      </c>
      <c r="H32" s="36">
        <v>871164</v>
      </c>
      <c r="I32" s="36">
        <v>895954</v>
      </c>
      <c r="J32" s="36">
        <v>901968</v>
      </c>
      <c r="K32" s="36">
        <v>933371</v>
      </c>
      <c r="L32" s="36">
        <v>942241</v>
      </c>
      <c r="M32" s="36">
        <v>968827</v>
      </c>
      <c r="N32" s="36">
        <v>990401</v>
      </c>
      <c r="O32" s="36">
        <v>1005968</v>
      </c>
      <c r="P32" s="36">
        <v>1000404</v>
      </c>
      <c r="Q32" s="36">
        <v>982400</v>
      </c>
      <c r="R32" s="36">
        <v>953189</v>
      </c>
      <c r="S32" s="36">
        <v>914747</v>
      </c>
      <c r="T32" s="36">
        <v>858991</v>
      </c>
      <c r="U32" s="83">
        <v>776111</v>
      </c>
      <c r="V32" s="36">
        <v>290541</v>
      </c>
      <c r="W32" s="36">
        <v>347249</v>
      </c>
      <c r="X32" s="36">
        <v>418444</v>
      </c>
      <c r="Y32" s="36">
        <v>445645</v>
      </c>
      <c r="Z32" s="36">
        <v>479168</v>
      </c>
      <c r="AA32" s="36">
        <v>496885</v>
      </c>
      <c r="AB32" s="36">
        <v>497492</v>
      </c>
      <c r="AC32" s="36">
        <v>489457</v>
      </c>
      <c r="AD32" s="36">
        <v>471460</v>
      </c>
      <c r="AE32" s="83">
        <v>431379</v>
      </c>
      <c r="AF32" s="10">
        <v>19</v>
      </c>
    </row>
    <row r="33" spans="1:32" s="6" customFormat="1" ht="11">
      <c r="A33" s="6">
        <v>20</v>
      </c>
      <c r="B33" s="15" t="s">
        <v>39</v>
      </c>
      <c r="C33" s="16"/>
      <c r="D33" s="36">
        <v>67525</v>
      </c>
      <c r="E33" s="36">
        <v>71147</v>
      </c>
      <c r="F33" s="36">
        <v>77736</v>
      </c>
      <c r="G33" s="36">
        <v>88129</v>
      </c>
      <c r="H33" s="36">
        <v>92957</v>
      </c>
      <c r="I33" s="36">
        <v>100302</v>
      </c>
      <c r="J33" s="36">
        <v>107652</v>
      </c>
      <c r="K33" s="36">
        <v>118824</v>
      </c>
      <c r="L33" s="36">
        <v>133212</v>
      </c>
      <c r="M33" s="36">
        <v>152344</v>
      </c>
      <c r="N33" s="36">
        <v>174729</v>
      </c>
      <c r="O33" s="36">
        <v>198044</v>
      </c>
      <c r="P33" s="36">
        <v>232726</v>
      </c>
      <c r="Q33" s="36">
        <v>278691</v>
      </c>
      <c r="R33" s="36">
        <v>320078</v>
      </c>
      <c r="S33" s="36">
        <v>351990</v>
      </c>
      <c r="T33" s="36">
        <v>378591</v>
      </c>
      <c r="U33" s="83">
        <v>417186</v>
      </c>
      <c r="V33" s="36">
        <v>24690</v>
      </c>
      <c r="W33" s="36">
        <v>37485</v>
      </c>
      <c r="X33" s="36">
        <v>61217</v>
      </c>
      <c r="Y33" s="36">
        <v>73068</v>
      </c>
      <c r="Z33" s="36">
        <v>89805</v>
      </c>
      <c r="AA33" s="36">
        <v>111547</v>
      </c>
      <c r="AB33" s="36">
        <v>132574</v>
      </c>
      <c r="AC33" s="36">
        <v>150651</v>
      </c>
      <c r="AD33" s="36">
        <v>168495</v>
      </c>
      <c r="AE33" s="83">
        <v>188314</v>
      </c>
      <c r="AF33" s="10">
        <v>20</v>
      </c>
    </row>
    <row r="34" spans="1:32" s="6" customFormat="1" ht="11">
      <c r="B34" s="15"/>
      <c r="C34" s="1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49"/>
      <c r="S34" s="49"/>
      <c r="T34" s="49"/>
      <c r="U34" s="85"/>
      <c r="V34" s="49"/>
      <c r="W34" s="49"/>
      <c r="X34" s="49"/>
      <c r="Y34" s="49"/>
      <c r="Z34" s="49"/>
      <c r="AA34" s="49"/>
      <c r="AB34" s="49"/>
      <c r="AC34" s="49"/>
      <c r="AD34" s="49"/>
      <c r="AE34" s="85"/>
      <c r="AF34" s="10"/>
    </row>
    <row r="35" spans="1:32" s="6" customFormat="1" ht="11">
      <c r="A35" s="6">
        <v>21</v>
      </c>
      <c r="B35" s="15" t="s">
        <v>40</v>
      </c>
      <c r="C35" s="16" t="s">
        <v>36</v>
      </c>
      <c r="D35" s="36">
        <v>515389</v>
      </c>
      <c r="E35" s="36">
        <v>564699</v>
      </c>
      <c r="F35" s="36">
        <v>580700</v>
      </c>
      <c r="G35" s="36">
        <v>635305</v>
      </c>
      <c r="H35" s="36">
        <v>742092</v>
      </c>
      <c r="I35" s="36">
        <v>749342</v>
      </c>
      <c r="J35" s="36">
        <v>721311</v>
      </c>
      <c r="K35" s="36">
        <v>688063</v>
      </c>
      <c r="L35" s="36">
        <v>670980</v>
      </c>
      <c r="M35" s="36">
        <v>697794</v>
      </c>
      <c r="N35" s="36">
        <v>718517</v>
      </c>
      <c r="O35" s="36">
        <v>728506</v>
      </c>
      <c r="P35" s="36">
        <v>716940</v>
      </c>
      <c r="Q35" s="36">
        <v>712518</v>
      </c>
      <c r="R35" s="36">
        <v>704289</v>
      </c>
      <c r="S35" s="36">
        <v>691677</v>
      </c>
      <c r="T35" s="36">
        <v>673326</v>
      </c>
      <c r="U35" s="83">
        <v>654380</v>
      </c>
      <c r="V35" s="36">
        <v>208930</v>
      </c>
      <c r="W35" s="36">
        <v>233130</v>
      </c>
      <c r="X35" s="36">
        <v>293277</v>
      </c>
      <c r="Y35" s="36">
        <v>311824</v>
      </c>
      <c r="Z35" s="36">
        <v>330529</v>
      </c>
      <c r="AA35" s="36">
        <v>344506</v>
      </c>
      <c r="AB35" s="36">
        <v>350282</v>
      </c>
      <c r="AC35" s="36">
        <v>352206</v>
      </c>
      <c r="AD35" s="36">
        <v>351979</v>
      </c>
      <c r="AE35" s="83">
        <v>345553</v>
      </c>
      <c r="AF35" s="10">
        <v>21</v>
      </c>
    </row>
    <row r="36" spans="1:32" s="6" customFormat="1" ht="11">
      <c r="A36" s="6">
        <v>22</v>
      </c>
      <c r="B36" s="15" t="s">
        <v>37</v>
      </c>
      <c r="C36" s="16"/>
      <c r="D36" s="36">
        <v>197323</v>
      </c>
      <c r="E36" s="36">
        <v>218242</v>
      </c>
      <c r="F36" s="36">
        <v>225178</v>
      </c>
      <c r="G36" s="36">
        <v>259982</v>
      </c>
      <c r="H36" s="36">
        <v>283243</v>
      </c>
      <c r="I36" s="36">
        <v>277422</v>
      </c>
      <c r="J36" s="36">
        <v>250752</v>
      </c>
      <c r="K36" s="36">
        <v>200040</v>
      </c>
      <c r="L36" s="36">
        <v>174617</v>
      </c>
      <c r="M36" s="36">
        <v>175792</v>
      </c>
      <c r="N36" s="36">
        <v>175220</v>
      </c>
      <c r="O36" s="36">
        <v>167200</v>
      </c>
      <c r="P36" s="36">
        <v>143782</v>
      </c>
      <c r="Q36" s="36">
        <v>125648</v>
      </c>
      <c r="R36" s="36">
        <v>112206</v>
      </c>
      <c r="S36" s="36">
        <v>102707</v>
      </c>
      <c r="T36" s="36">
        <v>94802</v>
      </c>
      <c r="U36" s="83">
        <v>86849</v>
      </c>
      <c r="V36" s="36">
        <v>66552</v>
      </c>
      <c r="W36" s="36">
        <v>58431</v>
      </c>
      <c r="X36" s="36">
        <v>72212</v>
      </c>
      <c r="Y36" s="36">
        <v>72162</v>
      </c>
      <c r="Z36" s="36">
        <v>67157</v>
      </c>
      <c r="AA36" s="36">
        <v>62098</v>
      </c>
      <c r="AB36" s="36">
        <v>58028</v>
      </c>
      <c r="AC36" s="36">
        <v>54818</v>
      </c>
      <c r="AD36" s="36">
        <v>52470</v>
      </c>
      <c r="AE36" s="83">
        <v>48217</v>
      </c>
      <c r="AF36" s="10">
        <v>22</v>
      </c>
    </row>
    <row r="37" spans="1:32" s="6" customFormat="1" ht="11">
      <c r="A37" s="6">
        <v>23</v>
      </c>
      <c r="B37" s="15" t="s">
        <v>38</v>
      </c>
      <c r="C37" s="16"/>
      <c r="D37" s="36">
        <v>286693</v>
      </c>
      <c r="E37" s="36">
        <v>314298</v>
      </c>
      <c r="F37" s="36">
        <v>320992</v>
      </c>
      <c r="G37" s="36">
        <v>336513</v>
      </c>
      <c r="H37" s="36">
        <v>418172</v>
      </c>
      <c r="I37" s="36">
        <v>427677</v>
      </c>
      <c r="J37" s="36">
        <v>422545</v>
      </c>
      <c r="K37" s="36">
        <v>434478</v>
      </c>
      <c r="L37" s="36">
        <v>436615</v>
      </c>
      <c r="M37" s="36">
        <v>455350</v>
      </c>
      <c r="N37" s="36">
        <v>469537</v>
      </c>
      <c r="O37" s="36">
        <v>480664</v>
      </c>
      <c r="P37" s="36">
        <v>479201</v>
      </c>
      <c r="Q37" s="36">
        <v>474349</v>
      </c>
      <c r="R37" s="36">
        <v>462076</v>
      </c>
      <c r="S37" s="36">
        <v>446057</v>
      </c>
      <c r="T37" s="36">
        <v>419901</v>
      </c>
      <c r="U37" s="83">
        <v>380949</v>
      </c>
      <c r="V37" s="36">
        <v>131928</v>
      </c>
      <c r="W37" s="36">
        <v>158442</v>
      </c>
      <c r="X37" s="36">
        <v>195478</v>
      </c>
      <c r="Y37" s="36">
        <v>210595</v>
      </c>
      <c r="Z37" s="36">
        <v>227558</v>
      </c>
      <c r="AA37" s="36">
        <v>238076</v>
      </c>
      <c r="AB37" s="36">
        <v>239194</v>
      </c>
      <c r="AC37" s="36">
        <v>236509</v>
      </c>
      <c r="AD37" s="36">
        <v>227457</v>
      </c>
      <c r="AE37" s="83">
        <v>208918</v>
      </c>
      <c r="AF37" s="10">
        <v>23</v>
      </c>
    </row>
    <row r="38" spans="1:32" s="6" customFormat="1" ht="11">
      <c r="A38" s="6">
        <v>24</v>
      </c>
      <c r="B38" s="15" t="s">
        <v>39</v>
      </c>
      <c r="C38" s="16"/>
      <c r="D38" s="36">
        <v>31373</v>
      </c>
      <c r="E38" s="36">
        <v>32159</v>
      </c>
      <c r="F38" s="36">
        <v>34530</v>
      </c>
      <c r="G38" s="36">
        <v>38810</v>
      </c>
      <c r="H38" s="36">
        <v>40666</v>
      </c>
      <c r="I38" s="36">
        <v>44238</v>
      </c>
      <c r="J38" s="36">
        <v>48014</v>
      </c>
      <c r="K38" s="36">
        <v>53545</v>
      </c>
      <c r="L38" s="36">
        <v>59748</v>
      </c>
      <c r="M38" s="36">
        <v>66554</v>
      </c>
      <c r="N38" s="36">
        <v>73610</v>
      </c>
      <c r="O38" s="36">
        <v>80635</v>
      </c>
      <c r="P38" s="36">
        <v>93332</v>
      </c>
      <c r="Q38" s="36">
        <v>112495</v>
      </c>
      <c r="R38" s="36">
        <v>129699</v>
      </c>
      <c r="S38" s="36">
        <v>142438</v>
      </c>
      <c r="T38" s="36">
        <v>153756</v>
      </c>
      <c r="U38" s="83">
        <v>173841</v>
      </c>
      <c r="V38" s="36">
        <v>10450</v>
      </c>
      <c r="W38" s="36">
        <v>16257</v>
      </c>
      <c r="X38" s="36">
        <v>25478</v>
      </c>
      <c r="Y38" s="36">
        <v>29066</v>
      </c>
      <c r="Z38" s="36">
        <v>35263</v>
      </c>
      <c r="AA38" s="36">
        <v>44311</v>
      </c>
      <c r="AB38" s="36">
        <v>52886</v>
      </c>
      <c r="AC38" s="36">
        <v>60504</v>
      </c>
      <c r="AD38" s="36">
        <v>67918</v>
      </c>
      <c r="AE38" s="83">
        <v>77560</v>
      </c>
      <c r="AF38" s="10">
        <v>24</v>
      </c>
    </row>
    <row r="39" spans="1:32" s="6" customFormat="1" ht="11">
      <c r="A39" s="6">
        <v>25</v>
      </c>
      <c r="B39" s="15" t="s">
        <v>41</v>
      </c>
      <c r="C39" s="16" t="s">
        <v>36</v>
      </c>
      <c r="D39" s="36">
        <v>531331</v>
      </c>
      <c r="E39" s="36">
        <v>577423</v>
      </c>
      <c r="F39" s="36">
        <v>597798</v>
      </c>
      <c r="G39" s="36">
        <v>726179</v>
      </c>
      <c r="H39" s="36">
        <v>779786</v>
      </c>
      <c r="I39" s="36">
        <v>791286</v>
      </c>
      <c r="J39" s="36">
        <v>779376</v>
      </c>
      <c r="K39" s="36">
        <v>758321</v>
      </c>
      <c r="L39" s="36">
        <v>747144</v>
      </c>
      <c r="M39" s="36">
        <v>767421</v>
      </c>
      <c r="N39" s="36">
        <v>788120</v>
      </c>
      <c r="O39" s="36">
        <v>801477</v>
      </c>
      <c r="P39" s="36">
        <v>798085</v>
      </c>
      <c r="Q39" s="36">
        <v>794182</v>
      </c>
      <c r="R39" s="36">
        <v>788803</v>
      </c>
      <c r="S39" s="36">
        <v>776138</v>
      </c>
      <c r="T39" s="36">
        <v>758167</v>
      </c>
      <c r="U39" s="83">
        <v>730882</v>
      </c>
      <c r="V39" s="36">
        <v>236619</v>
      </c>
      <c r="W39" s="36">
        <v>266167</v>
      </c>
      <c r="X39" s="36">
        <v>327271</v>
      </c>
      <c r="Y39" s="36">
        <v>347275</v>
      </c>
      <c r="Z39" s="36">
        <v>370646</v>
      </c>
      <c r="AA39" s="36">
        <v>385508</v>
      </c>
      <c r="AB39" s="36">
        <v>393418</v>
      </c>
      <c r="AC39" s="36">
        <v>395601</v>
      </c>
      <c r="AD39" s="36">
        <v>398283</v>
      </c>
      <c r="AE39" s="83">
        <v>387881</v>
      </c>
      <c r="AF39" s="10">
        <v>25</v>
      </c>
    </row>
    <row r="40" spans="1:32" s="6" customFormat="1" ht="11">
      <c r="A40" s="6">
        <v>26</v>
      </c>
      <c r="B40" s="15" t="s">
        <v>37</v>
      </c>
      <c r="C40" s="16"/>
      <c r="D40" s="36">
        <v>194373</v>
      </c>
      <c r="E40" s="36">
        <v>215205</v>
      </c>
      <c r="F40" s="36">
        <v>222269</v>
      </c>
      <c r="G40" s="36">
        <v>254582</v>
      </c>
      <c r="H40" s="36">
        <v>274498</v>
      </c>
      <c r="I40" s="36">
        <v>266939</v>
      </c>
      <c r="J40" s="36">
        <v>240315</v>
      </c>
      <c r="K40" s="36">
        <v>194149</v>
      </c>
      <c r="L40" s="36">
        <v>168054</v>
      </c>
      <c r="M40" s="36">
        <v>168090</v>
      </c>
      <c r="N40" s="36">
        <v>166042</v>
      </c>
      <c r="O40" s="36">
        <v>158758</v>
      </c>
      <c r="P40" s="36">
        <v>137137</v>
      </c>
      <c r="Q40" s="36">
        <v>119915</v>
      </c>
      <c r="R40" s="36">
        <v>107134</v>
      </c>
      <c r="S40" s="36">
        <v>97563</v>
      </c>
      <c r="T40" s="36">
        <v>90377</v>
      </c>
      <c r="U40" s="83">
        <v>82261</v>
      </c>
      <c r="V40" s="36">
        <v>63766</v>
      </c>
      <c r="W40" s="36">
        <v>56132</v>
      </c>
      <c r="X40" s="36">
        <v>68499</v>
      </c>
      <c r="Y40" s="36">
        <v>68220</v>
      </c>
      <c r="Z40" s="36">
        <v>64178</v>
      </c>
      <c r="AA40" s="36">
        <v>59447</v>
      </c>
      <c r="AB40" s="36">
        <v>55342</v>
      </c>
      <c r="AC40" s="36">
        <v>52243</v>
      </c>
      <c r="AD40" s="36">
        <v>50299</v>
      </c>
      <c r="AE40" s="83">
        <v>45926</v>
      </c>
      <c r="AF40" s="10">
        <v>26</v>
      </c>
    </row>
    <row r="41" spans="1:32" s="6" customFormat="1" ht="11">
      <c r="A41" s="6">
        <v>27</v>
      </c>
      <c r="B41" s="15" t="s">
        <v>38</v>
      </c>
      <c r="C41" s="16"/>
      <c r="D41" s="36">
        <v>300806</v>
      </c>
      <c r="E41" s="36">
        <v>323230</v>
      </c>
      <c r="F41" s="36">
        <v>332323</v>
      </c>
      <c r="G41" s="36">
        <v>422278</v>
      </c>
      <c r="H41" s="36">
        <v>452992</v>
      </c>
      <c r="I41" s="36">
        <v>468277</v>
      </c>
      <c r="J41" s="36">
        <v>479423</v>
      </c>
      <c r="K41" s="36">
        <v>498893</v>
      </c>
      <c r="L41" s="36">
        <v>505626</v>
      </c>
      <c r="M41" s="36">
        <v>513477</v>
      </c>
      <c r="N41" s="36">
        <v>520864</v>
      </c>
      <c r="O41" s="36">
        <v>525304</v>
      </c>
      <c r="P41" s="36">
        <v>521203</v>
      </c>
      <c r="Q41" s="36">
        <v>508051</v>
      </c>
      <c r="R41" s="36">
        <v>491113</v>
      </c>
      <c r="S41" s="36">
        <v>468690</v>
      </c>
      <c r="T41" s="36">
        <v>439090</v>
      </c>
      <c r="U41" s="83">
        <v>395162</v>
      </c>
      <c r="V41" s="36">
        <v>158613</v>
      </c>
      <c r="W41" s="36">
        <v>188807</v>
      </c>
      <c r="X41" s="36">
        <v>222966</v>
      </c>
      <c r="Y41" s="36">
        <v>235050</v>
      </c>
      <c r="Z41" s="36">
        <v>251610</v>
      </c>
      <c r="AA41" s="36">
        <v>258809</v>
      </c>
      <c r="AB41" s="36">
        <v>258298</v>
      </c>
      <c r="AC41" s="36">
        <v>252948</v>
      </c>
      <c r="AD41" s="36">
        <v>244003</v>
      </c>
      <c r="AE41" s="83">
        <v>222461</v>
      </c>
      <c r="AF41" s="10">
        <v>27</v>
      </c>
    </row>
    <row r="42" spans="1:32" s="6" customFormat="1" ht="11">
      <c r="A42" s="6">
        <v>28</v>
      </c>
      <c r="B42" s="15" t="s">
        <v>39</v>
      </c>
      <c r="C42" s="16"/>
      <c r="D42" s="36">
        <v>36152</v>
      </c>
      <c r="E42" s="36">
        <v>38988</v>
      </c>
      <c r="F42" s="36">
        <v>43206</v>
      </c>
      <c r="G42" s="36">
        <v>49319</v>
      </c>
      <c r="H42" s="36">
        <v>52291</v>
      </c>
      <c r="I42" s="36">
        <v>56064</v>
      </c>
      <c r="J42" s="36">
        <v>59638</v>
      </c>
      <c r="K42" s="36">
        <v>65279</v>
      </c>
      <c r="L42" s="36">
        <v>73464</v>
      </c>
      <c r="M42" s="36">
        <v>85790</v>
      </c>
      <c r="N42" s="36">
        <v>101119</v>
      </c>
      <c r="O42" s="36">
        <v>117409</v>
      </c>
      <c r="P42" s="36">
        <v>139394</v>
      </c>
      <c r="Q42" s="36">
        <v>166196</v>
      </c>
      <c r="R42" s="36">
        <v>190379</v>
      </c>
      <c r="S42" s="36">
        <v>209552</v>
      </c>
      <c r="T42" s="36">
        <v>224835</v>
      </c>
      <c r="U42" s="83">
        <v>243345</v>
      </c>
      <c r="V42" s="36">
        <v>14240</v>
      </c>
      <c r="W42" s="36">
        <v>21228</v>
      </c>
      <c r="X42" s="36">
        <v>35739</v>
      </c>
      <c r="Y42" s="36">
        <v>44002</v>
      </c>
      <c r="Z42" s="36">
        <v>54542</v>
      </c>
      <c r="AA42" s="36">
        <v>67236</v>
      </c>
      <c r="AB42" s="36">
        <v>79688</v>
      </c>
      <c r="AC42" s="36">
        <v>90147</v>
      </c>
      <c r="AD42" s="36">
        <v>100577</v>
      </c>
      <c r="AE42" s="83">
        <v>110754</v>
      </c>
      <c r="AF42" s="10">
        <v>28</v>
      </c>
    </row>
    <row r="43" spans="1:32" s="6" customFormat="1" ht="11">
      <c r="A43" s="6">
        <v>29</v>
      </c>
      <c r="B43" s="15" t="s">
        <v>42</v>
      </c>
      <c r="C43" s="16"/>
      <c r="D43" s="50">
        <v>97</v>
      </c>
      <c r="E43" s="50">
        <v>97.8</v>
      </c>
      <c r="F43" s="50">
        <v>97.1</v>
      </c>
      <c r="G43" s="50">
        <v>87.5</v>
      </c>
      <c r="H43" s="50">
        <v>95.2</v>
      </c>
      <c r="I43" s="50">
        <v>94.7</v>
      </c>
      <c r="J43" s="50">
        <v>92.5</v>
      </c>
      <c r="K43" s="50">
        <v>90.7</v>
      </c>
      <c r="L43" s="50">
        <v>89.8</v>
      </c>
      <c r="M43" s="50">
        <v>90.9</v>
      </c>
      <c r="N43" s="50">
        <v>91.2</v>
      </c>
      <c r="O43" s="50">
        <v>90.9</v>
      </c>
      <c r="P43" s="50">
        <v>89.8</v>
      </c>
      <c r="Q43" s="50">
        <v>89.7</v>
      </c>
      <c r="R43" s="50">
        <v>89.3</v>
      </c>
      <c r="S43" s="50">
        <v>89.1</v>
      </c>
      <c r="T43" s="50">
        <v>88.8</v>
      </c>
      <c r="U43" s="86">
        <v>89.5</v>
      </c>
      <c r="V43" s="50">
        <f t="shared" ref="V43:AA43" si="16">ROUND(V35/V39*100,1)</f>
        <v>88.3</v>
      </c>
      <c r="W43" s="50">
        <f t="shared" si="16"/>
        <v>87.6</v>
      </c>
      <c r="X43" s="50">
        <f t="shared" si="16"/>
        <v>89.6</v>
      </c>
      <c r="Y43" s="50">
        <f t="shared" si="16"/>
        <v>89.8</v>
      </c>
      <c r="Z43" s="50">
        <f t="shared" si="16"/>
        <v>89.2</v>
      </c>
      <c r="AA43" s="50">
        <f t="shared" si="16"/>
        <v>89.4</v>
      </c>
      <c r="AB43" s="50">
        <f>ROUND(AB35/AB39*100,1)</f>
        <v>89</v>
      </c>
      <c r="AC43" s="50">
        <v>89</v>
      </c>
      <c r="AD43" s="50">
        <v>88.4</v>
      </c>
      <c r="AE43" s="86">
        <v>89.1</v>
      </c>
      <c r="AF43" s="10">
        <v>29</v>
      </c>
    </row>
    <row r="44" spans="1:32" s="6" customFormat="1" ht="11">
      <c r="B44" s="15"/>
      <c r="C44" s="16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85"/>
      <c r="V44" s="49"/>
      <c r="W44" s="49"/>
      <c r="X44" s="49"/>
      <c r="Y44" s="49"/>
      <c r="Z44" s="49"/>
      <c r="AA44" s="49"/>
      <c r="AB44" s="49"/>
      <c r="AC44" s="49"/>
      <c r="AD44" s="49"/>
      <c r="AE44" s="85"/>
      <c r="AF44" s="10"/>
    </row>
    <row r="45" spans="1:32" s="6" customFormat="1" ht="11">
      <c r="B45" s="15" t="s">
        <v>43</v>
      </c>
      <c r="C45" s="16" t="s">
        <v>59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85"/>
      <c r="V45" s="49"/>
      <c r="W45" s="49"/>
      <c r="X45" s="49"/>
      <c r="Y45" s="49"/>
      <c r="Z45" s="49"/>
      <c r="AA45" s="49"/>
      <c r="AB45" s="49"/>
      <c r="AC45" s="49"/>
      <c r="AD45" s="49"/>
      <c r="AE45" s="85"/>
      <c r="AF45" s="10"/>
    </row>
    <row r="46" spans="1:32" s="6" customFormat="1" ht="11">
      <c r="A46" s="6">
        <v>30</v>
      </c>
      <c r="B46" s="15" t="s">
        <v>37</v>
      </c>
      <c r="C46" s="16"/>
      <c r="D46" s="50">
        <v>37.421277896667689</v>
      </c>
      <c r="E46" s="50">
        <v>37.95102449650738</v>
      </c>
      <c r="F46" s="50">
        <v>37.967565494383528</v>
      </c>
      <c r="G46" s="50">
        <v>37.794347932109375</v>
      </c>
      <c r="H46" s="50">
        <v>36.648592316517529</v>
      </c>
      <c r="I46" s="50">
        <v>35.333960354844848</v>
      </c>
      <c r="J46" s="50">
        <v>32.722812951668132</v>
      </c>
      <c r="K46" s="50">
        <v>27.253412648370006</v>
      </c>
      <c r="L46" s="50">
        <v>24.163683852751948</v>
      </c>
      <c r="M46" s="50">
        <v>23.472324892000493</v>
      </c>
      <c r="N46" s="50">
        <v>22.654262635489303</v>
      </c>
      <c r="O46" s="50">
        <v>21.304862186840264</v>
      </c>
      <c r="P46" s="50">
        <v>18.554155116512081</v>
      </c>
      <c r="Q46" s="50">
        <v>16.298566226884208</v>
      </c>
      <c r="R46" s="50">
        <v>14.695093886066459</v>
      </c>
      <c r="S46" s="50">
        <v>13.651604934400449</v>
      </c>
      <c r="T46" s="50">
        <v>13.015467812232695</v>
      </c>
      <c r="U46" s="86">
        <v>12.4</v>
      </c>
      <c r="V46" s="50">
        <v>29.248859272493039</v>
      </c>
      <c r="W46" s="50">
        <v>22.9448604738262</v>
      </c>
      <c r="X46" s="50">
        <v>22.681713552513653</v>
      </c>
      <c r="Y46" s="50">
        <v>21.299205729067889</v>
      </c>
      <c r="Z46" s="50">
        <v>18.753891145039038</v>
      </c>
      <c r="AA46" s="50">
        <v>16.650524605569764</v>
      </c>
      <c r="AB46" s="50">
        <v>15.249463302826335</v>
      </c>
      <c r="AC46" s="50">
        <v>14.328886771265939</v>
      </c>
      <c r="AD46" s="50">
        <v>13.836768436188947</v>
      </c>
      <c r="AE46" s="86">
        <v>13.188000000000001</v>
      </c>
      <c r="AF46" s="10">
        <v>30</v>
      </c>
    </row>
    <row r="47" spans="1:32" s="6" customFormat="1" ht="11">
      <c r="A47" s="6">
        <v>31</v>
      </c>
      <c r="B47" s="15" t="s">
        <v>38</v>
      </c>
      <c r="C47" s="16"/>
      <c r="D47" s="50">
        <v>56.127617701008873</v>
      </c>
      <c r="E47" s="50">
        <v>55.819605961534755</v>
      </c>
      <c r="F47" s="50">
        <v>55.436241724635934</v>
      </c>
      <c r="G47" s="50">
        <v>55.732641735047928</v>
      </c>
      <c r="H47" s="50">
        <v>57.243298012566193</v>
      </c>
      <c r="I47" s="50">
        <v>58.155531193022014</v>
      </c>
      <c r="J47" s="50">
        <v>60.103672517986759</v>
      </c>
      <c r="K47" s="50">
        <v>64.531341607761149</v>
      </c>
      <c r="L47" s="50">
        <v>66.44277933382412</v>
      </c>
      <c r="M47" s="50">
        <v>66.129143450783019</v>
      </c>
      <c r="N47" s="50">
        <v>65.746565303055249</v>
      </c>
      <c r="O47" s="50">
        <v>65.750831715654556</v>
      </c>
      <c r="P47" s="50">
        <v>66.074743948181336</v>
      </c>
      <c r="Q47" s="50">
        <v>65.204087998969911</v>
      </c>
      <c r="R47" s="50">
        <v>63.86068134478802</v>
      </c>
      <c r="S47" s="50">
        <v>62.354644524531921</v>
      </c>
      <c r="T47" s="50">
        <v>60.374932964847929</v>
      </c>
      <c r="U47" s="86">
        <v>57</v>
      </c>
      <c r="V47" s="50">
        <v>65.209662685810088</v>
      </c>
      <c r="W47" s="50">
        <v>69.547583902967574</v>
      </c>
      <c r="X47" s="50">
        <v>67.450497443469402</v>
      </c>
      <c r="Y47" s="50">
        <v>67.614683770928323</v>
      </c>
      <c r="Z47" s="50">
        <v>68.422465543732187</v>
      </c>
      <c r="AA47" s="50">
        <v>68.068582982751508</v>
      </c>
      <c r="AB47" s="50">
        <v>66.917932411128874</v>
      </c>
      <c r="AC47" s="50">
        <v>65.508204971030651</v>
      </c>
      <c r="AD47" s="50">
        <v>63.477146288527095</v>
      </c>
      <c r="AE47" s="86">
        <v>60.430999999999997</v>
      </c>
      <c r="AF47" s="10">
        <v>31</v>
      </c>
    </row>
    <row r="48" spans="1:32" s="6" customFormat="1" ht="11">
      <c r="A48" s="6">
        <v>32</v>
      </c>
      <c r="B48" s="15" t="s">
        <v>39</v>
      </c>
      <c r="C48" s="16"/>
      <c r="D48" s="50">
        <v>6.4511044023234483</v>
      </c>
      <c r="E48" s="50">
        <v>6.2293695419578645</v>
      </c>
      <c r="F48" s="50">
        <v>6.5961927809805365</v>
      </c>
      <c r="G48" s="50">
        <v>6.4730103328426924</v>
      </c>
      <c r="H48" s="50">
        <v>6.1081096709162859</v>
      </c>
      <c r="I48" s="50">
        <v>6.5105084521331387</v>
      </c>
      <c r="J48" s="50">
        <v>7.1735145303451011</v>
      </c>
      <c r="K48" s="50">
        <v>8.2152457438688486</v>
      </c>
      <c r="L48" s="50">
        <v>9.3935368134239319</v>
      </c>
      <c r="M48" s="50">
        <v>10.398531657216497</v>
      </c>
      <c r="N48" s="50">
        <v>11.599172061455452</v>
      </c>
      <c r="O48" s="50">
        <v>12.944306097505178</v>
      </c>
      <c r="P48" s="50">
        <v>15.371100935306586</v>
      </c>
      <c r="Q48" s="50">
        <v>18.497345774145892</v>
      </c>
      <c r="R48" s="50">
        <v>21.444224769145528</v>
      </c>
      <c r="S48" s="50">
        <v>23.99375054106763</v>
      </c>
      <c r="T48" s="50">
        <v>26.609599222919378</v>
      </c>
      <c r="U48" s="86">
        <v>30.6</v>
      </c>
      <c r="V48" s="55">
        <v>5.5414780416968723</v>
      </c>
      <c r="W48" s="50">
        <v>7.507555623206227</v>
      </c>
      <c r="X48" s="50">
        <v>9.8677890040169434</v>
      </c>
      <c r="Y48" s="50">
        <v>11.086110500003793</v>
      </c>
      <c r="Z48" s="50">
        <v>12.823643311228775</v>
      </c>
      <c r="AA48" s="50">
        <v>15.280892411678723</v>
      </c>
      <c r="AB48" s="50">
        <v>17.832604286044798</v>
      </c>
      <c r="AC48" s="50">
        <v>20.16290825770341</v>
      </c>
      <c r="AD48" s="50">
        <v>22.686085275283954</v>
      </c>
      <c r="AE48" s="86">
        <v>26.38</v>
      </c>
      <c r="AF48" s="10">
        <v>32</v>
      </c>
    </row>
    <row r="49" spans="1:34" s="6" customFormat="1" ht="11">
      <c r="A49" s="6">
        <v>33</v>
      </c>
      <c r="B49" s="15" t="s">
        <v>44</v>
      </c>
      <c r="C49" s="16"/>
      <c r="D49" s="50">
        <v>78.2</v>
      </c>
      <c r="E49" s="50">
        <v>79.099999999999994</v>
      </c>
      <c r="F49" s="50">
        <v>80.400000000000006</v>
      </c>
      <c r="G49" s="50">
        <v>79.400000000000006</v>
      </c>
      <c r="H49" s="50">
        <v>74.7</v>
      </c>
      <c r="I49" s="50">
        <v>72</v>
      </c>
      <c r="J49" s="50">
        <v>66.400000000000006</v>
      </c>
      <c r="K49" s="50">
        <v>55</v>
      </c>
      <c r="L49" s="50">
        <v>50.5</v>
      </c>
      <c r="M49" s="50">
        <v>51.2</v>
      </c>
      <c r="N49" s="50">
        <v>52.1</v>
      </c>
      <c r="O49" s="50">
        <v>52.1</v>
      </c>
      <c r="P49" s="50">
        <v>51.3</v>
      </c>
      <c r="Q49" s="50">
        <v>53.4</v>
      </c>
      <c r="R49" s="50">
        <f>ROUND((R31+R33)/R$32*100,1)</f>
        <v>56.6</v>
      </c>
      <c r="S49" s="50">
        <v>60.4</v>
      </c>
      <c r="T49" s="50">
        <v>65.599999999999994</v>
      </c>
      <c r="U49" s="86">
        <v>75.5428</v>
      </c>
      <c r="V49" s="50">
        <f t="shared" ref="V49:AB49" si="17">ROUND((V31+V33)/V$32*100,1)</f>
        <v>53.4</v>
      </c>
      <c r="W49" s="50">
        <f t="shared" si="17"/>
        <v>43.8</v>
      </c>
      <c r="X49" s="50">
        <f t="shared" si="17"/>
        <v>48.3</v>
      </c>
      <c r="Y49" s="50">
        <f t="shared" si="17"/>
        <v>47.9</v>
      </c>
      <c r="Z49" s="50">
        <f t="shared" si="17"/>
        <v>46.2</v>
      </c>
      <c r="AA49" s="50">
        <f t="shared" si="17"/>
        <v>46.9</v>
      </c>
      <c r="AB49" s="50">
        <f t="shared" si="17"/>
        <v>49.4</v>
      </c>
      <c r="AC49" s="50">
        <v>52.7</v>
      </c>
      <c r="AD49" s="50">
        <v>57.537012684002889</v>
      </c>
      <c r="AE49" s="86">
        <v>65.477599999999995</v>
      </c>
      <c r="AF49" s="10">
        <v>33</v>
      </c>
      <c r="AH49" s="17"/>
    </row>
    <row r="50" spans="1:34" s="6" customFormat="1" ht="11">
      <c r="A50" s="6">
        <v>34</v>
      </c>
      <c r="B50" s="15" t="s">
        <v>45</v>
      </c>
      <c r="C50" s="16"/>
      <c r="D50" s="50">
        <v>66.7</v>
      </c>
      <c r="E50" s="50">
        <v>68</v>
      </c>
      <c r="F50" s="50">
        <v>68.5</v>
      </c>
      <c r="G50" s="50">
        <v>67.8</v>
      </c>
      <c r="H50" s="50">
        <v>64</v>
      </c>
      <c r="I50" s="50">
        <v>60.8</v>
      </c>
      <c r="J50" s="50">
        <v>54.4</v>
      </c>
      <c r="K50" s="50">
        <v>42.2</v>
      </c>
      <c r="L50" s="50">
        <v>36.4</v>
      </c>
      <c r="M50" s="50">
        <v>35.5</v>
      </c>
      <c r="N50" s="50">
        <v>34.5</v>
      </c>
      <c r="O50" s="50">
        <v>32.4</v>
      </c>
      <c r="P50" s="50">
        <v>28.1</v>
      </c>
      <c r="Q50" s="50">
        <v>25</v>
      </c>
      <c r="R50" s="50">
        <f>ROUND(R31/R32*100,1)</f>
        <v>23</v>
      </c>
      <c r="S50" s="50">
        <v>21.9</v>
      </c>
      <c r="T50" s="50">
        <v>21.6</v>
      </c>
      <c r="U50" s="86">
        <v>21.789400000000001</v>
      </c>
      <c r="V50" s="50">
        <f t="shared" ref="V50:AB50" si="18">ROUND(V31/V32*100,1)</f>
        <v>44.9</v>
      </c>
      <c r="W50" s="50">
        <f t="shared" si="18"/>
        <v>33</v>
      </c>
      <c r="X50" s="50">
        <f t="shared" si="18"/>
        <v>33.6</v>
      </c>
      <c r="Y50" s="50">
        <f t="shared" si="18"/>
        <v>31.5</v>
      </c>
      <c r="Z50" s="50">
        <f t="shared" si="18"/>
        <v>27.4</v>
      </c>
      <c r="AA50" s="50">
        <f t="shared" si="18"/>
        <v>24.5</v>
      </c>
      <c r="AB50" s="50">
        <f t="shared" si="18"/>
        <v>22.8</v>
      </c>
      <c r="AC50" s="50">
        <v>21.9</v>
      </c>
      <c r="AD50" s="50">
        <v>21.79803164637509</v>
      </c>
      <c r="AE50" s="86">
        <v>21.823699999999999</v>
      </c>
      <c r="AF50" s="10">
        <v>34</v>
      </c>
      <c r="AH50" s="17"/>
    </row>
    <row r="51" spans="1:34" s="6" customFormat="1" ht="11">
      <c r="A51" s="6">
        <v>35</v>
      </c>
      <c r="B51" s="15" t="s">
        <v>46</v>
      </c>
      <c r="C51" s="16"/>
      <c r="D51" s="50">
        <v>11.5</v>
      </c>
      <c r="E51" s="50">
        <v>11.2</v>
      </c>
      <c r="F51" s="50">
        <v>11.9</v>
      </c>
      <c r="G51" s="50">
        <v>11.6</v>
      </c>
      <c r="H51" s="50">
        <v>10.7</v>
      </c>
      <c r="I51" s="50">
        <v>11.2</v>
      </c>
      <c r="J51" s="50">
        <v>11.9</v>
      </c>
      <c r="K51" s="50">
        <v>12.7</v>
      </c>
      <c r="L51" s="50">
        <v>14.1</v>
      </c>
      <c r="M51" s="50">
        <v>15.7</v>
      </c>
      <c r="N51" s="50">
        <v>17.600000000000001</v>
      </c>
      <c r="O51" s="50">
        <v>19.7</v>
      </c>
      <c r="P51" s="50">
        <v>23.3</v>
      </c>
      <c r="Q51" s="50">
        <v>28.4</v>
      </c>
      <c r="R51" s="50">
        <f>ROUND(R33/R32*100,1)</f>
        <v>33.6</v>
      </c>
      <c r="S51" s="50">
        <v>38.5</v>
      </c>
      <c r="T51" s="50">
        <v>44.1</v>
      </c>
      <c r="U51" s="86">
        <v>53.753300000000003</v>
      </c>
      <c r="V51" s="50">
        <f t="shared" ref="V51:AA51" si="19">ROUND(V33/V32*100,1)</f>
        <v>8.5</v>
      </c>
      <c r="W51" s="50">
        <f t="shared" si="19"/>
        <v>10.8</v>
      </c>
      <c r="X51" s="50">
        <f t="shared" si="19"/>
        <v>14.6</v>
      </c>
      <c r="Y51" s="50">
        <f t="shared" si="19"/>
        <v>16.399999999999999</v>
      </c>
      <c r="Z51" s="50">
        <f t="shared" si="19"/>
        <v>18.7</v>
      </c>
      <c r="AA51" s="50">
        <f t="shared" si="19"/>
        <v>22.4</v>
      </c>
      <c r="AB51" s="50">
        <f>ROUND(AB33/AB32*100,1)</f>
        <v>26.6</v>
      </c>
      <c r="AC51" s="50">
        <v>30.8</v>
      </c>
      <c r="AD51" s="50">
        <v>35.738981037627795</v>
      </c>
      <c r="AE51" s="86">
        <v>43.6539</v>
      </c>
      <c r="AF51" s="10">
        <v>35</v>
      </c>
      <c r="AH51" s="17"/>
    </row>
    <row r="52" spans="1:34" s="6" customFormat="1" ht="11">
      <c r="A52" s="6">
        <v>36</v>
      </c>
      <c r="B52" s="15" t="s">
        <v>47</v>
      </c>
      <c r="C52" s="16"/>
      <c r="D52" s="50">
        <v>17.2</v>
      </c>
      <c r="E52" s="50">
        <v>16.399999999999999</v>
      </c>
      <c r="F52" s="50">
        <v>17.399999999999999</v>
      </c>
      <c r="G52" s="50">
        <v>17.100000000000001</v>
      </c>
      <c r="H52" s="50">
        <v>16.7</v>
      </c>
      <c r="I52" s="50">
        <v>18.399999999999999</v>
      </c>
      <c r="J52" s="50">
        <v>21.9</v>
      </c>
      <c r="K52" s="50">
        <v>30.1</v>
      </c>
      <c r="L52" s="50">
        <v>38.9</v>
      </c>
      <c r="M52" s="50">
        <v>44.3</v>
      </c>
      <c r="N52" s="50">
        <v>51.2</v>
      </c>
      <c r="O52" s="50">
        <v>60.8</v>
      </c>
      <c r="P52" s="50">
        <v>82.8</v>
      </c>
      <c r="Q52" s="50">
        <f>ROUND(Q33/Q31*100,1)</f>
        <v>113.5</v>
      </c>
      <c r="R52" s="50">
        <f>ROUND(R33/R31*100,1)</f>
        <v>145.9</v>
      </c>
      <c r="S52" s="50">
        <v>175.8</v>
      </c>
      <c r="T52" s="50">
        <v>204.4</v>
      </c>
      <c r="U52" s="86">
        <v>246.69499999999999</v>
      </c>
      <c r="V52" s="50">
        <f t="shared" ref="V52:AA52" si="20">ROUND(V33/V31*100,1)</f>
        <v>18.899999999999999</v>
      </c>
      <c r="W52" s="50">
        <f t="shared" si="20"/>
        <v>32.700000000000003</v>
      </c>
      <c r="X52" s="50">
        <f t="shared" si="20"/>
        <v>43.5</v>
      </c>
      <c r="Y52" s="50">
        <f t="shared" si="20"/>
        <v>52</v>
      </c>
      <c r="Z52" s="50">
        <f t="shared" si="20"/>
        <v>68.400000000000006</v>
      </c>
      <c r="AA52" s="50">
        <f t="shared" si="20"/>
        <v>91.8</v>
      </c>
      <c r="AB52" s="50">
        <f>ROUND(AB33/AB31*100,1)</f>
        <v>116.9</v>
      </c>
      <c r="AC52" s="50">
        <v>140.69999999999999</v>
      </c>
      <c r="AD52" s="50">
        <v>163.95508373147544</v>
      </c>
      <c r="AE52" s="86">
        <v>200.02969999999999</v>
      </c>
      <c r="AF52" s="10">
        <v>36</v>
      </c>
      <c r="AH52" s="17"/>
    </row>
    <row r="53" spans="1:34" s="6" customFormat="1" ht="11">
      <c r="B53" s="15"/>
      <c r="C53" s="1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89"/>
      <c r="V53" s="49"/>
      <c r="W53" s="49"/>
      <c r="X53" s="49"/>
      <c r="Y53" s="49"/>
      <c r="Z53" s="49"/>
      <c r="AA53" s="49"/>
      <c r="AB53" s="49"/>
      <c r="AC53" s="49"/>
      <c r="AD53" s="49"/>
      <c r="AE53" s="85"/>
      <c r="AF53" s="10"/>
    </row>
    <row r="54" spans="1:34" s="6" customFormat="1" ht="11">
      <c r="B54" s="15" t="s">
        <v>48</v>
      </c>
      <c r="C54" s="16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90"/>
      <c r="V54" s="49"/>
      <c r="W54" s="49"/>
      <c r="X54" s="49"/>
      <c r="Y54" s="49"/>
      <c r="Z54" s="49"/>
      <c r="AA54" s="49"/>
      <c r="AB54" s="49"/>
      <c r="AC54" s="49"/>
      <c r="AD54" s="49"/>
      <c r="AE54" s="85"/>
      <c r="AF54" s="10"/>
    </row>
    <row r="55" spans="1:34" s="6" customFormat="1" ht="11">
      <c r="A55" s="6">
        <v>37</v>
      </c>
      <c r="B55" s="15" t="s">
        <v>40</v>
      </c>
      <c r="C55" s="16"/>
      <c r="D55" s="52">
        <v>27.3</v>
      </c>
      <c r="E55" s="52">
        <v>26.7</v>
      </c>
      <c r="F55" s="52">
        <v>26.6</v>
      </c>
      <c r="G55" s="52">
        <v>27</v>
      </c>
      <c r="H55" s="52">
        <v>26.2</v>
      </c>
      <c r="I55" s="52">
        <v>27.2</v>
      </c>
      <c r="J55" s="52">
        <v>28.9</v>
      </c>
      <c r="K55" s="52">
        <v>30.9</v>
      </c>
      <c r="L55" s="52">
        <v>32.6</v>
      </c>
      <c r="M55" s="52">
        <v>33.5</v>
      </c>
      <c r="N55" s="52">
        <v>34.6</v>
      </c>
      <c r="O55" s="52">
        <v>36.1</v>
      </c>
      <c r="P55" s="52">
        <v>38.1</v>
      </c>
      <c r="Q55" s="52">
        <v>39.9</v>
      </c>
      <c r="R55" s="52">
        <v>41.7</v>
      </c>
      <c r="S55" s="52">
        <v>43.5</v>
      </c>
      <c r="T55" s="52">
        <v>45.1</v>
      </c>
      <c r="U55" s="90">
        <v>46.5</v>
      </c>
      <c r="V55" s="52">
        <v>28.5</v>
      </c>
      <c r="W55" s="52">
        <v>31.3</v>
      </c>
      <c r="X55" s="52">
        <v>33.299999999999997</v>
      </c>
      <c r="Y55" s="52">
        <v>34.700000000000003</v>
      </c>
      <c r="Z55" s="52">
        <v>36.299999999999997</v>
      </c>
      <c r="AA55" s="52">
        <v>38</v>
      </c>
      <c r="AB55" s="53">
        <v>39.6</v>
      </c>
      <c r="AC55" s="53">
        <v>41.3</v>
      </c>
      <c r="AD55" s="53">
        <v>42.768036050500001</v>
      </c>
      <c r="AE55" s="99">
        <v>44.152000000000001</v>
      </c>
      <c r="AF55" s="10">
        <v>37</v>
      </c>
    </row>
    <row r="56" spans="1:34" s="6" customFormat="1" ht="11">
      <c r="A56" s="6">
        <v>38</v>
      </c>
      <c r="B56" s="15" t="s">
        <v>41</v>
      </c>
      <c r="C56" s="16"/>
      <c r="D56" s="52">
        <v>27.9</v>
      </c>
      <c r="E56" s="52">
        <v>27.5</v>
      </c>
      <c r="F56" s="52">
        <v>27.5</v>
      </c>
      <c r="G56" s="57">
        <v>28.1</v>
      </c>
      <c r="H56" s="52">
        <v>27.4</v>
      </c>
      <c r="I56" s="52">
        <v>28.5</v>
      </c>
      <c r="J56" s="52">
        <v>30.4</v>
      </c>
      <c r="K56" s="52">
        <v>32.299999999999997</v>
      </c>
      <c r="L56" s="52">
        <v>34.200000000000003</v>
      </c>
      <c r="M56" s="52">
        <v>35.5</v>
      </c>
      <c r="N56" s="52">
        <v>37.1</v>
      </c>
      <c r="O56" s="52">
        <v>38.799999999999997</v>
      </c>
      <c r="P56" s="52">
        <v>40.9</v>
      </c>
      <c r="Q56" s="57">
        <v>43</v>
      </c>
      <c r="R56" s="52">
        <v>45</v>
      </c>
      <c r="S56" s="52">
        <v>47.1</v>
      </c>
      <c r="T56" s="52">
        <v>48.9</v>
      </c>
      <c r="U56" s="90">
        <v>50.5</v>
      </c>
      <c r="V56" s="52">
        <v>29.9</v>
      </c>
      <c r="W56" s="52">
        <v>33</v>
      </c>
      <c r="X56" s="52">
        <v>35.700000000000003</v>
      </c>
      <c r="Y56" s="52">
        <v>37.5</v>
      </c>
      <c r="Z56" s="52">
        <v>39.1</v>
      </c>
      <c r="AA56" s="52">
        <v>40.9</v>
      </c>
      <c r="AB56" s="53">
        <v>42.7</v>
      </c>
      <c r="AC56" s="53">
        <v>44.6</v>
      </c>
      <c r="AD56" s="53">
        <v>46.311088966500002</v>
      </c>
      <c r="AE56" s="99">
        <v>47.863</v>
      </c>
      <c r="AF56" s="10">
        <v>38</v>
      </c>
    </row>
    <row r="57" spans="1:34" s="6" customFormat="1" ht="11">
      <c r="B57" s="15"/>
      <c r="C57" s="16"/>
      <c r="D57" s="49"/>
      <c r="E57" s="49"/>
      <c r="F57" s="49"/>
      <c r="G57" s="58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85"/>
      <c r="V57" s="49"/>
      <c r="W57" s="49"/>
      <c r="X57" s="49"/>
      <c r="Y57" s="49"/>
      <c r="Z57" s="49"/>
      <c r="AA57" s="59"/>
      <c r="AB57" s="53"/>
      <c r="AC57" s="53"/>
      <c r="AD57" s="53"/>
      <c r="AE57" s="99"/>
      <c r="AF57" s="10"/>
    </row>
    <row r="58" spans="1:34" s="6" customFormat="1" ht="11">
      <c r="A58" s="6">
        <v>39</v>
      </c>
      <c r="B58" s="15" t="s">
        <v>49</v>
      </c>
      <c r="C58" s="16" t="s">
        <v>50</v>
      </c>
      <c r="D58" s="36">
        <v>228445</v>
      </c>
      <c r="E58" s="36">
        <v>239491</v>
      </c>
      <c r="F58" s="36">
        <v>243244</v>
      </c>
      <c r="G58" s="36" t="s">
        <v>51</v>
      </c>
      <c r="H58" s="36">
        <v>306181</v>
      </c>
      <c r="I58" s="36">
        <v>317899</v>
      </c>
      <c r="J58" s="36">
        <v>356390</v>
      </c>
      <c r="K58" s="36">
        <v>364888</v>
      </c>
      <c r="L58" s="36">
        <v>408758</v>
      </c>
      <c r="M58" s="36">
        <v>444933</v>
      </c>
      <c r="N58" s="36">
        <v>470653</v>
      </c>
      <c r="O58" s="36">
        <v>492583</v>
      </c>
      <c r="P58" s="36">
        <v>512771</v>
      </c>
      <c r="Q58" s="36">
        <v>541701</v>
      </c>
      <c r="R58" s="36">
        <v>566146</v>
      </c>
      <c r="S58" s="36">
        <v>582803</v>
      </c>
      <c r="T58" s="36">
        <v>590888</v>
      </c>
      <c r="U58" s="83">
        <v>591972</v>
      </c>
      <c r="V58" s="36">
        <v>123476</v>
      </c>
      <c r="W58" s="36">
        <v>163674</v>
      </c>
      <c r="X58" s="36">
        <v>215310</v>
      </c>
      <c r="Y58" s="36">
        <v>233910</v>
      </c>
      <c r="Z58" s="36">
        <v>258947</v>
      </c>
      <c r="AA58" s="60">
        <v>285594</v>
      </c>
      <c r="AB58" s="36">
        <v>304705</v>
      </c>
      <c r="AC58" s="36">
        <v>318126</v>
      </c>
      <c r="AD58" s="36">
        <v>329305</v>
      </c>
      <c r="AE58" s="83">
        <v>332271</v>
      </c>
      <c r="AF58" s="10">
        <v>39</v>
      </c>
    </row>
    <row r="59" spans="1:34" s="6" customFormat="1" ht="11">
      <c r="B59" s="15" t="s">
        <v>63</v>
      </c>
      <c r="C59" s="1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49"/>
      <c r="S59" s="49"/>
      <c r="T59" s="49"/>
      <c r="U59" s="85"/>
      <c r="V59" s="49"/>
      <c r="W59" s="49"/>
      <c r="X59" s="49"/>
      <c r="Y59" s="49"/>
      <c r="Z59" s="49"/>
      <c r="AA59" s="49"/>
      <c r="AB59" s="49"/>
      <c r="AC59" s="49"/>
      <c r="AD59" s="49"/>
      <c r="AE59" s="85"/>
      <c r="AF59" s="10"/>
    </row>
    <row r="60" spans="1:34" s="6" customFormat="1" ht="11">
      <c r="A60" s="6">
        <v>40</v>
      </c>
      <c r="B60" s="15" t="s">
        <v>52</v>
      </c>
      <c r="C60" s="16"/>
      <c r="D60" s="36" t="s">
        <v>51</v>
      </c>
      <c r="E60" s="36" t="s">
        <v>51</v>
      </c>
      <c r="F60" s="36" t="s">
        <v>51</v>
      </c>
      <c r="G60" s="36" t="s">
        <v>51</v>
      </c>
      <c r="H60" s="36" t="s">
        <v>51</v>
      </c>
      <c r="I60" s="36" t="s">
        <v>51</v>
      </c>
      <c r="J60" s="36">
        <v>356038</v>
      </c>
      <c r="K60" s="36" t="s">
        <v>51</v>
      </c>
      <c r="L60" s="36">
        <v>407958</v>
      </c>
      <c r="M60" s="36">
        <v>443843</v>
      </c>
      <c r="N60" s="36">
        <v>469240</v>
      </c>
      <c r="O60" s="36">
        <v>491539</v>
      </c>
      <c r="P60" s="36">
        <v>510897</v>
      </c>
      <c r="Q60" s="36">
        <v>540670</v>
      </c>
      <c r="R60" s="36">
        <v>564959</v>
      </c>
      <c r="S60" s="36">
        <v>581003</v>
      </c>
      <c r="T60" s="36">
        <v>589676</v>
      </c>
      <c r="U60" s="83">
        <v>590629</v>
      </c>
      <c r="V60" s="36">
        <v>123324</v>
      </c>
      <c r="W60" s="36">
        <v>163254</v>
      </c>
      <c r="X60" s="36">
        <v>214613</v>
      </c>
      <c r="Y60" s="36">
        <v>233398</v>
      </c>
      <c r="Z60" s="36">
        <v>258511</v>
      </c>
      <c r="AA60" s="36">
        <v>285194</v>
      </c>
      <c r="AB60" s="36">
        <v>304100</v>
      </c>
      <c r="AC60" s="36">
        <v>317082</v>
      </c>
      <c r="AD60" s="36">
        <v>328774</v>
      </c>
      <c r="AE60" s="83">
        <v>331728</v>
      </c>
      <c r="AF60" s="10">
        <v>40</v>
      </c>
    </row>
    <row r="61" spans="1:34" s="67" customFormat="1" ht="11">
      <c r="A61" s="67">
        <v>41</v>
      </c>
      <c r="B61" s="68" t="s">
        <v>53</v>
      </c>
      <c r="C61" s="69"/>
      <c r="D61" s="70" t="s">
        <v>51</v>
      </c>
      <c r="E61" s="70" t="s">
        <v>51</v>
      </c>
      <c r="F61" s="70" t="s">
        <v>51</v>
      </c>
      <c r="G61" s="70" t="s">
        <v>51</v>
      </c>
      <c r="H61" s="70" t="s">
        <v>51</v>
      </c>
      <c r="I61" s="70" t="s">
        <v>51</v>
      </c>
      <c r="J61" s="70">
        <v>1490308</v>
      </c>
      <c r="K61" s="70" t="s">
        <v>51</v>
      </c>
      <c r="L61" s="70">
        <v>1400307</v>
      </c>
      <c r="M61" s="70">
        <v>1443189</v>
      </c>
      <c r="N61" s="70">
        <v>1482290</v>
      </c>
      <c r="O61" s="70">
        <v>1504591</v>
      </c>
      <c r="P61" s="70">
        <v>1488913</v>
      </c>
      <c r="Q61" s="70">
        <v>1480858</v>
      </c>
      <c r="R61" s="70">
        <v>1464566</v>
      </c>
      <c r="S61" s="70">
        <v>1433213</v>
      </c>
      <c r="T61" s="70">
        <v>1394969</v>
      </c>
      <c r="U61" s="81">
        <v>1347033</v>
      </c>
      <c r="V61" s="70">
        <v>440976</v>
      </c>
      <c r="W61" s="70">
        <v>490782</v>
      </c>
      <c r="X61" s="70">
        <v>608756</v>
      </c>
      <c r="Y61" s="70">
        <v>645777</v>
      </c>
      <c r="Z61" s="70">
        <v>687949</v>
      </c>
      <c r="AA61" s="70">
        <v>717888</v>
      </c>
      <c r="AB61" s="70">
        <v>731216</v>
      </c>
      <c r="AC61" s="70">
        <v>733301</v>
      </c>
      <c r="AD61" s="70">
        <v>735766</v>
      </c>
      <c r="AE61" s="81">
        <v>718776</v>
      </c>
      <c r="AF61" s="71">
        <v>41</v>
      </c>
    </row>
    <row r="62" spans="1:34" s="6" customFormat="1" ht="11">
      <c r="A62" s="6">
        <v>42</v>
      </c>
      <c r="B62" s="15" t="s">
        <v>54</v>
      </c>
      <c r="C62" s="16"/>
      <c r="D62" s="36" t="s">
        <v>51</v>
      </c>
      <c r="E62" s="36" t="s">
        <v>51</v>
      </c>
      <c r="F62" s="36" t="s">
        <v>51</v>
      </c>
      <c r="G62" s="36" t="s">
        <v>51</v>
      </c>
      <c r="H62" s="36" t="s">
        <v>51</v>
      </c>
      <c r="I62" s="36" t="s">
        <v>51</v>
      </c>
      <c r="J62" s="51">
        <v>4.1900000000000004</v>
      </c>
      <c r="K62" s="36" t="s">
        <v>51</v>
      </c>
      <c r="L62" s="51">
        <v>3.43</v>
      </c>
      <c r="M62" s="51">
        <v>3.25</v>
      </c>
      <c r="N62" s="51">
        <v>3.16</v>
      </c>
      <c r="O62" s="51">
        <v>3.06</v>
      </c>
      <c r="P62" s="51">
        <v>2.91</v>
      </c>
      <c r="Q62" s="51">
        <v>2.74</v>
      </c>
      <c r="R62" s="51">
        <v>2.59</v>
      </c>
      <c r="S62" s="51">
        <v>2.4700000000000002</v>
      </c>
      <c r="T62" s="51">
        <v>2.37</v>
      </c>
      <c r="U62" s="87">
        <v>2.2799999999999998</v>
      </c>
      <c r="V62" s="51">
        <v>3.58</v>
      </c>
      <c r="W62" s="51">
        <v>3.01</v>
      </c>
      <c r="X62" s="51">
        <v>2.84</v>
      </c>
      <c r="Y62" s="51">
        <v>2.77</v>
      </c>
      <c r="Z62" s="51">
        <v>2.66</v>
      </c>
      <c r="AA62" s="51">
        <v>2.52</v>
      </c>
      <c r="AB62" s="44">
        <v>2.4</v>
      </c>
      <c r="AC62" s="44">
        <v>2.31</v>
      </c>
      <c r="AD62" s="44">
        <v>2.237908107</v>
      </c>
      <c r="AE62" s="88">
        <v>2.16676</v>
      </c>
      <c r="AF62" s="10">
        <v>42</v>
      </c>
    </row>
    <row r="63" spans="1:34" s="6" customFormat="1" ht="11">
      <c r="B63" s="68" t="s">
        <v>64</v>
      </c>
      <c r="C63" s="1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49"/>
      <c r="S63" s="49"/>
      <c r="T63" s="49"/>
      <c r="U63" s="85"/>
      <c r="V63" s="49"/>
      <c r="W63" s="49"/>
      <c r="X63" s="49"/>
      <c r="Y63" s="49"/>
      <c r="Z63" s="49"/>
      <c r="AA63" s="49"/>
      <c r="AB63" s="49"/>
      <c r="AC63" s="49"/>
      <c r="AD63" s="49"/>
      <c r="AE63" s="85"/>
      <c r="AF63" s="10"/>
    </row>
    <row r="64" spans="1:34" s="6" customFormat="1" ht="11">
      <c r="A64" s="6">
        <v>43</v>
      </c>
      <c r="B64" s="15" t="s">
        <v>52</v>
      </c>
      <c r="C64" s="16"/>
      <c r="D64" s="36" t="s">
        <v>51</v>
      </c>
      <c r="E64" s="36" t="s">
        <v>51</v>
      </c>
      <c r="F64" s="36" t="s">
        <v>51</v>
      </c>
      <c r="G64" s="36" t="s">
        <v>51</v>
      </c>
      <c r="H64" s="36" t="s">
        <v>51</v>
      </c>
      <c r="I64" s="36" t="s">
        <v>51</v>
      </c>
      <c r="J64" s="36">
        <v>352</v>
      </c>
      <c r="K64" s="36" t="s">
        <v>51</v>
      </c>
      <c r="L64" s="36">
        <v>800</v>
      </c>
      <c r="M64" s="36">
        <v>959</v>
      </c>
      <c r="N64" s="36">
        <v>1223</v>
      </c>
      <c r="O64" s="36">
        <v>1033</v>
      </c>
      <c r="P64" s="36">
        <v>1051</v>
      </c>
      <c r="Q64" s="36">
        <v>994</v>
      </c>
      <c r="R64" s="48">
        <v>835</v>
      </c>
      <c r="S64" s="48">
        <v>1078</v>
      </c>
      <c r="T64" s="48">
        <v>1212</v>
      </c>
      <c r="U64" s="91">
        <v>1343</v>
      </c>
      <c r="V64" s="36">
        <v>152</v>
      </c>
      <c r="W64" s="36">
        <v>420</v>
      </c>
      <c r="X64" s="36">
        <v>697</v>
      </c>
      <c r="Y64" s="36">
        <v>512</v>
      </c>
      <c r="Z64" s="36">
        <v>436</v>
      </c>
      <c r="AA64" s="60">
        <v>400</v>
      </c>
      <c r="AB64" s="48">
        <v>389</v>
      </c>
      <c r="AC64" s="48">
        <v>451</v>
      </c>
      <c r="AD64" s="48">
        <v>531</v>
      </c>
      <c r="AE64" s="91">
        <v>543</v>
      </c>
      <c r="AF64" s="10">
        <v>43</v>
      </c>
    </row>
    <row r="65" spans="1:32" s="6" customFormat="1" ht="11">
      <c r="A65" s="18">
        <v>44</v>
      </c>
      <c r="B65" s="19" t="s">
        <v>53</v>
      </c>
      <c r="C65" s="20"/>
      <c r="D65" s="61" t="s">
        <v>51</v>
      </c>
      <c r="E65" s="61" t="s">
        <v>51</v>
      </c>
      <c r="F65" s="61" t="s">
        <v>51</v>
      </c>
      <c r="G65" s="61" t="s">
        <v>51</v>
      </c>
      <c r="H65" s="61" t="s">
        <v>51</v>
      </c>
      <c r="I65" s="61" t="s">
        <v>51</v>
      </c>
      <c r="J65" s="61">
        <v>10379</v>
      </c>
      <c r="K65" s="61" t="s">
        <v>51</v>
      </c>
      <c r="L65" s="61">
        <v>17817</v>
      </c>
      <c r="M65" s="61">
        <v>21864</v>
      </c>
      <c r="N65" s="61">
        <v>24102</v>
      </c>
      <c r="O65" s="61">
        <v>25379</v>
      </c>
      <c r="P65" s="61">
        <v>25137</v>
      </c>
      <c r="Q65" s="61">
        <v>25796</v>
      </c>
      <c r="R65" s="62">
        <v>28041</v>
      </c>
      <c r="S65" s="62">
        <v>33794</v>
      </c>
      <c r="T65" s="62">
        <v>36524</v>
      </c>
      <c r="U65" s="92">
        <v>38229</v>
      </c>
      <c r="V65" s="63">
        <v>4573</v>
      </c>
      <c r="W65" s="61">
        <v>8515</v>
      </c>
      <c r="X65" s="61">
        <v>11616</v>
      </c>
      <c r="Y65" s="61">
        <v>13318</v>
      </c>
      <c r="Z65" s="61">
        <v>12360</v>
      </c>
      <c r="AA65" s="61">
        <v>12089</v>
      </c>
      <c r="AB65" s="61">
        <v>12220</v>
      </c>
      <c r="AC65" s="61">
        <v>13868</v>
      </c>
      <c r="AD65" s="61">
        <v>14496</v>
      </c>
      <c r="AE65" s="100">
        <v>14658</v>
      </c>
      <c r="AF65" s="13">
        <v>44</v>
      </c>
    </row>
    <row r="66" spans="1:32">
      <c r="B66" s="21" t="s">
        <v>55</v>
      </c>
    </row>
    <row r="67" spans="1:32">
      <c r="B67" s="6" t="s">
        <v>56</v>
      </c>
    </row>
    <row r="68" spans="1:32">
      <c r="B68" s="6" t="s">
        <v>57</v>
      </c>
    </row>
    <row r="69" spans="1:32">
      <c r="B69" s="6" t="s">
        <v>58</v>
      </c>
    </row>
    <row r="70" spans="1:32">
      <c r="B70" s="6" t="s">
        <v>60</v>
      </c>
    </row>
    <row r="71" spans="1:32">
      <c r="B71" s="6" t="s">
        <v>61</v>
      </c>
    </row>
  </sheetData>
  <phoneticPr fontId="2"/>
  <pageMargins left="0.7" right="0.7" top="0.75" bottom="0.75" header="0.3" footer="0.3"/>
  <pageSetup paperSize="8" scale="85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T9～H22推移 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fujioka-katsumi</dc:creator>
  <cp:lastModifiedBy>User</cp:lastModifiedBy>
  <cp:lastPrinted>2024-08-24T06:42:36Z</cp:lastPrinted>
  <dcterms:created xsi:type="dcterms:W3CDTF">2001-10-11T01:19:48Z</dcterms:created>
  <dcterms:modified xsi:type="dcterms:W3CDTF">2024-08-24T06:47:48Z</dcterms:modified>
</cp:coreProperties>
</file>