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7777私用\漁績\"/>
    </mc:Choice>
  </mc:AlternateContent>
  <bookViews>
    <workbookView xWindow="0" yWindow="15" windowWidth="20490" windowHeight="7350"/>
  </bookViews>
  <sheets>
    <sheet name="漁績報告" sheetId="5" r:id="rId1"/>
    <sheet name="別紙" sheetId="1" r:id="rId2"/>
    <sheet name="TAC報告" sheetId="9" r:id="rId3"/>
    <sheet name="リスト" sheetId="7" r:id="rId4"/>
  </sheets>
  <definedNames>
    <definedName name="_xlnm.Print_Area" localSheetId="1">別紙!$A$2:$AX$402</definedName>
    <definedName name="_xlnm.Print_Titles" localSheetId="1">別紙!$A:$C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9" l="1"/>
  <c r="F14" i="9"/>
  <c r="H3" i="5" l="1"/>
  <c r="H2" i="5"/>
  <c r="AX402" i="1" l="1"/>
  <c r="AX6" i="1"/>
  <c r="AX7" i="1"/>
  <c r="AX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X121" i="1"/>
  <c r="AX122" i="1"/>
  <c r="AX123" i="1"/>
  <c r="AX124" i="1"/>
  <c r="AX125" i="1"/>
  <c r="AX126" i="1"/>
  <c r="AX127" i="1"/>
  <c r="AX128" i="1"/>
  <c r="AX129" i="1"/>
  <c r="AX130" i="1"/>
  <c r="AX131" i="1"/>
  <c r="AX132" i="1"/>
  <c r="AX133" i="1"/>
  <c r="AX134" i="1"/>
  <c r="AX135" i="1"/>
  <c r="AX136" i="1"/>
  <c r="AX137" i="1"/>
  <c r="AX138" i="1"/>
  <c r="AX139" i="1"/>
  <c r="AX140" i="1"/>
  <c r="AX141" i="1"/>
  <c r="AX142" i="1"/>
  <c r="AX143" i="1"/>
  <c r="AX144" i="1"/>
  <c r="AX145" i="1"/>
  <c r="AX146" i="1"/>
  <c r="AX147" i="1"/>
  <c r="AX148" i="1"/>
  <c r="AX149" i="1"/>
  <c r="AX150" i="1"/>
  <c r="AX151" i="1"/>
  <c r="AX152" i="1"/>
  <c r="AX153" i="1"/>
  <c r="AX154" i="1"/>
  <c r="AX155" i="1"/>
  <c r="AX156" i="1"/>
  <c r="AX157" i="1"/>
  <c r="AX158" i="1"/>
  <c r="AX159" i="1"/>
  <c r="AX160" i="1"/>
  <c r="AX161" i="1"/>
  <c r="AX162" i="1"/>
  <c r="AX163" i="1"/>
  <c r="AX164" i="1"/>
  <c r="AX165" i="1"/>
  <c r="AX166" i="1"/>
  <c r="AX167" i="1"/>
  <c r="AX168" i="1"/>
  <c r="AX169" i="1"/>
  <c r="AX170" i="1"/>
  <c r="AX171" i="1"/>
  <c r="AX172" i="1"/>
  <c r="AX173" i="1"/>
  <c r="AX174" i="1"/>
  <c r="AX175" i="1"/>
  <c r="AX176" i="1"/>
  <c r="AX177" i="1"/>
  <c r="AX178" i="1"/>
  <c r="AX179" i="1"/>
  <c r="AX180" i="1"/>
  <c r="AX181" i="1"/>
  <c r="AX182" i="1"/>
  <c r="AX183" i="1"/>
  <c r="AX184" i="1"/>
  <c r="AX185" i="1"/>
  <c r="AX186" i="1"/>
  <c r="AX187" i="1"/>
  <c r="AX188" i="1"/>
  <c r="AX189" i="1"/>
  <c r="AX190" i="1"/>
  <c r="AX191" i="1"/>
  <c r="AX192" i="1"/>
  <c r="AX193" i="1"/>
  <c r="AX194" i="1"/>
  <c r="AX195" i="1"/>
  <c r="AX196" i="1"/>
  <c r="AX197" i="1"/>
  <c r="AX198" i="1"/>
  <c r="AX199" i="1"/>
  <c r="AX200" i="1"/>
  <c r="AX201" i="1"/>
  <c r="AX202" i="1"/>
  <c r="AX203" i="1"/>
  <c r="AX204" i="1"/>
  <c r="AX205" i="1"/>
  <c r="AX206" i="1"/>
  <c r="AX207" i="1"/>
  <c r="AX208" i="1"/>
  <c r="AX209" i="1"/>
  <c r="AX210" i="1"/>
  <c r="AX211" i="1"/>
  <c r="AX212" i="1"/>
  <c r="AX213" i="1"/>
  <c r="AX214" i="1"/>
  <c r="AX215" i="1"/>
  <c r="AX216" i="1"/>
  <c r="AX217" i="1"/>
  <c r="AX218" i="1"/>
  <c r="AX219" i="1"/>
  <c r="AX220" i="1"/>
  <c r="AX221" i="1"/>
  <c r="AX222" i="1"/>
  <c r="AX223" i="1"/>
  <c r="AX224" i="1"/>
  <c r="AX225" i="1"/>
  <c r="AX226" i="1"/>
  <c r="AX227" i="1"/>
  <c r="AX228" i="1"/>
  <c r="AX229" i="1"/>
  <c r="AX230" i="1"/>
  <c r="AX231" i="1"/>
  <c r="AX232" i="1"/>
  <c r="AX233" i="1"/>
  <c r="AX234" i="1"/>
  <c r="AX235" i="1"/>
  <c r="AX236" i="1"/>
  <c r="AX237" i="1"/>
  <c r="AX238" i="1"/>
  <c r="AX239" i="1"/>
  <c r="AX240" i="1"/>
  <c r="AX241" i="1"/>
  <c r="AX242" i="1"/>
  <c r="AX243" i="1"/>
  <c r="AX244" i="1"/>
  <c r="AX245" i="1"/>
  <c r="AX246" i="1"/>
  <c r="AX247" i="1"/>
  <c r="AX248" i="1"/>
  <c r="AX249" i="1"/>
  <c r="AX250" i="1"/>
  <c r="AX251" i="1"/>
  <c r="AX252" i="1"/>
  <c r="AX253" i="1"/>
  <c r="AX254" i="1"/>
  <c r="AX255" i="1"/>
  <c r="AX256" i="1"/>
  <c r="AX257" i="1"/>
  <c r="AX258" i="1"/>
  <c r="AX259" i="1"/>
  <c r="AX260" i="1"/>
  <c r="AX261" i="1"/>
  <c r="AX262" i="1"/>
  <c r="AX263" i="1"/>
  <c r="AX264" i="1"/>
  <c r="AX265" i="1"/>
  <c r="AX266" i="1"/>
  <c r="AX267" i="1"/>
  <c r="AX268" i="1"/>
  <c r="AX269" i="1"/>
  <c r="AX270" i="1"/>
  <c r="AX271" i="1"/>
  <c r="AX272" i="1"/>
  <c r="AX273" i="1"/>
  <c r="AX274" i="1"/>
  <c r="AX275" i="1"/>
  <c r="AX276" i="1"/>
  <c r="AX277" i="1"/>
  <c r="AX278" i="1"/>
  <c r="AX279" i="1"/>
  <c r="AX280" i="1"/>
  <c r="AX281" i="1"/>
  <c r="AX282" i="1"/>
  <c r="AX283" i="1"/>
  <c r="AX284" i="1"/>
  <c r="AX285" i="1"/>
  <c r="AX286" i="1"/>
  <c r="AX287" i="1"/>
  <c r="AX288" i="1"/>
  <c r="AX289" i="1"/>
  <c r="AX290" i="1"/>
  <c r="AX291" i="1"/>
  <c r="AX292" i="1"/>
  <c r="AX293" i="1"/>
  <c r="AX294" i="1"/>
  <c r="AX295" i="1"/>
  <c r="AX296" i="1"/>
  <c r="AX297" i="1"/>
  <c r="AX298" i="1"/>
  <c r="AX299" i="1"/>
  <c r="AX300" i="1"/>
  <c r="AX301" i="1"/>
  <c r="AX302" i="1"/>
  <c r="AX303" i="1"/>
  <c r="AX304" i="1"/>
  <c r="AX305" i="1"/>
  <c r="AX306" i="1"/>
  <c r="AX307" i="1"/>
  <c r="AX308" i="1"/>
  <c r="AX309" i="1"/>
  <c r="AX310" i="1"/>
  <c r="AX311" i="1"/>
  <c r="AX312" i="1"/>
  <c r="AX313" i="1"/>
  <c r="AX314" i="1"/>
  <c r="AX315" i="1"/>
  <c r="AX316" i="1"/>
  <c r="AX317" i="1"/>
  <c r="AX318" i="1"/>
  <c r="AX319" i="1"/>
  <c r="AX320" i="1"/>
  <c r="AX321" i="1"/>
  <c r="AX322" i="1"/>
  <c r="AX323" i="1"/>
  <c r="AX324" i="1"/>
  <c r="AX325" i="1"/>
  <c r="AX326" i="1"/>
  <c r="AX327" i="1"/>
  <c r="AX328" i="1"/>
  <c r="AX329" i="1"/>
  <c r="AX330" i="1"/>
  <c r="AX331" i="1"/>
  <c r="AX332" i="1"/>
  <c r="AX333" i="1"/>
  <c r="AX334" i="1"/>
  <c r="AX335" i="1"/>
  <c r="AX336" i="1"/>
  <c r="AX337" i="1"/>
  <c r="AX338" i="1"/>
  <c r="AX339" i="1"/>
  <c r="AX340" i="1"/>
  <c r="AX341" i="1"/>
  <c r="AX342" i="1"/>
  <c r="AX343" i="1"/>
  <c r="AX344" i="1"/>
  <c r="AX345" i="1"/>
  <c r="AX346" i="1"/>
  <c r="AX347" i="1"/>
  <c r="AX348" i="1"/>
  <c r="AX349" i="1"/>
  <c r="AX350" i="1"/>
  <c r="AX351" i="1"/>
  <c r="AX352" i="1"/>
  <c r="AX353" i="1"/>
  <c r="AX354" i="1"/>
  <c r="AX355" i="1"/>
  <c r="AX356" i="1"/>
  <c r="AX357" i="1"/>
  <c r="AX358" i="1"/>
  <c r="AX359" i="1"/>
  <c r="AX360" i="1"/>
  <c r="AX361" i="1"/>
  <c r="AX362" i="1"/>
  <c r="AX363" i="1"/>
  <c r="AX364" i="1"/>
  <c r="AX365" i="1"/>
  <c r="AX366" i="1"/>
  <c r="AX367" i="1"/>
  <c r="AX368" i="1"/>
  <c r="AX369" i="1"/>
  <c r="AX370" i="1"/>
  <c r="AX371" i="1"/>
  <c r="AX372" i="1"/>
  <c r="AX373" i="1"/>
  <c r="AX374" i="1"/>
  <c r="AX375" i="1"/>
  <c r="AX376" i="1"/>
  <c r="AX377" i="1"/>
  <c r="AX378" i="1"/>
  <c r="AX379" i="1"/>
  <c r="AX380" i="1"/>
  <c r="AX381" i="1"/>
  <c r="AX382" i="1"/>
  <c r="AX383" i="1"/>
  <c r="AX384" i="1"/>
  <c r="AX385" i="1"/>
  <c r="AX386" i="1"/>
  <c r="AX387" i="1"/>
  <c r="AX388" i="1"/>
  <c r="AX389" i="1"/>
  <c r="AX390" i="1"/>
  <c r="AX391" i="1"/>
  <c r="AX392" i="1"/>
  <c r="AX393" i="1"/>
  <c r="AX394" i="1"/>
  <c r="AX395" i="1"/>
  <c r="AX396" i="1"/>
  <c r="AX397" i="1"/>
  <c r="AX398" i="1"/>
  <c r="AX399" i="1"/>
  <c r="AX400" i="1"/>
  <c r="AX401" i="1"/>
  <c r="G8" i="9"/>
  <c r="G7" i="9"/>
  <c r="B48" i="9" l="1"/>
  <c r="F48" i="9" s="1"/>
  <c r="B47" i="9"/>
  <c r="F47" i="9" s="1"/>
  <c r="B46" i="9"/>
  <c r="F46" i="9" s="1"/>
  <c r="B45" i="9"/>
  <c r="F45" i="9" s="1"/>
  <c r="B44" i="9"/>
  <c r="F44" i="9" s="1"/>
  <c r="B43" i="9"/>
  <c r="F43" i="9" s="1"/>
  <c r="B42" i="9"/>
  <c r="F42" i="9" s="1"/>
  <c r="B41" i="9"/>
  <c r="F41" i="9" s="1"/>
  <c r="B40" i="9"/>
  <c r="F40" i="9" s="1"/>
  <c r="B39" i="9"/>
  <c r="F39" i="9" s="1"/>
  <c r="B38" i="9"/>
  <c r="F38" i="9" s="1"/>
  <c r="B37" i="9"/>
  <c r="F37" i="9" s="1"/>
  <c r="B36" i="9"/>
  <c r="F36" i="9" s="1"/>
  <c r="B35" i="9"/>
  <c r="F35" i="9" s="1"/>
  <c r="B34" i="9"/>
  <c r="F34" i="9" s="1"/>
  <c r="B33" i="9"/>
  <c r="F33" i="9" s="1"/>
  <c r="B32" i="9"/>
  <c r="F32" i="9" s="1"/>
  <c r="B31" i="9"/>
  <c r="F31" i="9" s="1"/>
  <c r="B30" i="9"/>
  <c r="F30" i="9" s="1"/>
  <c r="B29" i="9"/>
  <c r="F29" i="9" s="1"/>
  <c r="B28" i="9"/>
  <c r="F28" i="9" s="1"/>
  <c r="B27" i="9"/>
  <c r="F27" i="9" s="1"/>
  <c r="B26" i="9"/>
  <c r="F26" i="9" s="1"/>
  <c r="B25" i="9"/>
  <c r="F25" i="9" s="1"/>
  <c r="B24" i="9"/>
  <c r="F24" i="9" s="1"/>
  <c r="B23" i="9"/>
  <c r="F23" i="9" s="1"/>
  <c r="B22" i="9"/>
  <c r="F22" i="9" s="1"/>
  <c r="B21" i="9"/>
  <c r="F21" i="9" s="1"/>
  <c r="B20" i="9"/>
  <c r="F20" i="9" s="1"/>
  <c r="B19" i="9"/>
  <c r="F19" i="9" s="1"/>
  <c r="B18" i="9"/>
  <c r="G3" i="9"/>
  <c r="F18" i="9" l="1"/>
  <c r="G18" i="9"/>
  <c r="E21" i="9"/>
  <c r="G21" i="9"/>
  <c r="C21" i="9"/>
  <c r="H21" i="9"/>
  <c r="D21" i="9"/>
  <c r="E25" i="9"/>
  <c r="G25" i="9"/>
  <c r="C25" i="9"/>
  <c r="H25" i="9"/>
  <c r="D25" i="9"/>
  <c r="E29" i="9"/>
  <c r="G29" i="9"/>
  <c r="D29" i="9"/>
  <c r="C29" i="9"/>
  <c r="H29" i="9"/>
  <c r="E33" i="9"/>
  <c r="G33" i="9"/>
  <c r="C33" i="9"/>
  <c r="D33" i="9"/>
  <c r="H33" i="9"/>
  <c r="E37" i="9"/>
  <c r="G37" i="9"/>
  <c r="D37" i="9"/>
  <c r="H37" i="9"/>
  <c r="C37" i="9"/>
  <c r="E41" i="9"/>
  <c r="G41" i="9"/>
  <c r="D41" i="9"/>
  <c r="H41" i="9"/>
  <c r="C41" i="9"/>
  <c r="E45" i="9"/>
  <c r="G45" i="9"/>
  <c r="D45" i="9"/>
  <c r="C45" i="9"/>
  <c r="H45" i="9"/>
  <c r="D22" i="9"/>
  <c r="E22" i="9"/>
  <c r="G22" i="9"/>
  <c r="H22" i="9"/>
  <c r="C22" i="9"/>
  <c r="D26" i="9"/>
  <c r="E26" i="9"/>
  <c r="C26" i="9"/>
  <c r="H26" i="9"/>
  <c r="G26" i="9"/>
  <c r="D30" i="9"/>
  <c r="E30" i="9"/>
  <c r="H30" i="9"/>
  <c r="C30" i="9"/>
  <c r="G30" i="9"/>
  <c r="D34" i="9"/>
  <c r="E34" i="9"/>
  <c r="C34" i="9"/>
  <c r="H34" i="9"/>
  <c r="G34" i="9"/>
  <c r="D38" i="9"/>
  <c r="E38" i="9"/>
  <c r="H38" i="9"/>
  <c r="C38" i="9"/>
  <c r="G38" i="9"/>
  <c r="D42" i="9"/>
  <c r="E42" i="9"/>
  <c r="C42" i="9"/>
  <c r="G42" i="9"/>
  <c r="H42" i="9"/>
  <c r="D46" i="9"/>
  <c r="E46" i="9"/>
  <c r="H46" i="9"/>
  <c r="C46" i="9"/>
  <c r="G46" i="9"/>
  <c r="C19" i="9"/>
  <c r="H19" i="9"/>
  <c r="D19" i="9"/>
  <c r="E19" i="9"/>
  <c r="G19" i="9"/>
  <c r="C23" i="9"/>
  <c r="H23" i="9"/>
  <c r="D23" i="9"/>
  <c r="E23" i="9"/>
  <c r="G23" i="9"/>
  <c r="C27" i="9"/>
  <c r="H27" i="9"/>
  <c r="D27" i="9"/>
  <c r="G27" i="9"/>
  <c r="E27" i="9"/>
  <c r="C31" i="9"/>
  <c r="H31" i="9"/>
  <c r="D31" i="9"/>
  <c r="G31" i="9"/>
  <c r="E31" i="9"/>
  <c r="C35" i="9"/>
  <c r="H35" i="9"/>
  <c r="D35" i="9"/>
  <c r="G35" i="9"/>
  <c r="E35" i="9"/>
  <c r="C39" i="9"/>
  <c r="H39" i="9"/>
  <c r="D39" i="9"/>
  <c r="E39" i="9"/>
  <c r="G39" i="9"/>
  <c r="C43" i="9"/>
  <c r="H43" i="9"/>
  <c r="D43" i="9"/>
  <c r="G43" i="9"/>
  <c r="E43" i="9"/>
  <c r="C47" i="9"/>
  <c r="H47" i="9"/>
  <c r="D47" i="9"/>
  <c r="G47" i="9"/>
  <c r="E47" i="9"/>
  <c r="G20" i="9"/>
  <c r="C20" i="9"/>
  <c r="H20" i="9"/>
  <c r="D20" i="9"/>
  <c r="E20" i="9"/>
  <c r="G24" i="9"/>
  <c r="C24" i="9"/>
  <c r="H24" i="9"/>
  <c r="D24" i="9"/>
  <c r="E24" i="9"/>
  <c r="G28" i="9"/>
  <c r="C28" i="9"/>
  <c r="H28" i="9"/>
  <c r="D28" i="9"/>
  <c r="E28" i="9"/>
  <c r="G32" i="9"/>
  <c r="C32" i="9"/>
  <c r="H32" i="9"/>
  <c r="E32" i="9"/>
  <c r="D32" i="9"/>
  <c r="G36" i="9"/>
  <c r="C36" i="9"/>
  <c r="H36" i="9"/>
  <c r="D36" i="9"/>
  <c r="E36" i="9"/>
  <c r="G40" i="9"/>
  <c r="C40" i="9"/>
  <c r="H40" i="9"/>
  <c r="E40" i="9"/>
  <c r="D40" i="9"/>
  <c r="G44" i="9"/>
  <c r="C44" i="9"/>
  <c r="H44" i="9"/>
  <c r="E44" i="9"/>
  <c r="D44" i="9"/>
  <c r="G48" i="9"/>
  <c r="C48" i="9"/>
  <c r="H48" i="9"/>
  <c r="E48" i="9"/>
  <c r="D48" i="9"/>
  <c r="H18" i="9"/>
  <c r="C18" i="9"/>
  <c r="E18" i="9"/>
  <c r="D18" i="9"/>
  <c r="AX5" i="1" l="1"/>
  <c r="AX3" i="1" l="1"/>
  <c r="AX4" i="1" l="1"/>
</calcChain>
</file>

<file path=xl/comments1.xml><?xml version="1.0" encoding="utf-8"?>
<comments xmlns="http://schemas.openxmlformats.org/spreadsheetml/2006/main">
  <authors>
    <author>宇野</author>
  </authors>
  <commentList>
    <comment ref="B5" authorId="0" shapeId="0">
      <text>
        <r>
          <rPr>
            <sz val="12"/>
            <color indexed="81"/>
            <rFont val="HGPｺﾞｼｯｸM"/>
            <family val="3"/>
            <charset val="128"/>
          </rPr>
          <t>数字を入力（文字不要）</t>
        </r>
      </text>
    </comment>
    <comment ref="D5" authorId="0" shapeId="0">
      <text>
        <r>
          <rPr>
            <sz val="12"/>
            <color indexed="81"/>
            <rFont val="HGPｺﾞｼｯｸM"/>
            <family val="3"/>
            <charset val="128"/>
          </rPr>
          <t>数字を入力（文字不要）</t>
        </r>
      </text>
    </comment>
    <comment ref="F6" authorId="0" shapeId="0">
      <text>
        <r>
          <rPr>
            <sz val="12"/>
            <color indexed="81"/>
            <rFont val="HGPｺﾞｼｯｸM"/>
            <family val="3"/>
            <charset val="128"/>
          </rPr>
          <t>リストから主な漁業種類の順に選択</t>
        </r>
      </text>
    </comment>
  </commentList>
</comments>
</file>

<file path=xl/comments2.xml><?xml version="1.0" encoding="utf-8"?>
<comments xmlns="http://schemas.openxmlformats.org/spreadsheetml/2006/main">
  <authors>
    <author>宇野</author>
  </authors>
  <commentList>
    <comment ref="B2" authorId="0" shapeId="0">
      <text>
        <r>
          <rPr>
            <sz val="9"/>
            <color indexed="81"/>
            <rFont val="HGPｺﾞｼｯｸM"/>
            <family val="3"/>
            <charset val="128"/>
          </rPr>
          <t>リストから選択</t>
        </r>
      </text>
    </comment>
  </commentList>
</comments>
</file>

<file path=xl/comments3.xml><?xml version="1.0" encoding="utf-8"?>
<comments xmlns="http://schemas.openxmlformats.org/spreadsheetml/2006/main">
  <authors>
    <author>宇野</author>
  </authors>
  <commentList>
    <comment ref="F13" authorId="0" shapeId="0">
      <text>
        <r>
          <rPr>
            <sz val="10"/>
            <color indexed="81"/>
            <rFont val="MS P ゴシック"/>
            <family val="3"/>
            <charset val="128"/>
          </rPr>
          <t>漁船の名称入力</t>
        </r>
      </text>
    </comment>
  </commentList>
</comments>
</file>

<file path=xl/comments4.xml><?xml version="1.0" encoding="utf-8"?>
<comments xmlns="http://schemas.openxmlformats.org/spreadsheetml/2006/main">
  <authors>
    <author>宇野</author>
  </authors>
  <commentList>
    <comment ref="B41" authorId="0" shapeId="0">
      <text>
        <r>
          <rPr>
            <sz val="12"/>
            <color indexed="81"/>
            <rFont val="BIZ UDゴシック"/>
            <family val="3"/>
            <charset val="128"/>
          </rPr>
          <t>追加可能です</t>
        </r>
      </text>
    </comment>
  </commentList>
</comments>
</file>

<file path=xl/sharedStrings.xml><?xml version="1.0" encoding="utf-8"?>
<sst xmlns="http://schemas.openxmlformats.org/spreadsheetml/2006/main" count="178" uniqueCount="163">
  <si>
    <t>氏名</t>
    <rPh sb="0" eb="2">
      <t>シメイ</t>
    </rPh>
    <phoneticPr fontId="1"/>
  </si>
  <si>
    <t>その他</t>
    <rPh sb="2" eb="3">
      <t>タ</t>
    </rPh>
    <phoneticPr fontId="1"/>
  </si>
  <si>
    <t>計</t>
    <rPh sb="0" eb="1">
      <t>ケイ</t>
    </rPh>
    <phoneticPr fontId="1"/>
  </si>
  <si>
    <t>漁業種類</t>
    <rPh sb="0" eb="2">
      <t>ギョギョウ</t>
    </rPh>
    <rPh sb="2" eb="4">
      <t>シュルイ</t>
    </rPh>
    <phoneticPr fontId="3"/>
  </si>
  <si>
    <t>小型機船底びき網漁業</t>
    <rPh sb="0" eb="2">
      <t>コガタ</t>
    </rPh>
    <rPh sb="2" eb="4">
      <t>キセン</t>
    </rPh>
    <rPh sb="4" eb="5">
      <t>ソコ</t>
    </rPh>
    <phoneticPr fontId="3"/>
  </si>
  <si>
    <t>うなぎ稚魚漁業</t>
    <rPh sb="3" eb="5">
      <t>チギョ</t>
    </rPh>
    <rPh sb="5" eb="7">
      <t>ギョギョウ</t>
    </rPh>
    <phoneticPr fontId="3"/>
  </si>
  <si>
    <t>機船船びき網漁業</t>
    <rPh sb="0" eb="2">
      <t>キセン</t>
    </rPh>
    <rPh sb="2" eb="3">
      <t>フネ</t>
    </rPh>
    <rPh sb="5" eb="6">
      <t>アミ</t>
    </rPh>
    <rPh sb="6" eb="8">
      <t>ギョギョウ</t>
    </rPh>
    <phoneticPr fontId="3"/>
  </si>
  <si>
    <t>さより機船船びき網漁業</t>
    <rPh sb="3" eb="5">
      <t>キセン</t>
    </rPh>
    <rPh sb="5" eb="6">
      <t>フネ</t>
    </rPh>
    <rPh sb="8" eb="9">
      <t>アミ</t>
    </rPh>
    <rPh sb="9" eb="11">
      <t>ギョギョウ</t>
    </rPh>
    <phoneticPr fontId="3"/>
  </si>
  <si>
    <t>潜水器漁業</t>
    <rPh sb="0" eb="5">
      <t>センスイキ</t>
    </rPh>
    <phoneticPr fontId="3"/>
  </si>
  <si>
    <t>雑魚地びき網漁業</t>
    <rPh sb="0" eb="2">
      <t>ザツギョ</t>
    </rPh>
    <rPh sb="2" eb="3">
      <t>ジ</t>
    </rPh>
    <phoneticPr fontId="3"/>
  </si>
  <si>
    <t>固定式刺し網漁業</t>
    <rPh sb="0" eb="2">
      <t>コテイ</t>
    </rPh>
    <rPh sb="2" eb="3">
      <t>シキ</t>
    </rPh>
    <rPh sb="3" eb="4">
      <t>サ</t>
    </rPh>
    <rPh sb="5" eb="6">
      <t>アミ</t>
    </rPh>
    <rPh sb="6" eb="8">
      <t>ギョギョウ</t>
    </rPh>
    <phoneticPr fontId="3"/>
  </si>
  <si>
    <t>雑魚磯建網漁業</t>
    <rPh sb="0" eb="2">
      <t>ザツギョ</t>
    </rPh>
    <rPh sb="2" eb="5">
      <t>イソ</t>
    </rPh>
    <rPh sb="5" eb="7">
      <t>ギョギョウ</t>
    </rPh>
    <phoneticPr fontId="3"/>
  </si>
  <si>
    <t>さわら流し網漁業</t>
    <rPh sb="3" eb="4">
      <t>ナガ</t>
    </rPh>
    <rPh sb="5" eb="6">
      <t>アミ</t>
    </rPh>
    <rPh sb="6" eb="8">
      <t>ギョギョウ</t>
    </rPh>
    <phoneticPr fontId="3"/>
  </si>
  <si>
    <t>ぼら囲い刺し網漁業</t>
    <rPh sb="2" eb="3">
      <t>カコ</t>
    </rPh>
    <rPh sb="4" eb="5">
      <t>サ</t>
    </rPh>
    <rPh sb="6" eb="7">
      <t>アミ</t>
    </rPh>
    <rPh sb="7" eb="9">
      <t>ギョギョウ</t>
    </rPh>
    <phoneticPr fontId="3"/>
  </si>
  <si>
    <t>すくい網漁業</t>
    <rPh sb="3" eb="4">
      <t>アミ</t>
    </rPh>
    <rPh sb="4" eb="6">
      <t>ギョギョウ</t>
    </rPh>
    <phoneticPr fontId="3"/>
  </si>
  <si>
    <t>たこつぼ漁業</t>
    <rPh sb="4" eb="6">
      <t>ギョギョウ</t>
    </rPh>
    <phoneticPr fontId="3"/>
  </si>
  <si>
    <t>ほこ突き漁業</t>
    <rPh sb="2" eb="3">
      <t>ツ</t>
    </rPh>
    <rPh sb="4" eb="6">
      <t>ギョギョウ</t>
    </rPh>
    <phoneticPr fontId="3"/>
  </si>
  <si>
    <t>火光利用ほこ突き漁業</t>
    <rPh sb="0" eb="1">
      <t>ヒ</t>
    </rPh>
    <rPh sb="1" eb="2">
      <t>ヒカリ</t>
    </rPh>
    <rPh sb="2" eb="4">
      <t>リヨウ</t>
    </rPh>
    <rPh sb="6" eb="7">
      <t>ツ</t>
    </rPh>
    <rPh sb="8" eb="10">
      <t>ギョギョウ</t>
    </rPh>
    <phoneticPr fontId="3"/>
  </si>
  <si>
    <t>知事許可漁業の名称</t>
    <rPh sb="0" eb="2">
      <t>チジ</t>
    </rPh>
    <rPh sb="2" eb="4">
      <t>キョカ</t>
    </rPh>
    <rPh sb="4" eb="6">
      <t>ギョギョウ</t>
    </rPh>
    <rPh sb="7" eb="9">
      <t>メイショウ</t>
    </rPh>
    <phoneticPr fontId="3"/>
  </si>
  <si>
    <t>マイワシ</t>
    <phoneticPr fontId="1"/>
  </si>
  <si>
    <t>マアジ</t>
    <phoneticPr fontId="1"/>
  </si>
  <si>
    <t>漁業種類</t>
    <rPh sb="0" eb="2">
      <t>ギョギョウ</t>
    </rPh>
    <rPh sb="2" eb="4">
      <t>シュルイ</t>
    </rPh>
    <phoneticPr fontId="1"/>
  </si>
  <si>
    <t>許可番号</t>
    <rPh sb="0" eb="2">
      <t>キョカ</t>
    </rPh>
    <rPh sb="2" eb="4">
      <t>バンゴウ</t>
    </rPh>
    <phoneticPr fontId="1"/>
  </si>
  <si>
    <t>操業区域</t>
    <rPh sb="0" eb="2">
      <t>ソウギョウ</t>
    </rPh>
    <rPh sb="2" eb="4">
      <t>クイキ</t>
    </rPh>
    <phoneticPr fontId="1"/>
  </si>
  <si>
    <t>住所</t>
    <rPh sb="0" eb="2">
      <t>ジュウショ</t>
    </rPh>
    <phoneticPr fontId="1"/>
  </si>
  <si>
    <t>報告年月日</t>
    <rPh sb="0" eb="2">
      <t>ホウコク</t>
    </rPh>
    <rPh sb="2" eb="5">
      <t>ネンガッピ</t>
    </rPh>
    <phoneticPr fontId="1"/>
  </si>
  <si>
    <t>水揚年月日</t>
    <rPh sb="0" eb="2">
      <t>ミズア</t>
    </rPh>
    <rPh sb="2" eb="3">
      <t>ネン</t>
    </rPh>
    <rPh sb="3" eb="4">
      <t>ツキ</t>
    </rPh>
    <rPh sb="4" eb="5">
      <t>ヒ</t>
    </rPh>
    <phoneticPr fontId="1"/>
  </si>
  <si>
    <t>備考</t>
    <rPh sb="0" eb="2">
      <t>ビコウ</t>
    </rPh>
    <phoneticPr fontId="1"/>
  </si>
  <si>
    <t>年度</t>
    <rPh sb="0" eb="2">
      <t>ネンド</t>
    </rPh>
    <phoneticPr fontId="1"/>
  </si>
  <si>
    <t>委任先</t>
    <rPh sb="0" eb="2">
      <t>イニン</t>
    </rPh>
    <rPh sb="2" eb="3">
      <t>サキ</t>
    </rPh>
    <phoneticPr fontId="1"/>
  </si>
  <si>
    <t>使用漁船</t>
    <rPh sb="0" eb="2">
      <t>シヨウ</t>
    </rPh>
    <rPh sb="2" eb="4">
      <t>ギョセン</t>
    </rPh>
    <phoneticPr fontId="1"/>
  </si>
  <si>
    <t>資源管理に関する取組の実施状況その他の資源管理の状況</t>
    <rPh sb="5" eb="6">
      <t>カン</t>
    </rPh>
    <rPh sb="8" eb="9">
      <t>ト</t>
    </rPh>
    <rPh sb="9" eb="10">
      <t>ク</t>
    </rPh>
    <rPh sb="11" eb="13">
      <t>ジッシ</t>
    </rPh>
    <rPh sb="13" eb="15">
      <t>ジョウキョウ</t>
    </rPh>
    <rPh sb="17" eb="18">
      <t>タ</t>
    </rPh>
    <rPh sb="19" eb="21">
      <t>シゲン</t>
    </rPh>
    <rPh sb="21" eb="23">
      <t>カンリ</t>
    </rPh>
    <rPh sb="24" eb="26">
      <t>ジョウキョウ</t>
    </rPh>
    <phoneticPr fontId="1"/>
  </si>
  <si>
    <t>報告期間</t>
    <rPh sb="0" eb="2">
      <t>ホウコク</t>
    </rPh>
    <rPh sb="2" eb="4">
      <t>キカン</t>
    </rPh>
    <phoneticPr fontId="1"/>
  </si>
  <si>
    <t>漁業生産の実績等</t>
    <rPh sb="0" eb="2">
      <t>ギョギョウ</t>
    </rPh>
    <rPh sb="2" eb="4">
      <t>セイサン</t>
    </rPh>
    <rPh sb="5" eb="7">
      <t>ジッセキ</t>
    </rPh>
    <rPh sb="7" eb="8">
      <t>トウ</t>
    </rPh>
    <phoneticPr fontId="1"/>
  </si>
  <si>
    <t>資源管理の状況等の報告</t>
    <rPh sb="0" eb="2">
      <t>シゲン</t>
    </rPh>
    <rPh sb="2" eb="4">
      <t>カンリ</t>
    </rPh>
    <rPh sb="5" eb="7">
      <t>ジョウキョウ</t>
    </rPh>
    <rPh sb="7" eb="8">
      <t>トウ</t>
    </rPh>
    <rPh sb="9" eb="11">
      <t>ホウコク</t>
    </rPh>
    <phoneticPr fontId="1"/>
  </si>
  <si>
    <t>※別様式</t>
    <rPh sb="1" eb="2">
      <t>ベツ</t>
    </rPh>
    <rPh sb="2" eb="4">
      <t>ヨウシキ</t>
    </rPh>
    <phoneticPr fontId="1"/>
  </si>
  <si>
    <t>漁業種類</t>
    <rPh sb="0" eb="2">
      <t>ギョギョウ</t>
    </rPh>
    <rPh sb="2" eb="4">
      <t>シュルイ</t>
    </rPh>
    <phoneticPr fontId="1"/>
  </si>
  <si>
    <t>（別紙）</t>
    <rPh sb="1" eb="3">
      <t>ベッシ</t>
    </rPh>
    <phoneticPr fontId="1"/>
  </si>
  <si>
    <t>（単位：kg）</t>
    <rPh sb="1" eb="3">
      <t>タンイ</t>
    </rPh>
    <phoneticPr fontId="1"/>
  </si>
  <si>
    <t>(カ行)</t>
    <rPh sb="2" eb="3">
      <t>ギョウ</t>
    </rPh>
    <phoneticPr fontId="1"/>
  </si>
  <si>
    <t>(サ行)</t>
    <rPh sb="2" eb="3">
      <t>ギョウ</t>
    </rPh>
    <phoneticPr fontId="1"/>
  </si>
  <si>
    <t>(TAC魚種)</t>
    <rPh sb="4" eb="6">
      <t>ギョシュ</t>
    </rPh>
    <phoneticPr fontId="1"/>
  </si>
  <si>
    <t>(ハ行)</t>
    <rPh sb="2" eb="3">
      <t>ギョウ</t>
    </rPh>
    <phoneticPr fontId="1"/>
  </si>
  <si>
    <t>(マ行)</t>
    <rPh sb="2" eb="3">
      <t>ギョウ</t>
    </rPh>
    <phoneticPr fontId="1"/>
  </si>
  <si>
    <t>(タ行)</t>
    <rPh sb="2" eb="3">
      <t>ギョウ</t>
    </rPh>
    <phoneticPr fontId="1"/>
  </si>
  <si>
    <t>海藻類</t>
    <rPh sb="0" eb="2">
      <t>カイソウ</t>
    </rPh>
    <rPh sb="2" eb="3">
      <t>ルイ</t>
    </rPh>
    <phoneticPr fontId="1"/>
  </si>
  <si>
    <t>マサバ</t>
    <phoneticPr fontId="1"/>
  </si>
  <si>
    <t>ゴマサバ</t>
    <phoneticPr fontId="1"/>
  </si>
  <si>
    <t>(魚類ア行)</t>
    <rPh sb="1" eb="3">
      <t>ギョルイ</t>
    </rPh>
    <rPh sb="4" eb="5">
      <t>ギョウ</t>
    </rPh>
    <phoneticPr fontId="1"/>
  </si>
  <si>
    <t>(甲殻類）</t>
    <rPh sb="1" eb="4">
      <t>コウカクルイ</t>
    </rPh>
    <phoneticPr fontId="1"/>
  </si>
  <si>
    <t>(貝類)</t>
    <rPh sb="1" eb="3">
      <t>カイルイ</t>
    </rPh>
    <phoneticPr fontId="1"/>
  </si>
  <si>
    <t>(その他)</t>
    <rPh sb="3" eb="4">
      <t>タ</t>
    </rPh>
    <phoneticPr fontId="1"/>
  </si>
  <si>
    <t>(軟体類）</t>
    <rPh sb="1" eb="3">
      <t>ナンタイ</t>
    </rPh>
    <rPh sb="3" eb="4">
      <t>ルイ</t>
    </rPh>
    <phoneticPr fontId="1"/>
  </si>
  <si>
    <t>(海藻類）</t>
    <rPh sb="1" eb="3">
      <t>カイソウ</t>
    </rPh>
    <rPh sb="3" eb="4">
      <t>ルイ</t>
    </rPh>
    <phoneticPr fontId="1"/>
  </si>
  <si>
    <t>その他のエビ類</t>
    <rPh sb="2" eb="3">
      <t>タ</t>
    </rPh>
    <rPh sb="6" eb="7">
      <t>ルイ</t>
    </rPh>
    <phoneticPr fontId="1"/>
  </si>
  <si>
    <t>タコ類</t>
    <rPh sb="2" eb="3">
      <t>ルイ</t>
    </rPh>
    <phoneticPr fontId="1"/>
  </si>
  <si>
    <t>ハギ類</t>
    <rPh sb="2" eb="3">
      <t>ルイ</t>
    </rPh>
    <phoneticPr fontId="1"/>
  </si>
  <si>
    <r>
      <t xml:space="preserve">
</t>
    </r>
    <r>
      <rPr>
        <sz val="5"/>
        <color theme="1"/>
        <rFont val="ＭＳ Ｐゴシック"/>
        <family val="3"/>
        <charset val="128"/>
      </rPr>
      <t>その他のカレイ類</t>
    </r>
    <rPh sb="3" eb="4">
      <t>タ</t>
    </rPh>
    <rPh sb="8" eb="9">
      <t>ルイ</t>
    </rPh>
    <phoneticPr fontId="1"/>
  </si>
  <si>
    <r>
      <rPr>
        <u/>
        <sz val="9"/>
        <color theme="1"/>
        <rFont val="ＭＳ Ｐゴシック"/>
        <family val="3"/>
        <charset val="128"/>
      </rPr>
      <t>イワシ類</t>
    </r>
    <r>
      <rPr>
        <sz val="8"/>
        <color theme="1"/>
        <rFont val="ＭＳ Ｐゴシック"/>
        <family val="3"/>
        <charset val="128"/>
      </rPr>
      <t xml:space="preserve">
</t>
    </r>
    <r>
      <rPr>
        <sz val="6"/>
        <color theme="1"/>
        <rFont val="ＭＳ Ｐゴシック"/>
        <family val="3"/>
        <charset val="128"/>
      </rPr>
      <t>カタクチイワシ</t>
    </r>
    <rPh sb="3" eb="4">
      <t>ルイ</t>
    </rPh>
    <phoneticPr fontId="1"/>
  </si>
  <si>
    <r>
      <rPr>
        <u/>
        <sz val="9"/>
        <color theme="1"/>
        <rFont val="ＭＳ Ｐゴシック"/>
        <family val="3"/>
        <charset val="128"/>
      </rPr>
      <t>カレイ類</t>
    </r>
    <r>
      <rPr>
        <sz val="8"/>
        <color theme="1"/>
        <rFont val="ＭＳ Ｐゴシック"/>
        <family val="2"/>
        <charset val="128"/>
      </rPr>
      <t xml:space="preserve">
マコガレイ</t>
    </r>
    <rPh sb="3" eb="4">
      <t>ルイ</t>
    </rPh>
    <phoneticPr fontId="1"/>
  </si>
  <si>
    <r>
      <rPr>
        <u/>
        <sz val="9"/>
        <color theme="1"/>
        <rFont val="ＭＳ Ｐゴシック"/>
        <family val="3"/>
        <charset val="128"/>
      </rPr>
      <t>イカ類</t>
    </r>
    <r>
      <rPr>
        <sz val="9"/>
        <color theme="1"/>
        <rFont val="ＭＳ Ｐゴシック"/>
        <family val="2"/>
        <charset val="128"/>
      </rPr>
      <t xml:space="preserve">
</t>
    </r>
    <r>
      <rPr>
        <sz val="8"/>
        <color theme="1"/>
        <rFont val="ＭＳ Ｐゴシック"/>
        <family val="3"/>
        <charset val="128"/>
      </rPr>
      <t>コウイカ類</t>
    </r>
    <rPh sb="2" eb="3">
      <t>ルイ</t>
    </rPh>
    <rPh sb="8" eb="9">
      <t>ルイ</t>
    </rPh>
    <phoneticPr fontId="1"/>
  </si>
  <si>
    <t xml:space="preserve">
その他のイカ類</t>
    <rPh sb="3" eb="4">
      <t>タ</t>
    </rPh>
    <rPh sb="7" eb="8">
      <t>ルイ</t>
    </rPh>
    <phoneticPr fontId="1"/>
  </si>
  <si>
    <t>管理区分の名称</t>
    <rPh sb="0" eb="2">
      <t>カンリ</t>
    </rPh>
    <rPh sb="2" eb="4">
      <t>クブン</t>
    </rPh>
    <rPh sb="5" eb="7">
      <t>メイショウ</t>
    </rPh>
    <phoneticPr fontId="1"/>
  </si>
  <si>
    <t>陸揚げした日</t>
    <rPh sb="0" eb="2">
      <t>リクア</t>
    </rPh>
    <rPh sb="5" eb="6">
      <t>ヒ</t>
    </rPh>
    <phoneticPr fontId="1"/>
  </si>
  <si>
    <t>まいわし</t>
    <phoneticPr fontId="1"/>
  </si>
  <si>
    <t>まあじ</t>
    <phoneticPr fontId="1"/>
  </si>
  <si>
    <t>まさば及びごまさば</t>
    <rPh sb="3" eb="4">
      <t>オヨ</t>
    </rPh>
    <phoneticPr fontId="1"/>
  </si>
  <si>
    <t>漁獲量(kg)</t>
    <rPh sb="0" eb="2">
      <t>ギョカク</t>
    </rPh>
    <rPh sb="2" eb="3">
      <t>リョウ</t>
    </rPh>
    <phoneticPr fontId="1"/>
  </si>
  <si>
    <t>船舶の名称</t>
    <rPh sb="0" eb="2">
      <t>センパク</t>
    </rPh>
    <rPh sb="3" eb="5">
      <t>メイショウ</t>
    </rPh>
    <phoneticPr fontId="1"/>
  </si>
  <si>
    <t>漁船登録番号</t>
    <rPh sb="0" eb="2">
      <t>ギョセン</t>
    </rPh>
    <rPh sb="2" eb="4">
      <t>トウロク</t>
    </rPh>
    <rPh sb="4" eb="6">
      <t>バンゴウ</t>
    </rPh>
    <phoneticPr fontId="1"/>
  </si>
  <si>
    <t>１</t>
    <phoneticPr fontId="1"/>
  </si>
  <si>
    <t>２</t>
    <phoneticPr fontId="1"/>
  </si>
  <si>
    <t>個人情報の取扱いに関する同意</t>
    <phoneticPr fontId="1"/>
  </si>
  <si>
    <t>報告月</t>
    <rPh sb="0" eb="2">
      <t>ホウコク</t>
    </rPh>
    <rPh sb="2" eb="3">
      <t>ツキ</t>
    </rPh>
    <phoneticPr fontId="1"/>
  </si>
  <si>
    <r>
      <rPr>
        <u/>
        <sz val="9"/>
        <color theme="1"/>
        <rFont val="ＭＳ Ｐゴシック"/>
        <family val="3"/>
        <charset val="128"/>
      </rPr>
      <t>クロマグロ</t>
    </r>
    <r>
      <rPr>
        <sz val="9"/>
        <color theme="1"/>
        <rFont val="ＭＳ Ｐゴシック"/>
        <family val="2"/>
        <charset val="128"/>
      </rPr>
      <t xml:space="preserve">
小型魚</t>
    </r>
    <rPh sb="6" eb="8">
      <t>コガタ</t>
    </rPh>
    <rPh sb="8" eb="9">
      <t>ギョ</t>
    </rPh>
    <phoneticPr fontId="1"/>
  </si>
  <si>
    <t xml:space="preserve">
大型魚</t>
    <rPh sb="1" eb="3">
      <t>オオガタ</t>
    </rPh>
    <rPh sb="3" eb="4">
      <t>ギョ</t>
    </rPh>
    <phoneticPr fontId="1"/>
  </si>
  <si>
    <t>くろまぐろ小型魚</t>
    <rPh sb="5" eb="7">
      <t>コガタ</t>
    </rPh>
    <rPh sb="7" eb="8">
      <t>ギョ</t>
    </rPh>
    <phoneticPr fontId="1"/>
  </si>
  <si>
    <t>くろまぐろ大型魚</t>
    <rPh sb="5" eb="7">
      <t>オオガタ</t>
    </rPh>
    <rPh sb="7" eb="8">
      <t>ギョ</t>
    </rPh>
    <phoneticPr fontId="1"/>
  </si>
  <si>
    <t>漁獲量等報告書</t>
    <rPh sb="0" eb="2">
      <t>ギョカク</t>
    </rPh>
    <rPh sb="2" eb="3">
      <t>リキリョウ</t>
    </rPh>
    <rPh sb="3" eb="4">
      <t>トウ</t>
    </rPh>
    <rPh sb="4" eb="7">
      <t>ホウコクショ</t>
    </rPh>
    <phoneticPr fontId="1"/>
  </si>
  <si>
    <t>漁獲量等の報告</t>
    <rPh sb="0" eb="2">
      <t>ギョカク</t>
    </rPh>
    <rPh sb="2" eb="3">
      <t>リョウ</t>
    </rPh>
    <rPh sb="3" eb="4">
      <t>トウ</t>
    </rPh>
    <rPh sb="5" eb="7">
      <t>ホウコク</t>
    </rPh>
    <phoneticPr fontId="1"/>
  </si>
  <si>
    <t>　漁業法（昭和24年法律第267号）第30条第１項の規定に基づき、漁獲量等について、次のとおり報告します。</t>
    <rPh sb="1" eb="3">
      <t>ギョギョウ</t>
    </rPh>
    <rPh sb="3" eb="4">
      <t>ホウ</t>
    </rPh>
    <rPh sb="5" eb="7">
      <t>ショウワ</t>
    </rPh>
    <rPh sb="9" eb="10">
      <t>ネン</t>
    </rPh>
    <rPh sb="10" eb="12">
      <t>ホウリツ</t>
    </rPh>
    <rPh sb="12" eb="13">
      <t>ダイ</t>
    </rPh>
    <rPh sb="16" eb="17">
      <t>ゴウ</t>
    </rPh>
    <rPh sb="18" eb="19">
      <t>ダイ</t>
    </rPh>
    <rPh sb="21" eb="22">
      <t>ジョウ</t>
    </rPh>
    <rPh sb="22" eb="23">
      <t>ダイ</t>
    </rPh>
    <rPh sb="24" eb="25">
      <t>コウ</t>
    </rPh>
    <rPh sb="26" eb="28">
      <t>キテイ</t>
    </rPh>
    <rPh sb="29" eb="30">
      <t>モト</t>
    </rPh>
    <rPh sb="33" eb="35">
      <t>ギョカク</t>
    </rPh>
    <rPh sb="35" eb="36">
      <t>リョウ</t>
    </rPh>
    <rPh sb="36" eb="37">
      <t>トウ</t>
    </rPh>
    <phoneticPr fontId="1"/>
  </si>
  <si>
    <t>愛媛県くろまぐろ（小型魚）漁業</t>
    <rPh sb="0" eb="3">
      <t>エヒメケン</t>
    </rPh>
    <rPh sb="9" eb="11">
      <t>コガタ</t>
    </rPh>
    <rPh sb="11" eb="12">
      <t>ギョ</t>
    </rPh>
    <rPh sb="13" eb="15">
      <t>ギョギョウ</t>
    </rPh>
    <phoneticPr fontId="1"/>
  </si>
  <si>
    <t>愛媛県くろまぐろ（大型魚）漁業</t>
    <rPh sb="0" eb="3">
      <t>エヒメケン</t>
    </rPh>
    <rPh sb="9" eb="11">
      <t>オオガタ</t>
    </rPh>
    <rPh sb="11" eb="12">
      <t>ギョ</t>
    </rPh>
    <rPh sb="13" eb="15">
      <t>ギョギョウ</t>
    </rPh>
    <phoneticPr fontId="1"/>
  </si>
  <si>
    <t>許可番号等</t>
    <rPh sb="0" eb="2">
      <t>キョカ</t>
    </rPh>
    <rPh sb="2" eb="4">
      <t>バンゴウ</t>
    </rPh>
    <rPh sb="4" eb="5">
      <t>トウ</t>
    </rPh>
    <phoneticPr fontId="1"/>
  </si>
  <si>
    <t>愛媛県知事　</t>
    <rPh sb="0" eb="2">
      <t>エヒメ</t>
    </rPh>
    <rPh sb="2" eb="5">
      <t>ケンチジ</t>
    </rPh>
    <phoneticPr fontId="1"/>
  </si>
  <si>
    <t>様</t>
    <rPh sb="0" eb="1">
      <t>サマ</t>
    </rPh>
    <phoneticPr fontId="1"/>
  </si>
  <si>
    <t>中村　時広</t>
    <rPh sb="0" eb="2">
      <t>ナカムラ</t>
    </rPh>
    <rPh sb="3" eb="5">
      <t>トキヒロ</t>
    </rPh>
    <phoneticPr fontId="1"/>
  </si>
  <si>
    <t>　愛媛県知事　中村　時広　様</t>
    <rPh sb="1" eb="3">
      <t>エヒメ</t>
    </rPh>
    <rPh sb="3" eb="6">
      <t>ケンチジ</t>
    </rPh>
    <rPh sb="7" eb="9">
      <t>ナカムラ</t>
    </rPh>
    <rPh sb="10" eb="12">
      <t>トキヒロ</t>
    </rPh>
    <rPh sb="13" eb="14">
      <t>サマ</t>
    </rPh>
    <phoneticPr fontId="1"/>
  </si>
  <si>
    <t>入網回数</t>
    <rPh sb="0" eb="1">
      <t>ハイ</t>
    </rPh>
    <rPh sb="1" eb="2">
      <t>アミ</t>
    </rPh>
    <rPh sb="2" eb="4">
      <t>カイスウ</t>
    </rPh>
    <phoneticPr fontId="1"/>
  </si>
  <si>
    <t>はえ縄漁業</t>
    <rPh sb="2" eb="3">
      <t>ナワ</t>
    </rPh>
    <phoneticPr fontId="3"/>
  </si>
  <si>
    <t>たい、はも、あなごはえ縄漁業</t>
    <rPh sb="11" eb="12">
      <t>ナワ</t>
    </rPh>
    <phoneticPr fontId="3"/>
  </si>
  <si>
    <t>ふぐはえ縄漁業</t>
    <rPh sb="4" eb="5">
      <t>ナワ</t>
    </rPh>
    <phoneticPr fontId="3"/>
  </si>
  <si>
    <t>スルメイカ</t>
    <phoneticPr fontId="1"/>
  </si>
  <si>
    <t>するめいか</t>
    <phoneticPr fontId="1"/>
  </si>
  <si>
    <t>V3</t>
    <phoneticPr fontId="1"/>
  </si>
  <si>
    <t>愛媛県まいわし漁業</t>
    <rPh sb="0" eb="3">
      <t>エヒメケン</t>
    </rPh>
    <rPh sb="7" eb="9">
      <t>ギョギョウ</t>
    </rPh>
    <phoneticPr fontId="1"/>
  </si>
  <si>
    <t>愛媛県まあじ漁業</t>
    <rPh sb="0" eb="3">
      <t>エヒメケン</t>
    </rPh>
    <rPh sb="6" eb="8">
      <t>ギョギョウ</t>
    </rPh>
    <phoneticPr fontId="1"/>
  </si>
  <si>
    <t>愛媛県まさば及びごまさば漁業</t>
    <rPh sb="0" eb="3">
      <t>エヒメケン</t>
    </rPh>
    <rPh sb="6" eb="7">
      <t>オヨ</t>
    </rPh>
    <rPh sb="12" eb="14">
      <t>ギョギョウ</t>
    </rPh>
    <phoneticPr fontId="1"/>
  </si>
  <si>
    <t>愛媛県するめいか漁業</t>
    <rPh sb="0" eb="3">
      <t>エヒメケン</t>
    </rPh>
    <rPh sb="8" eb="10">
      <t>ギョギョウ</t>
    </rPh>
    <phoneticPr fontId="1"/>
  </si>
  <si>
    <t>開始：</t>
    <rPh sb="0" eb="2">
      <t>カイシ</t>
    </rPh>
    <phoneticPr fontId="1"/>
  </si>
  <si>
    <t>終了：</t>
    <rPh sb="0" eb="2">
      <t>シュウリョウ</t>
    </rPh>
    <phoneticPr fontId="1"/>
  </si>
  <si>
    <t>もじゃこ漁業</t>
    <rPh sb="4" eb="6">
      <t>ギョギョウ</t>
    </rPh>
    <phoneticPr fontId="3"/>
  </si>
  <si>
    <t>中型まき網漁業</t>
    <rPh sb="0" eb="7">
      <t>チュウガタ</t>
    </rPh>
    <phoneticPr fontId="3"/>
  </si>
  <si>
    <t>いわし、あじ、さば機船船びき網漁業</t>
    <rPh sb="9" eb="11">
      <t>キセン</t>
    </rPh>
    <rPh sb="11" eb="12">
      <t>フネ</t>
    </rPh>
    <rPh sb="14" eb="15">
      <t>アミ</t>
    </rPh>
    <rPh sb="15" eb="17">
      <t>ギョギョウ</t>
    </rPh>
    <phoneticPr fontId="3"/>
  </si>
  <si>
    <t>めじか機船船びき網漁業</t>
    <rPh sb="3" eb="5">
      <t>キセン</t>
    </rPh>
    <rPh sb="5" eb="6">
      <t>フネ</t>
    </rPh>
    <rPh sb="8" eb="9">
      <t>アミ</t>
    </rPh>
    <rPh sb="9" eb="11">
      <t>ギョギョウ</t>
    </rPh>
    <phoneticPr fontId="3"/>
  </si>
  <si>
    <t>一そう雑魚機船船びき網漁業</t>
    <rPh sb="0" eb="1">
      <t>イチ</t>
    </rPh>
    <rPh sb="3" eb="5">
      <t>ザツギョ</t>
    </rPh>
    <rPh sb="5" eb="8">
      <t>キセンフネ</t>
    </rPh>
    <rPh sb="10" eb="11">
      <t>モウ</t>
    </rPh>
    <rPh sb="11" eb="13">
      <t>ギョギョウ</t>
    </rPh>
    <phoneticPr fontId="3"/>
  </si>
  <si>
    <t>二そう雑魚機船船びき網漁業</t>
    <rPh sb="0" eb="1">
      <t>ニ</t>
    </rPh>
    <rPh sb="3" eb="5">
      <t>ザツギョ</t>
    </rPh>
    <rPh sb="5" eb="8">
      <t>キセンフネ</t>
    </rPh>
    <rPh sb="10" eb="11">
      <t>モウ</t>
    </rPh>
    <rPh sb="11" eb="13">
      <t>ギョギョウ</t>
    </rPh>
    <phoneticPr fontId="3"/>
  </si>
  <si>
    <t>小型まき網漁業</t>
    <rPh sb="0" eb="2">
      <t>コガタ</t>
    </rPh>
    <rPh sb="4" eb="5">
      <t>アミ</t>
    </rPh>
    <rPh sb="5" eb="7">
      <t>ギョギョウ</t>
    </rPh>
    <phoneticPr fontId="3"/>
  </si>
  <si>
    <t>地びき網漁業</t>
    <rPh sb="0" eb="1">
      <t>ジ</t>
    </rPh>
    <phoneticPr fontId="3"/>
  </si>
  <si>
    <t>雑魚沖建網漁業</t>
    <rPh sb="0" eb="2">
      <t>ザツギョ</t>
    </rPh>
    <rPh sb="2" eb="3">
      <t>オキ</t>
    </rPh>
    <rPh sb="3" eb="7">
      <t>タテアミ</t>
    </rPh>
    <phoneticPr fontId="3"/>
  </si>
  <si>
    <t>流し網漁業</t>
    <rPh sb="0" eb="1">
      <t>ナガ</t>
    </rPh>
    <rPh sb="2" eb="3">
      <t>アミ</t>
    </rPh>
    <rPh sb="3" eb="5">
      <t>ギョギョウ</t>
    </rPh>
    <phoneticPr fontId="3"/>
  </si>
  <si>
    <t>いわし流し網漁業</t>
    <rPh sb="3" eb="4">
      <t>ナガ</t>
    </rPh>
    <rPh sb="5" eb="6">
      <t>アミ</t>
    </rPh>
    <rPh sb="6" eb="8">
      <t>ギョギョウ</t>
    </rPh>
    <phoneticPr fontId="3"/>
  </si>
  <si>
    <t>さごし、めじか流し網漁業</t>
    <rPh sb="7" eb="8">
      <t>ナガ</t>
    </rPh>
    <rPh sb="9" eb="10">
      <t>アミ</t>
    </rPh>
    <rPh sb="10" eb="12">
      <t>ギョギョウ</t>
    </rPh>
    <phoneticPr fontId="3"/>
  </si>
  <si>
    <t>刺し網漁業</t>
    <rPh sb="0" eb="1">
      <t>サ</t>
    </rPh>
    <rPh sb="2" eb="3">
      <t>アミ</t>
    </rPh>
    <rPh sb="3" eb="5">
      <t>ギョギョウ</t>
    </rPh>
    <phoneticPr fontId="3"/>
  </si>
  <si>
    <t>きびなご刺し網漁業</t>
    <rPh sb="4" eb="5">
      <t>サ</t>
    </rPh>
    <rPh sb="6" eb="7">
      <t>アミ</t>
    </rPh>
    <rPh sb="7" eb="9">
      <t>ギョギョウ</t>
    </rPh>
    <phoneticPr fontId="3"/>
  </si>
  <si>
    <t>さより刺し網漁業</t>
    <rPh sb="3" eb="4">
      <t>サ</t>
    </rPh>
    <rPh sb="5" eb="6">
      <t>アミ</t>
    </rPh>
    <rPh sb="6" eb="8">
      <t>ギョギョウ</t>
    </rPh>
    <phoneticPr fontId="3"/>
  </si>
  <si>
    <t>きす刺し網漁業</t>
    <rPh sb="2" eb="3">
      <t>サ</t>
    </rPh>
    <rPh sb="4" eb="5">
      <t>アミ</t>
    </rPh>
    <rPh sb="5" eb="7">
      <t>ギョギョウ</t>
    </rPh>
    <phoneticPr fontId="3"/>
  </si>
  <si>
    <t>あじ刺し網漁業</t>
    <rPh sb="2" eb="3">
      <t>サ</t>
    </rPh>
    <rPh sb="4" eb="5">
      <t>アミ</t>
    </rPh>
    <rPh sb="5" eb="7">
      <t>ギョギョウ</t>
    </rPh>
    <phoneticPr fontId="3"/>
  </si>
  <si>
    <t>めじか刺し網漁業</t>
    <rPh sb="3" eb="4">
      <t>サ</t>
    </rPh>
    <rPh sb="5" eb="6">
      <t>アミ</t>
    </rPh>
    <rPh sb="6" eb="8">
      <t>ギョギョウ</t>
    </rPh>
    <phoneticPr fontId="3"/>
  </si>
  <si>
    <t>かに刺し網漁業</t>
    <rPh sb="2" eb="3">
      <t>サ</t>
    </rPh>
    <rPh sb="4" eb="5">
      <t>アミ</t>
    </rPh>
    <rPh sb="5" eb="7">
      <t>ギョギョウ</t>
    </rPh>
    <phoneticPr fontId="3"/>
  </si>
  <si>
    <t>このしろ囲い刺し網漁業</t>
    <rPh sb="4" eb="5">
      <t>カコ</t>
    </rPh>
    <rPh sb="6" eb="7">
      <t>サ</t>
    </rPh>
    <rPh sb="8" eb="9">
      <t>アミ</t>
    </rPh>
    <rPh sb="9" eb="11">
      <t>ギョギョウ</t>
    </rPh>
    <phoneticPr fontId="3"/>
  </si>
  <si>
    <t>このしろ追掛網漁業</t>
    <rPh sb="4" eb="6">
      <t>オイカ</t>
    </rPh>
    <rPh sb="6" eb="7">
      <t>アミ</t>
    </rPh>
    <rPh sb="7" eb="9">
      <t>ギョギョウ</t>
    </rPh>
    <phoneticPr fontId="3"/>
  </si>
  <si>
    <t>はまち、いさぎ追掛網漁業</t>
    <rPh sb="7" eb="9">
      <t>オイカ</t>
    </rPh>
    <rPh sb="9" eb="10">
      <t>アミ</t>
    </rPh>
    <rPh sb="10" eb="12">
      <t>ギョギョウ</t>
    </rPh>
    <phoneticPr fontId="3"/>
  </si>
  <si>
    <t>ちぬ追掛網漁業</t>
    <rPh sb="2" eb="4">
      <t>オイカ</t>
    </rPh>
    <rPh sb="4" eb="5">
      <t>アミ</t>
    </rPh>
    <rPh sb="5" eb="7">
      <t>ギョギョウ</t>
    </rPh>
    <phoneticPr fontId="3"/>
  </si>
  <si>
    <t>ぼら追掛網漁業</t>
    <rPh sb="2" eb="4">
      <t>オイカ</t>
    </rPh>
    <rPh sb="4" eb="5">
      <t>アミ</t>
    </rPh>
    <rPh sb="5" eb="7">
      <t>ギョギョウ</t>
    </rPh>
    <phoneticPr fontId="3"/>
  </si>
  <si>
    <t>あまだい漕刺し網漁業</t>
    <rPh sb="4" eb="5">
      <t>コ</t>
    </rPh>
    <rPh sb="5" eb="6">
      <t>サ</t>
    </rPh>
    <rPh sb="7" eb="8">
      <t>アミ</t>
    </rPh>
    <rPh sb="8" eb="10">
      <t>ギョギョウ</t>
    </rPh>
    <phoneticPr fontId="3"/>
  </si>
  <si>
    <t>敷網漁業</t>
    <rPh sb="0" eb="4">
      <t>シキアミ</t>
    </rPh>
    <phoneticPr fontId="3"/>
  </si>
  <si>
    <t>いわし、あじ、さば四そう張網漁業</t>
    <rPh sb="9" eb="10">
      <t>ヨン</t>
    </rPh>
    <rPh sb="12" eb="13">
      <t>バリ</t>
    </rPh>
    <rPh sb="13" eb="14">
      <t>アミ</t>
    </rPh>
    <rPh sb="14" eb="16">
      <t>ギョギョウ</t>
    </rPh>
    <phoneticPr fontId="3"/>
  </si>
  <si>
    <t>いわし、あじ、さば浮敷網漁業</t>
    <rPh sb="9" eb="14">
      <t>ウキ</t>
    </rPh>
    <phoneticPr fontId="3"/>
  </si>
  <si>
    <t>かわはぎ敷網漁業</t>
    <rPh sb="4" eb="8">
      <t>シキ</t>
    </rPh>
    <phoneticPr fontId="3"/>
  </si>
  <si>
    <t>雑魚磯敷網漁業</t>
    <rPh sb="0" eb="2">
      <t>ザツギョ</t>
    </rPh>
    <rPh sb="2" eb="3">
      <t>イソ</t>
    </rPh>
    <rPh sb="3" eb="7">
      <t>シキ</t>
    </rPh>
    <phoneticPr fontId="3"/>
  </si>
  <si>
    <t>いわし、あじ、さばたきよせすくい網漁業</t>
    <rPh sb="16" eb="17">
      <t>アミ</t>
    </rPh>
    <rPh sb="17" eb="19">
      <t>ギョギョウ</t>
    </rPh>
    <phoneticPr fontId="3"/>
  </si>
  <si>
    <r>
      <t xml:space="preserve">
</t>
    </r>
    <r>
      <rPr>
        <sz val="7"/>
        <color theme="1"/>
        <rFont val="ＭＳ Ｐゴシック"/>
        <family val="3"/>
        <charset val="128"/>
      </rPr>
      <t>ウルメイワシ</t>
    </r>
    <phoneticPr fontId="1"/>
  </si>
  <si>
    <t xml:space="preserve">
シラス</t>
    <phoneticPr fontId="1"/>
  </si>
  <si>
    <t>アマダイ類</t>
    <rPh sb="4" eb="5">
      <t>ルイ</t>
    </rPh>
    <phoneticPr fontId="1"/>
  </si>
  <si>
    <t>イサキ</t>
    <phoneticPr fontId="1"/>
  </si>
  <si>
    <t>オニオコゼ</t>
    <phoneticPr fontId="1"/>
  </si>
  <si>
    <t>キス</t>
    <phoneticPr fontId="1"/>
  </si>
  <si>
    <t>キジハタ</t>
    <phoneticPr fontId="1"/>
  </si>
  <si>
    <t>クロダイ(チヌ)</t>
    <phoneticPr fontId="1"/>
  </si>
  <si>
    <t>コノシロ</t>
    <phoneticPr fontId="1"/>
  </si>
  <si>
    <t>サワラ</t>
    <phoneticPr fontId="1"/>
  </si>
  <si>
    <t>サゴシ</t>
    <phoneticPr fontId="1"/>
  </si>
  <si>
    <t>サヨリ</t>
    <phoneticPr fontId="1"/>
  </si>
  <si>
    <t>タチウオ</t>
    <phoneticPr fontId="1"/>
  </si>
  <si>
    <t>トラフグ</t>
    <phoneticPr fontId="1"/>
  </si>
  <si>
    <t>ハモ</t>
    <phoneticPr fontId="1"/>
  </si>
  <si>
    <t>ヒラメ</t>
    <phoneticPr fontId="1"/>
  </si>
  <si>
    <t>ブリ(ハマチ)</t>
    <phoneticPr fontId="1"/>
  </si>
  <si>
    <t>ボラ</t>
    <phoneticPr fontId="1"/>
  </si>
  <si>
    <t>ホタルジャコ</t>
    <phoneticPr fontId="1"/>
  </si>
  <si>
    <t>マダイ</t>
    <phoneticPr fontId="1"/>
  </si>
  <si>
    <t>マアナゴ</t>
    <phoneticPr fontId="1"/>
  </si>
  <si>
    <t>メジカ</t>
    <phoneticPr fontId="1"/>
  </si>
  <si>
    <t>クルマエビ</t>
    <phoneticPr fontId="1"/>
  </si>
  <si>
    <t>ワタリガニ(ガザミ)</t>
    <phoneticPr fontId="1"/>
  </si>
  <si>
    <t xml:space="preserve">
ヤリイカ</t>
    <phoneticPr fontId="1"/>
  </si>
  <si>
    <t>アワビ</t>
    <phoneticPr fontId="1"/>
  </si>
  <si>
    <t>サザエ</t>
    <phoneticPr fontId="1"/>
  </si>
  <si>
    <t>ナマコ</t>
    <phoneticPr fontId="1"/>
  </si>
  <si>
    <t>上記報告並びに報告以外で水揚げ先の都道府県が収集する情報及び漁業者情報（氏名・住所・漁船登録情報・許可情報等）の内容について、漁獲報告システムの利用、水産資源の資源評価、操業実態の把握その他の漁業生産力の発展に資する取組に活用するため、国の機関、独立行政法人等（個人情報の保護に関する法律（平成15年法律第57 号）第２条第９項に規定する独立行政法人等をいう。）、漁業者の根拠地並びに水揚げ先の都道府県の機関、漁業者の根拠地並びに水揚げ先の都道府県の設置した地方独立行政法人（地方独立行政法人法（平成15年法律第118号）第２条第１項に規定する地方独立行政法人をいう。）、各都道府県に設置される漁獲情報のデジタル化を推進するデジタル化推進協議会、所属漁協並びに水揚げ先の都道府県内の漁協・産地市場等、その他の関係機関（これらの機関等から委託を受けて当該取組に関する業務を遂行する者を含む。）へ提供することに同意します。</t>
    <phoneticPr fontId="1"/>
  </si>
  <si>
    <t xml:space="preserve">☑
</t>
    <phoneticPr fontId="1"/>
  </si>
  <si>
    <t>　上記報告の内容について、水産資源の資源評価、操業実態の把握その他の漁業生産力の発展に資する取組に活用するため、国の機関、独立行政法人等（個人情報の保護に関する法律（平成15年法律第57号）第２条第９項に規定する独立行政法人等をいう。）、都道府県の機関、地方独立行政法人（地方独立行政法人法（平成15年法律第118号）第２条第１項に規定する地方独立行政法人をいう。）その他の関係機関（これらの機関から委託を受けて当該取組に関する業務を遂行する者を含む。）へ提供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</si>
</sst>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e\.mm\.dd;@"/>
    <numFmt numFmtId="177" formatCode="[$-411]ggge&quot;年&quot;m&quot;月&quot;d&quot;日&quot;;@"/>
    <numFmt numFmtId="178" formatCode="General&quot;年度&quot;"/>
    <numFmt numFmtId="179" formatCode="General&quot;月分&quot;"/>
    <numFmt numFmtId="180" formatCode="#"/>
  </numFmts>
  <fonts count="31">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color theme="1"/>
      <name val="ＭＳ Ｐゴシック"/>
      <family val="2"/>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2"/>
      <color indexed="81"/>
      <name val="HGPｺﾞｼｯｸM"/>
      <family val="3"/>
      <charset val="128"/>
    </font>
    <font>
      <sz val="9"/>
      <color indexed="81"/>
      <name val="HGPｺﾞｼｯｸM"/>
      <family val="3"/>
      <charset val="128"/>
    </font>
    <font>
      <sz val="8"/>
      <color theme="1"/>
      <name val="ＭＳ Ｐゴシック"/>
      <family val="2"/>
      <charset val="128"/>
    </font>
    <font>
      <sz val="6"/>
      <color theme="1"/>
      <name val="ＭＳ Ｐゴシック"/>
      <family val="2"/>
      <charset val="128"/>
    </font>
    <font>
      <sz val="5"/>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u/>
      <sz val="9"/>
      <color theme="1"/>
      <name val="ＭＳ Ｐゴシック"/>
      <family val="3"/>
      <charset val="128"/>
    </font>
    <font>
      <sz val="11"/>
      <color theme="1"/>
      <name val="ＭＳ 明朝"/>
      <family val="1"/>
      <charset val="128"/>
    </font>
    <font>
      <sz val="12"/>
      <color theme="1"/>
      <name val="ＭＳ 明朝"/>
      <family val="1"/>
      <charset val="128"/>
    </font>
    <font>
      <sz val="7"/>
      <color theme="1"/>
      <name val="ＭＳ 明朝"/>
      <family val="1"/>
      <charset val="128"/>
    </font>
    <font>
      <sz val="10"/>
      <color indexed="81"/>
      <name val="MS P ゴシック"/>
      <family val="3"/>
      <charset val="128"/>
    </font>
    <font>
      <sz val="12"/>
      <color indexed="81"/>
      <name val="BIZ UDゴシック"/>
      <family val="3"/>
      <charset val="128"/>
    </font>
    <font>
      <sz val="6"/>
      <color theme="1"/>
      <name val="ＭＳ 明朝"/>
      <family val="1"/>
      <charset val="128"/>
    </font>
    <font>
      <sz val="10"/>
      <color theme="1"/>
      <name val="ＭＳ ゴシック"/>
      <family val="3"/>
      <charset val="128"/>
    </font>
    <font>
      <sz val="10"/>
      <color theme="1"/>
      <name val="ＭＳ Ｐゴシック"/>
      <family val="3"/>
      <charset val="128"/>
    </font>
    <font>
      <sz val="9"/>
      <color theme="1"/>
      <name val="ＭＳ ゴシック"/>
      <family val="3"/>
      <charset val="128"/>
    </font>
    <font>
      <sz val="7"/>
      <color theme="1"/>
      <name val="ＭＳ Ｐゴシック"/>
      <family val="3"/>
      <charset val="128"/>
    </font>
    <font>
      <sz val="7.5"/>
      <color theme="1"/>
      <name val="ＭＳ Ｐゴシック"/>
      <family val="3"/>
      <charset val="128"/>
    </font>
    <font>
      <sz val="7.5"/>
      <color theme="1"/>
      <name val="ＭＳ ゴシック"/>
      <family val="3"/>
      <charset val="128"/>
    </font>
    <font>
      <sz val="10"/>
      <color theme="1"/>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3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0" fillId="2" borderId="4" xfId="0" applyFill="1" applyBorder="1" applyAlignment="1">
      <alignment horizontal="center" vertical="center" shrinkToFit="1"/>
    </xf>
    <xf numFmtId="0" fontId="0" fillId="2" borderId="8" xfId="0" applyFill="1" applyBorder="1" applyAlignment="1">
      <alignment horizontal="center" vertical="center" shrinkToFit="1"/>
    </xf>
    <xf numFmtId="0" fontId="7" fillId="0" borderId="0" xfId="0" applyFont="1">
      <alignmen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0" borderId="0" xfId="0" applyFont="1" applyBorder="1">
      <alignment vertical="center"/>
    </xf>
    <xf numFmtId="0" fontId="7" fillId="0" borderId="19" xfId="0" applyFont="1" applyBorder="1" applyAlignment="1">
      <alignment vertical="center"/>
    </xf>
    <xf numFmtId="0" fontId="7" fillId="0" borderId="0" xfId="0" applyFont="1" applyAlignment="1">
      <alignment vertical="center" wrapText="1"/>
    </xf>
    <xf numFmtId="0" fontId="0" fillId="2" borderId="9" xfId="0" applyFill="1" applyBorder="1" applyAlignment="1">
      <alignment horizontal="center" vertical="center" shrinkToFit="1"/>
    </xf>
    <xf numFmtId="0" fontId="0" fillId="0" borderId="0" xfId="0" applyFill="1" applyAlignment="1">
      <alignment vertical="center" shrinkToFit="1"/>
    </xf>
    <xf numFmtId="0" fontId="0" fillId="4" borderId="8" xfId="0" applyFill="1" applyBorder="1" applyAlignment="1">
      <alignment horizontal="center" vertical="center" shrinkToFit="1"/>
    </xf>
    <xf numFmtId="0" fontId="0" fillId="4" borderId="7" xfId="0" applyFill="1" applyBorder="1" applyAlignment="1">
      <alignment horizontal="center" vertical="center" shrinkToFit="1"/>
    </xf>
    <xf numFmtId="0" fontId="0" fillId="0" borderId="0" xfId="0" applyAlignment="1">
      <alignment horizontal="right" vertical="center" shrinkToFit="1"/>
    </xf>
    <xf numFmtId="0" fontId="5" fillId="0" borderId="0" xfId="0" applyFont="1" applyAlignment="1">
      <alignment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24" xfId="0" applyFont="1"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7" fillId="0" borderId="19" xfId="0" applyFont="1" applyFill="1" applyBorder="1">
      <alignment vertical="center"/>
    </xf>
    <xf numFmtId="0" fontId="5" fillId="4" borderId="7" xfId="0" applyFont="1" applyFill="1" applyBorder="1" applyAlignment="1">
      <alignment horizontal="center" vertical="center" wrapText="1" shrinkToFit="1"/>
    </xf>
    <xf numFmtId="0" fontId="14" fillId="4" borderId="7" xfId="0" applyFont="1" applyFill="1" applyBorder="1" applyAlignment="1">
      <alignment horizontal="center" vertical="center" wrapText="1" shrinkToFit="1"/>
    </xf>
    <xf numFmtId="179" fontId="7" fillId="2" borderId="1"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5" xfId="0" applyNumberFormat="1" applyFont="1" applyFill="1" applyBorder="1" applyAlignment="1">
      <alignment horizontal="center" vertical="center"/>
    </xf>
    <xf numFmtId="177" fontId="0" fillId="0" borderId="2" xfId="0" applyNumberFormat="1" applyFill="1" applyBorder="1" applyAlignment="1" applyProtection="1">
      <alignment horizontal="center" vertical="center" shrinkToFit="1"/>
      <protection locked="0"/>
    </xf>
    <xf numFmtId="176" fontId="0" fillId="0" borderId="2" xfId="0" applyNumberFormat="1" applyFill="1" applyBorder="1" applyAlignment="1" applyProtection="1">
      <alignment vertical="center" shrinkToFit="1"/>
      <protection locked="0"/>
    </xf>
    <xf numFmtId="0" fontId="0" fillId="0" borderId="2" xfId="0" applyFill="1" applyBorder="1" applyAlignment="1" applyProtection="1">
      <alignment horizontal="center" vertical="center" shrinkToFit="1"/>
      <protection locked="0"/>
    </xf>
    <xf numFmtId="0" fontId="0" fillId="0" borderId="13"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0" fillId="0" borderId="22" xfId="0" applyFill="1" applyBorder="1" applyAlignment="1" applyProtection="1">
      <alignment vertical="center" shrinkToFit="1"/>
      <protection locked="0"/>
    </xf>
    <xf numFmtId="177" fontId="0" fillId="0" borderId="11" xfId="0" applyNumberFormat="1" applyFill="1" applyBorder="1" applyAlignment="1" applyProtection="1">
      <alignment horizontal="center" vertical="center" shrinkToFit="1"/>
      <protection locked="0"/>
    </xf>
    <xf numFmtId="176" fontId="0" fillId="0" borderId="11" xfId="0" applyNumberFormat="1" applyFill="1" applyBorder="1" applyAlignment="1" applyProtection="1">
      <alignment vertical="center" shrinkToFit="1"/>
      <protection locked="0"/>
    </xf>
    <xf numFmtId="0" fontId="0" fillId="0" borderId="11" xfId="0" applyFill="1" applyBorder="1" applyAlignment="1" applyProtection="1">
      <alignment horizontal="center" vertical="center" shrinkToFit="1"/>
      <protection locked="0"/>
    </xf>
    <xf numFmtId="0" fontId="0" fillId="0" borderId="5" xfId="0"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179" fontId="6" fillId="0" borderId="4" xfId="0" applyNumberFormat="1" applyFont="1" applyBorder="1" applyAlignment="1" applyProtection="1">
      <alignment horizontal="center" vertical="center"/>
      <protection locked="0"/>
    </xf>
    <xf numFmtId="0" fontId="6" fillId="0" borderId="25" xfId="0" applyFont="1" applyBorder="1" applyAlignment="1" applyProtection="1">
      <alignment vertical="center" shrinkToFit="1"/>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0" xfId="0" applyFont="1" applyBorder="1" applyAlignment="1" applyProtection="1">
      <alignment horizontal="center" vertical="center" shrinkToFit="1"/>
      <protection locked="0"/>
    </xf>
    <xf numFmtId="0" fontId="6" fillId="0" borderId="5" xfId="0" applyFont="1" applyBorder="1" applyAlignment="1" applyProtection="1">
      <alignment vertical="center" shrinkToFit="1"/>
      <protection locked="0"/>
    </xf>
    <xf numFmtId="0" fontId="6" fillId="0" borderId="2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8" fillId="0" borderId="0" xfId="0" applyFont="1" applyProtection="1">
      <alignment vertical="center"/>
    </xf>
    <xf numFmtId="0" fontId="18" fillId="0" borderId="0" xfId="0" applyFont="1" applyAlignment="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horizontal="right" vertical="center" indent="1"/>
    </xf>
    <xf numFmtId="49" fontId="18" fillId="0" borderId="0" xfId="0" applyNumberFormat="1" applyFont="1" applyAlignment="1" applyProtection="1">
      <alignment vertical="center"/>
    </xf>
    <xf numFmtId="0" fontId="18" fillId="0" borderId="8" xfId="0" applyFont="1" applyBorder="1" applyAlignment="1" applyProtection="1">
      <alignment vertical="center" shrinkToFit="1"/>
    </xf>
    <xf numFmtId="0" fontId="20" fillId="0" borderId="4" xfId="0" applyFont="1" applyFill="1" applyBorder="1" applyAlignment="1" applyProtection="1">
      <alignment horizontal="justify" vertical="center" wrapText="1"/>
    </xf>
    <xf numFmtId="0" fontId="18" fillId="0" borderId="8"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18" fillId="0" borderId="24" xfId="0" applyFont="1" applyBorder="1" applyAlignment="1" applyProtection="1">
      <alignment horizontal="center" vertical="center" shrinkToFit="1"/>
    </xf>
    <xf numFmtId="0" fontId="18" fillId="0" borderId="9" xfId="0" applyFont="1" applyBorder="1" applyAlignment="1" applyProtection="1">
      <alignment horizontal="center" vertical="center" shrinkToFit="1"/>
    </xf>
    <xf numFmtId="177" fontId="18" fillId="0" borderId="4" xfId="0" applyNumberFormat="1" applyFont="1" applyBorder="1" applyAlignment="1" applyProtection="1">
      <alignment horizontal="center" vertical="center" shrinkToFit="1"/>
    </xf>
    <xf numFmtId="0" fontId="4" fillId="2" borderId="1" xfId="1" applyFont="1" applyFill="1" applyBorder="1" applyAlignment="1" applyProtection="1">
      <alignment horizontal="center" vertical="center"/>
    </xf>
    <xf numFmtId="0" fontId="0" fillId="0" borderId="0" xfId="0" applyProtection="1">
      <alignment vertical="center"/>
    </xf>
    <xf numFmtId="0" fontId="0" fillId="4" borderId="4" xfId="0" applyFill="1" applyBorder="1" applyProtection="1">
      <alignment vertical="center"/>
      <protection locked="0"/>
    </xf>
    <xf numFmtId="180" fontId="18" fillId="0" borderId="24" xfId="0" applyNumberFormat="1" applyFont="1" applyBorder="1" applyProtection="1">
      <alignment vertical="center"/>
    </xf>
    <xf numFmtId="0" fontId="6" fillId="0" borderId="3" xfId="0" applyFont="1" applyBorder="1" applyAlignment="1" applyProtection="1">
      <alignment vertical="center" shrinkToFit="1"/>
      <protection locked="0"/>
    </xf>
    <xf numFmtId="0" fontId="6" fillId="0" borderId="2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177" fontId="6" fillId="0" borderId="3"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0" borderId="5" xfId="0" applyNumberFormat="1" applyFont="1" applyBorder="1" applyAlignment="1" applyProtection="1">
      <alignment horizontal="center" vertical="center" shrinkToFit="1"/>
      <protection locked="0"/>
    </xf>
    <xf numFmtId="0" fontId="23" fillId="0" borderId="4" xfId="0" applyFont="1" applyFill="1" applyBorder="1" applyAlignment="1" applyProtection="1">
      <alignment horizontal="justify" vertical="center" wrapText="1" shrinkToFit="1"/>
    </xf>
    <xf numFmtId="0" fontId="20" fillId="0" borderId="4" xfId="0" applyFont="1" applyFill="1" applyBorder="1" applyAlignment="1" applyProtection="1">
      <alignment horizontal="justify" vertical="center" wrapText="1" shrinkToFit="1"/>
    </xf>
    <xf numFmtId="0" fontId="25" fillId="0" borderId="0" xfId="0" applyFont="1" applyAlignment="1">
      <alignment horizontal="right"/>
    </xf>
    <xf numFmtId="0" fontId="24" fillId="0" borderId="0" xfId="0" applyFont="1" applyAlignment="1" applyProtection="1">
      <alignment vertical="top" wrapText="1"/>
    </xf>
    <xf numFmtId="0" fontId="4" fillId="0" borderId="17" xfId="1" applyFont="1" applyFill="1" applyBorder="1" applyAlignment="1">
      <alignment vertical="center" shrinkToFit="1"/>
    </xf>
    <xf numFmtId="0" fontId="4" fillId="0" borderId="16" xfId="1" applyFont="1" applyFill="1" applyBorder="1" applyAlignment="1">
      <alignment vertical="center" shrinkToFit="1"/>
    </xf>
    <xf numFmtId="0" fontId="4" fillId="0" borderId="11" xfId="1" applyFont="1" applyFill="1" applyBorder="1" applyAlignment="1">
      <alignment vertical="center" shrinkToFit="1"/>
    </xf>
    <xf numFmtId="0" fontId="4" fillId="0" borderId="15" xfId="1" applyFont="1" applyFill="1" applyBorder="1" applyAlignment="1">
      <alignment vertical="center" shrinkToFit="1"/>
    </xf>
    <xf numFmtId="0" fontId="4" fillId="0" borderId="1" xfId="1" applyFont="1" applyFill="1" applyBorder="1" applyAlignment="1">
      <alignment vertical="center" shrinkToFit="1"/>
    </xf>
    <xf numFmtId="0" fontId="4" fillId="0" borderId="18" xfId="1" applyFont="1" applyFill="1" applyBorder="1" applyAlignment="1">
      <alignment vertical="center" shrinkToFit="1"/>
    </xf>
    <xf numFmtId="0" fontId="4" fillId="0" borderId="2" xfId="1" applyFont="1" applyFill="1" applyBorder="1" applyAlignment="1">
      <alignment vertical="center" shrinkToFit="1"/>
    </xf>
    <xf numFmtId="0" fontId="4" fillId="0" borderId="4" xfId="1" applyFont="1" applyFill="1" applyBorder="1" applyAlignment="1">
      <alignment vertical="center" shrinkToFit="1"/>
    </xf>
    <xf numFmtId="0" fontId="24" fillId="0" borderId="0" xfId="0" applyFont="1" applyAlignment="1">
      <alignment vertical="center" wrapText="1"/>
    </xf>
    <xf numFmtId="178" fontId="6" fillId="0" borderId="4" xfId="0" applyNumberFormat="1" applyFont="1" applyBorder="1" applyAlignment="1" applyProtection="1">
      <alignment horizontal="center" vertical="center"/>
      <protection locked="0"/>
    </xf>
    <xf numFmtId="0" fontId="26" fillId="0" borderId="0" xfId="0" applyFont="1" applyAlignment="1">
      <alignment horizontal="right" vertical="center"/>
    </xf>
    <xf numFmtId="177" fontId="26" fillId="0" borderId="0" xfId="0" applyNumberFormat="1" applyFont="1" applyAlignment="1">
      <alignment horizontal="left" vertical="center"/>
    </xf>
    <xf numFmtId="0" fontId="5" fillId="6" borderId="7" xfId="0" applyFont="1" applyFill="1" applyBorder="1" applyAlignment="1">
      <alignment horizontal="center" vertical="center" wrapText="1" shrinkToFit="1"/>
    </xf>
    <xf numFmtId="0" fontId="0" fillId="6" borderId="7" xfId="0" applyFill="1" applyBorder="1" applyAlignment="1">
      <alignment horizontal="center" vertical="center" shrinkToFit="1"/>
    </xf>
    <xf numFmtId="0" fontId="15" fillId="6" borderId="7" xfId="0" applyFont="1" applyFill="1" applyBorder="1" applyAlignment="1">
      <alignment horizontal="center" vertical="center" wrapText="1" shrinkToFit="1"/>
    </xf>
    <xf numFmtId="0" fontId="12" fillId="6" borderId="7" xfId="0" applyFont="1" applyFill="1" applyBorder="1" applyAlignment="1">
      <alignment horizontal="center" vertical="center" wrapText="1" shrinkToFit="1"/>
    </xf>
    <xf numFmtId="0" fontId="14" fillId="6" borderId="7" xfId="0" applyFont="1" applyFill="1" applyBorder="1" applyAlignment="1">
      <alignment horizontal="center" vertical="center" wrapText="1" shrinkToFit="1"/>
    </xf>
    <xf numFmtId="0" fontId="16" fillId="6" borderId="7" xfId="0" applyFont="1" applyFill="1" applyBorder="1" applyAlignment="1">
      <alignment horizontal="center" vertical="center" wrapText="1" shrinkToFit="1"/>
    </xf>
    <xf numFmtId="0" fontId="4" fillId="3" borderId="1" xfId="1" applyFont="1" applyFill="1" applyBorder="1" applyAlignment="1">
      <alignment vertical="center" shrinkToFit="1"/>
    </xf>
    <xf numFmtId="0" fontId="4" fillId="0" borderId="28" xfId="1" applyFont="1" applyFill="1" applyBorder="1" applyAlignment="1">
      <alignment vertical="center" shrinkToFit="1"/>
    </xf>
    <xf numFmtId="0" fontId="0" fillId="0" borderId="31" xfId="0" applyFill="1" applyBorder="1" applyAlignment="1" applyProtection="1">
      <alignment vertical="center" shrinkToFit="1"/>
      <protection locked="0"/>
    </xf>
    <xf numFmtId="0" fontId="0" fillId="0" borderId="32" xfId="0" applyFill="1" applyBorder="1" applyAlignment="1" applyProtection="1">
      <alignment vertical="center" shrinkToFit="1"/>
      <protection locked="0"/>
    </xf>
    <xf numFmtId="0" fontId="0" fillId="6" borderId="30" xfId="0" applyFill="1" applyBorder="1" applyAlignment="1">
      <alignment horizontal="center" vertical="center" shrinkToFit="1"/>
    </xf>
    <xf numFmtId="0" fontId="0" fillId="0" borderId="33" xfId="0" applyFill="1" applyBorder="1" applyAlignment="1">
      <alignment vertical="center" shrinkToFit="1"/>
    </xf>
    <xf numFmtId="0" fontId="0" fillId="0" borderId="34" xfId="0" applyFill="1" applyBorder="1" applyAlignment="1">
      <alignment vertical="center" shrinkToFit="1"/>
    </xf>
    <xf numFmtId="0" fontId="0" fillId="6" borderId="29" xfId="0" applyFill="1" applyBorder="1" applyAlignment="1">
      <alignment horizontal="center" vertical="center" shrinkToFit="1"/>
    </xf>
    <xf numFmtId="177" fontId="7" fillId="0" borderId="0" xfId="0" applyNumberFormat="1" applyFont="1">
      <alignment vertical="center"/>
    </xf>
    <xf numFmtId="0" fontId="8" fillId="0" borderId="0" xfId="0" applyFont="1" applyAlignment="1">
      <alignment horizontal="center" vertical="center"/>
    </xf>
    <xf numFmtId="0" fontId="6" fillId="0" borderId="1" xfId="0" applyFont="1" applyBorder="1" applyAlignment="1" applyProtection="1">
      <alignment vertical="top" wrapText="1"/>
      <protection locked="0"/>
    </xf>
    <xf numFmtId="0" fontId="6" fillId="0" borderId="17" xfId="0" applyFont="1" applyBorder="1" applyAlignment="1" applyProtection="1">
      <alignment vertical="top"/>
      <protection locked="0"/>
    </xf>
    <xf numFmtId="0" fontId="6" fillId="0" borderId="11" xfId="0" applyFont="1" applyBorder="1" applyAlignment="1" applyProtection="1">
      <alignment vertical="top"/>
      <protection locked="0"/>
    </xf>
    <xf numFmtId="0" fontId="7" fillId="2" borderId="1"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28" fillId="0" borderId="2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29" fillId="0" borderId="2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30" fillId="0" borderId="0" xfId="0" applyFont="1" applyAlignment="1" applyProtection="1">
      <alignment horizontal="justify" vertical="center" wrapText="1"/>
    </xf>
    <xf numFmtId="0" fontId="19" fillId="0" borderId="0" xfId="0" applyFont="1" applyAlignment="1" applyProtection="1">
      <alignment horizontal="center" vertical="center"/>
    </xf>
    <xf numFmtId="177" fontId="18" fillId="0" borderId="0" xfId="0" applyNumberFormat="1" applyFont="1" applyBorder="1" applyAlignment="1" applyProtection="1">
      <alignment vertical="center"/>
    </xf>
    <xf numFmtId="177" fontId="0" fillId="0" borderId="0" xfId="0" applyNumberFormat="1" applyAlignment="1" applyProtection="1">
      <alignment vertical="center"/>
    </xf>
    <xf numFmtId="0" fontId="18" fillId="0" borderId="0" xfId="0" applyFont="1" applyAlignment="1" applyProtection="1">
      <alignment vertical="center" shrinkToFit="1"/>
    </xf>
    <xf numFmtId="0" fontId="18" fillId="0" borderId="0" xfId="0" applyFont="1" applyAlignment="1" applyProtection="1">
      <alignment horizontal="justify" vertical="center" wrapText="1"/>
    </xf>
    <xf numFmtId="0" fontId="18" fillId="0" borderId="19" xfId="0" applyFont="1" applyBorder="1" applyAlignment="1" applyProtection="1">
      <alignment horizontal="justify" vertical="center" wrapText="1"/>
    </xf>
    <xf numFmtId="0" fontId="18" fillId="0" borderId="1"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3" xfId="0" applyFont="1" applyBorder="1" applyAlignment="1" applyProtection="1">
      <alignment vertical="center" wrapText="1"/>
    </xf>
    <xf numFmtId="0" fontId="18" fillId="0" borderId="21" xfId="0" applyFont="1" applyBorder="1" applyAlignment="1" applyProtection="1">
      <alignment vertical="center" wrapText="1"/>
    </xf>
    <xf numFmtId="0" fontId="18" fillId="0" borderId="5" xfId="0" applyFont="1" applyBorder="1" applyAlignment="1" applyProtection="1">
      <alignment vertical="center" wrapText="1"/>
    </xf>
    <xf numFmtId="0" fontId="18" fillId="0" borderId="6" xfId="0" applyFont="1" applyBorder="1" applyAlignment="1" applyProtection="1">
      <alignment vertical="center" wrapText="1"/>
    </xf>
    <xf numFmtId="0" fontId="18" fillId="5" borderId="4" xfId="0" applyFont="1" applyFill="1" applyBorder="1" applyAlignment="1" applyProtection="1">
      <alignment vertical="center"/>
      <protection locked="0"/>
    </xf>
    <xf numFmtId="0" fontId="18" fillId="0" borderId="4" xfId="0" applyFont="1" applyBorder="1" applyAlignment="1" applyProtection="1">
      <alignmen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FF99"/>
      <color rgb="FFFFCCCC"/>
      <color rgb="FFFFFFCC"/>
      <color rgb="FFFFCCFF"/>
      <color rgb="FFD5D5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4"/>
  <sheetViews>
    <sheetView tabSelected="1" zoomScaleNormal="100" workbookViewId="0">
      <selection activeCell="B5" sqref="B5"/>
    </sheetView>
  </sheetViews>
  <sheetFormatPr defaultRowHeight="18" customHeight="1"/>
  <cols>
    <col min="1" max="1" width="7.625" style="5" customWidth="1"/>
    <col min="2" max="2" width="24.625" style="5" customWidth="1"/>
    <col min="3" max="3" width="8.125" style="5" customWidth="1"/>
    <col min="4" max="4" width="16.125" style="5" customWidth="1"/>
    <col min="5" max="5" width="16.375" style="5" customWidth="1"/>
    <col min="6" max="6" width="28.625" style="5" customWidth="1"/>
    <col min="7" max="7" width="15.625" style="5" customWidth="1"/>
    <col min="8" max="8" width="12.625" style="5" customWidth="1"/>
    <col min="9" max="9" width="1.875" style="5" customWidth="1"/>
    <col min="10" max="10" width="25.625" style="5" customWidth="1"/>
    <col min="11" max="16384" width="9" style="5"/>
  </cols>
  <sheetData>
    <row r="1" spans="1:10" ht="18" customHeight="1">
      <c r="B1" s="110" t="s">
        <v>34</v>
      </c>
      <c r="C1" s="110"/>
      <c r="D1" s="110"/>
      <c r="E1" s="110"/>
      <c r="F1" s="110"/>
      <c r="G1" s="110"/>
      <c r="H1" s="81" t="s">
        <v>94</v>
      </c>
    </row>
    <row r="2" spans="1:10" ht="18" customHeight="1">
      <c r="G2" s="93" t="s">
        <v>99</v>
      </c>
      <c r="H2" s="94">
        <f>DATE(B5+2018,4,1)</f>
        <v>43191</v>
      </c>
    </row>
    <row r="3" spans="1:10" ht="18" customHeight="1">
      <c r="A3" s="5" t="s">
        <v>87</v>
      </c>
      <c r="G3" s="93" t="s">
        <v>100</v>
      </c>
      <c r="H3" s="94">
        <f>DATE(B5+2019,3,31)</f>
        <v>43555</v>
      </c>
      <c r="J3" s="109"/>
    </row>
    <row r="4" spans="1:10" ht="18" customHeight="1">
      <c r="J4" s="82"/>
    </row>
    <row r="5" spans="1:10" ht="18" customHeight="1">
      <c r="A5" s="6" t="s">
        <v>28</v>
      </c>
      <c r="B5" s="92"/>
      <c r="C5" s="6" t="s">
        <v>73</v>
      </c>
      <c r="D5" s="46"/>
      <c r="E5" s="25"/>
      <c r="F5" s="9"/>
      <c r="J5" s="82"/>
    </row>
    <row r="6" spans="1:10" ht="18" customHeight="1">
      <c r="A6" s="6" t="s">
        <v>0</v>
      </c>
      <c r="B6" s="44"/>
      <c r="C6" s="7" t="s">
        <v>32</v>
      </c>
      <c r="D6" s="20" t="s">
        <v>25</v>
      </c>
      <c r="E6" s="21" t="s">
        <v>33</v>
      </c>
      <c r="F6" s="17" t="s">
        <v>21</v>
      </c>
      <c r="G6" s="19" t="s">
        <v>22</v>
      </c>
      <c r="H6" s="18" t="s">
        <v>30</v>
      </c>
    </row>
    <row r="7" spans="1:10" ht="18" customHeight="1">
      <c r="A7" s="6" t="s">
        <v>24</v>
      </c>
      <c r="B7" s="44"/>
      <c r="C7" s="28">
        <v>4</v>
      </c>
      <c r="D7" s="76"/>
      <c r="E7" s="47"/>
      <c r="F7" s="72"/>
      <c r="G7" s="73"/>
      <c r="H7" s="53"/>
    </row>
    <row r="8" spans="1:10" ht="18" customHeight="1">
      <c r="A8" s="6" t="s">
        <v>29</v>
      </c>
      <c r="B8" s="45"/>
      <c r="C8" s="29">
        <v>5</v>
      </c>
      <c r="D8" s="77"/>
      <c r="E8" s="48"/>
      <c r="F8" s="50"/>
      <c r="G8" s="51"/>
      <c r="H8" s="54"/>
    </row>
    <row r="9" spans="1:10" ht="18" customHeight="1">
      <c r="A9" s="114" t="s">
        <v>31</v>
      </c>
      <c r="B9" s="111"/>
      <c r="C9" s="29">
        <v>6</v>
      </c>
      <c r="D9" s="77"/>
      <c r="E9" s="48"/>
      <c r="F9" s="50"/>
      <c r="G9" s="51"/>
      <c r="H9" s="54"/>
    </row>
    <row r="10" spans="1:10" ht="18" customHeight="1">
      <c r="A10" s="115"/>
      <c r="B10" s="112"/>
      <c r="C10" s="29">
        <v>7</v>
      </c>
      <c r="D10" s="77"/>
      <c r="E10" s="48"/>
      <c r="F10" s="50"/>
      <c r="G10" s="51"/>
      <c r="H10" s="54"/>
    </row>
    <row r="11" spans="1:10" ht="18" customHeight="1">
      <c r="A11" s="115"/>
      <c r="B11" s="112"/>
      <c r="C11" s="29">
        <v>8</v>
      </c>
      <c r="D11" s="77"/>
      <c r="E11" s="48"/>
      <c r="F11" s="50"/>
      <c r="G11" s="51"/>
      <c r="H11" s="54"/>
    </row>
    <row r="12" spans="1:10" ht="18" customHeight="1">
      <c r="A12" s="115"/>
      <c r="B12" s="112"/>
      <c r="C12" s="29">
        <v>9</v>
      </c>
      <c r="D12" s="77"/>
      <c r="E12" s="48"/>
      <c r="F12" s="50"/>
      <c r="G12" s="51"/>
      <c r="H12" s="54"/>
    </row>
    <row r="13" spans="1:10" ht="18" customHeight="1">
      <c r="A13" s="115"/>
      <c r="B13" s="112"/>
      <c r="C13" s="29">
        <v>10</v>
      </c>
      <c r="D13" s="77"/>
      <c r="E13" s="48"/>
      <c r="F13" s="50"/>
      <c r="G13" s="51"/>
      <c r="H13" s="54"/>
    </row>
    <row r="14" spans="1:10" ht="18" customHeight="1">
      <c r="A14" s="115"/>
      <c r="B14" s="112"/>
      <c r="C14" s="29">
        <v>11</v>
      </c>
      <c r="D14" s="77"/>
      <c r="E14" s="48"/>
      <c r="F14" s="50"/>
      <c r="G14" s="51"/>
      <c r="H14" s="54"/>
    </row>
    <row r="15" spans="1:10" ht="18" customHeight="1">
      <c r="A15" s="115"/>
      <c r="B15" s="112"/>
      <c r="C15" s="29">
        <v>12</v>
      </c>
      <c r="D15" s="77"/>
      <c r="E15" s="48"/>
      <c r="F15" s="50"/>
      <c r="G15" s="51"/>
      <c r="H15" s="54"/>
    </row>
    <row r="16" spans="1:10" ht="18" customHeight="1">
      <c r="A16" s="115"/>
      <c r="B16" s="112"/>
      <c r="C16" s="29">
        <v>1</v>
      </c>
      <c r="D16" s="77"/>
      <c r="E16" s="48"/>
      <c r="F16" s="50"/>
      <c r="G16" s="51"/>
      <c r="H16" s="54"/>
    </row>
    <row r="17" spans="1:8" ht="18" customHeight="1">
      <c r="A17" s="115"/>
      <c r="B17" s="112"/>
      <c r="C17" s="29">
        <v>2</v>
      </c>
      <c r="D17" s="77"/>
      <c r="E17" s="48"/>
      <c r="F17" s="50"/>
      <c r="G17" s="51"/>
      <c r="H17" s="54"/>
    </row>
    <row r="18" spans="1:8" ht="18" customHeight="1">
      <c r="A18" s="116"/>
      <c r="B18" s="113"/>
      <c r="C18" s="30">
        <v>3</v>
      </c>
      <c r="D18" s="78"/>
      <c r="E18" s="49"/>
      <c r="F18" s="50"/>
      <c r="G18" s="51"/>
      <c r="H18" s="54"/>
    </row>
    <row r="19" spans="1:8" ht="18" customHeight="1">
      <c r="A19" s="119" t="s">
        <v>161</v>
      </c>
      <c r="B19" s="117" t="s">
        <v>160</v>
      </c>
      <c r="C19" s="117"/>
      <c r="D19" s="117"/>
      <c r="E19" s="117"/>
      <c r="F19" s="50"/>
      <c r="G19" s="51"/>
      <c r="H19" s="54"/>
    </row>
    <row r="20" spans="1:8" ht="18" customHeight="1">
      <c r="A20" s="120"/>
      <c r="B20" s="118"/>
      <c r="C20" s="118"/>
      <c r="D20" s="118"/>
      <c r="E20" s="118"/>
      <c r="F20" s="50"/>
      <c r="G20" s="51"/>
      <c r="H20" s="54"/>
    </row>
    <row r="21" spans="1:8" ht="18" customHeight="1">
      <c r="A21" s="120"/>
      <c r="B21" s="118"/>
      <c r="C21" s="118"/>
      <c r="D21" s="118"/>
      <c r="E21" s="118"/>
      <c r="F21" s="52"/>
      <c r="G21" s="74"/>
      <c r="H21" s="75"/>
    </row>
    <row r="22" spans="1:8" ht="18" customHeight="1">
      <c r="A22" s="120"/>
      <c r="B22" s="118"/>
      <c r="C22" s="118"/>
      <c r="D22" s="118"/>
      <c r="E22" s="118"/>
      <c r="F22" s="8"/>
      <c r="G22" s="8"/>
      <c r="H22" s="8"/>
    </row>
    <row r="23" spans="1:8" ht="18" customHeight="1">
      <c r="A23" s="120"/>
      <c r="B23" s="118"/>
      <c r="C23" s="118"/>
      <c r="D23" s="118"/>
      <c r="E23" s="118"/>
      <c r="F23" s="10"/>
      <c r="G23" s="10"/>
      <c r="H23" s="10"/>
    </row>
    <row r="24" spans="1:8" ht="18" customHeight="1">
      <c r="B24" s="10"/>
      <c r="C24" s="10"/>
      <c r="D24" s="10"/>
      <c r="E24" s="91"/>
      <c r="F24" s="10"/>
      <c r="G24" s="10"/>
      <c r="H24" s="10"/>
    </row>
  </sheetData>
  <sheetProtection password="C7F8" sheet="1" objects="1" scenarios="1"/>
  <mergeCells count="5">
    <mergeCell ref="B1:G1"/>
    <mergeCell ref="B9:B18"/>
    <mergeCell ref="A9:A18"/>
    <mergeCell ref="B19:E23"/>
    <mergeCell ref="A19:A23"/>
  </mergeCells>
  <phoneticPr fontId="1"/>
  <dataValidations count="2">
    <dataValidation type="date" allowBlank="1" showInputMessage="1" showErrorMessage="1" error="報告対象期間の日付を入力してください" sqref="D7:D18">
      <formula1>$H$2</formula1>
      <formula2>$H$3+30</formula2>
    </dataValidation>
    <dataValidation type="whole" allowBlank="1" showInputMessage="1" showErrorMessage="1" error="数字を入力してください" sqref="D5 B5">
      <formula1>1</formula1>
      <formula2>12</formula2>
    </dataValidation>
  </dataValidations>
  <printOptions horizontalCentered="1"/>
  <pageMargins left="0.39370078740157483" right="0.39370078740157483" top="0.98425196850393704" bottom="0.59055118110236227"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OFFSET(リスト!$B$4:$B$45,,,COUNTA(リスト!$B$4:$B$45))</xm:f>
          </x14:formula1>
          <xm:sqref>F7:F21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Z403"/>
  <sheetViews>
    <sheetView zoomScaleNormal="100" workbookViewId="0">
      <pane xSplit="4" ySplit="2" topLeftCell="E3" activePane="bottomRight" state="frozen"/>
      <selection pane="topRight" activeCell="E1" sqref="E1"/>
      <selection pane="bottomLeft" activeCell="A3" sqref="A3"/>
      <selection pane="bottomRight" activeCell="A18" sqref="A18"/>
    </sheetView>
  </sheetViews>
  <sheetFormatPr defaultColWidth="8.125" defaultRowHeight="15" customHeight="1"/>
  <cols>
    <col min="1" max="1" width="11.875" style="1" customWidth="1"/>
    <col min="2" max="2" width="18.625" style="1" customWidth="1"/>
    <col min="3" max="3" width="11.125" style="2" customWidth="1"/>
    <col min="4" max="4" width="7.625" style="1" customWidth="1"/>
    <col min="5" max="50" width="8.125" style="1" customWidth="1"/>
    <col min="51" max="51" width="12.625" style="1" customWidth="1"/>
    <col min="52" max="52" width="3.125" style="1" customWidth="1"/>
    <col min="53" max="16384" width="8.125" style="1"/>
  </cols>
  <sheetData>
    <row r="1" spans="1:52" ht="15" customHeight="1">
      <c r="A1" s="1" t="s">
        <v>37</v>
      </c>
      <c r="E1" s="16" t="s">
        <v>41</v>
      </c>
      <c r="F1" s="16"/>
      <c r="G1" s="16"/>
      <c r="H1" s="16"/>
      <c r="I1" s="16"/>
      <c r="J1" s="16"/>
      <c r="K1" s="16"/>
      <c r="L1" s="16" t="s">
        <v>48</v>
      </c>
      <c r="M1" s="16"/>
      <c r="N1" s="16"/>
      <c r="O1" s="16"/>
      <c r="P1" s="16"/>
      <c r="Q1" s="16"/>
      <c r="R1" s="16" t="s">
        <v>39</v>
      </c>
      <c r="S1" s="16"/>
      <c r="T1" s="16"/>
      <c r="U1" s="16"/>
      <c r="V1" s="16"/>
      <c r="W1" s="16"/>
      <c r="X1" s="16" t="s">
        <v>40</v>
      </c>
      <c r="Y1" s="16"/>
      <c r="Z1" s="16"/>
      <c r="AA1" s="16" t="s">
        <v>44</v>
      </c>
      <c r="AB1" s="16"/>
      <c r="AC1" s="16" t="s">
        <v>42</v>
      </c>
      <c r="AD1" s="16"/>
      <c r="AE1" s="16"/>
      <c r="AF1" s="16"/>
      <c r="AG1" s="16"/>
      <c r="AH1" s="16"/>
      <c r="AI1" s="16" t="s">
        <v>43</v>
      </c>
      <c r="AJ1" s="16"/>
      <c r="AK1" s="16"/>
      <c r="AL1" s="16" t="s">
        <v>49</v>
      </c>
      <c r="AN1" s="16"/>
      <c r="AO1" s="16" t="s">
        <v>52</v>
      </c>
      <c r="AP1" s="16"/>
      <c r="AQ1" s="16"/>
      <c r="AS1" s="16" t="s">
        <v>50</v>
      </c>
      <c r="AT1" s="16"/>
      <c r="AU1" s="16" t="s">
        <v>51</v>
      </c>
      <c r="AV1" s="16" t="s">
        <v>53</v>
      </c>
      <c r="AW1" s="16"/>
      <c r="AX1" s="15" t="s">
        <v>38</v>
      </c>
    </row>
    <row r="2" spans="1:52" s="2" customFormat="1" ht="24" customHeight="1">
      <c r="A2" s="3" t="s">
        <v>26</v>
      </c>
      <c r="B2" s="3" t="s">
        <v>36</v>
      </c>
      <c r="C2" s="3" t="s">
        <v>23</v>
      </c>
      <c r="D2" s="4" t="s">
        <v>88</v>
      </c>
      <c r="E2" s="13" t="s">
        <v>19</v>
      </c>
      <c r="F2" s="14" t="s">
        <v>20</v>
      </c>
      <c r="G2" s="14" t="s">
        <v>46</v>
      </c>
      <c r="H2" s="14" t="s">
        <v>47</v>
      </c>
      <c r="I2" s="14" t="s">
        <v>92</v>
      </c>
      <c r="J2" s="27" t="s">
        <v>74</v>
      </c>
      <c r="K2" s="26" t="s">
        <v>75</v>
      </c>
      <c r="L2" s="97" t="s">
        <v>58</v>
      </c>
      <c r="M2" s="97" t="s">
        <v>132</v>
      </c>
      <c r="N2" s="95" t="s">
        <v>133</v>
      </c>
      <c r="O2" s="95" t="s">
        <v>134</v>
      </c>
      <c r="P2" s="95" t="s">
        <v>135</v>
      </c>
      <c r="Q2" s="96" t="s">
        <v>136</v>
      </c>
      <c r="R2" s="97" t="s">
        <v>59</v>
      </c>
      <c r="S2" s="98" t="s">
        <v>57</v>
      </c>
      <c r="T2" s="96" t="s">
        <v>137</v>
      </c>
      <c r="U2" s="96" t="s">
        <v>138</v>
      </c>
      <c r="V2" s="96" t="s">
        <v>139</v>
      </c>
      <c r="W2" s="96" t="s">
        <v>140</v>
      </c>
      <c r="X2" s="96" t="s">
        <v>141</v>
      </c>
      <c r="Y2" s="96" t="s">
        <v>142</v>
      </c>
      <c r="Z2" s="96" t="s">
        <v>143</v>
      </c>
      <c r="AA2" s="96" t="s">
        <v>144</v>
      </c>
      <c r="AB2" s="96" t="s">
        <v>145</v>
      </c>
      <c r="AC2" s="96" t="s">
        <v>146</v>
      </c>
      <c r="AD2" s="96" t="s">
        <v>56</v>
      </c>
      <c r="AE2" s="96" t="s">
        <v>147</v>
      </c>
      <c r="AF2" s="96" t="s">
        <v>148</v>
      </c>
      <c r="AG2" s="96" t="s">
        <v>149</v>
      </c>
      <c r="AH2" s="96" t="s">
        <v>150</v>
      </c>
      <c r="AI2" s="96" t="s">
        <v>151</v>
      </c>
      <c r="AJ2" s="96" t="s">
        <v>152</v>
      </c>
      <c r="AK2" s="96" t="s">
        <v>153</v>
      </c>
      <c r="AL2" s="96" t="s">
        <v>154</v>
      </c>
      <c r="AM2" s="96" t="s">
        <v>54</v>
      </c>
      <c r="AN2" s="96" t="s">
        <v>155</v>
      </c>
      <c r="AO2" s="99" t="s">
        <v>60</v>
      </c>
      <c r="AP2" s="95" t="s">
        <v>156</v>
      </c>
      <c r="AQ2" s="100" t="s">
        <v>61</v>
      </c>
      <c r="AR2" s="96" t="s">
        <v>55</v>
      </c>
      <c r="AS2" s="96" t="s">
        <v>157</v>
      </c>
      <c r="AT2" s="96" t="s">
        <v>158</v>
      </c>
      <c r="AU2" s="96" t="s">
        <v>159</v>
      </c>
      <c r="AV2" s="96" t="s">
        <v>45</v>
      </c>
      <c r="AW2" s="108" t="s">
        <v>1</v>
      </c>
      <c r="AX2" s="105" t="s">
        <v>2</v>
      </c>
      <c r="AY2" s="11" t="s">
        <v>27</v>
      </c>
      <c r="AZ2" s="24"/>
    </row>
    <row r="3" spans="1:52" ht="15" customHeight="1">
      <c r="A3" s="31"/>
      <c r="B3" s="32"/>
      <c r="C3" s="33"/>
      <c r="D3" s="34"/>
      <c r="E3" s="34"/>
      <c r="F3" s="35"/>
      <c r="G3" s="35"/>
      <c r="H3" s="35"/>
      <c r="I3" s="35"/>
      <c r="J3" s="35"/>
      <c r="K3" s="35"/>
      <c r="L3" s="35"/>
      <c r="M3" s="35"/>
      <c r="N3" s="35"/>
      <c r="O3" s="35"/>
      <c r="P3" s="35"/>
      <c r="Q3" s="35"/>
      <c r="R3" s="35"/>
      <c r="S3" s="35"/>
      <c r="T3" s="35"/>
      <c r="U3" s="35"/>
      <c r="V3" s="35"/>
      <c r="W3" s="35"/>
      <c r="X3" s="35"/>
      <c r="Y3" s="35"/>
      <c r="Z3" s="35"/>
      <c r="AA3" s="35"/>
      <c r="AB3" s="35"/>
      <c r="AC3" s="35"/>
      <c r="AD3" s="35"/>
      <c r="AE3" s="36"/>
      <c r="AF3" s="35"/>
      <c r="AG3" s="36"/>
      <c r="AH3" s="36"/>
      <c r="AI3" s="36"/>
      <c r="AJ3" s="36"/>
      <c r="AK3" s="36"/>
      <c r="AL3" s="36"/>
      <c r="AM3" s="35"/>
      <c r="AN3" s="36"/>
      <c r="AO3" s="35"/>
      <c r="AP3" s="35"/>
      <c r="AQ3" s="35"/>
      <c r="AR3" s="36"/>
      <c r="AS3" s="35"/>
      <c r="AT3" s="35"/>
      <c r="AU3" s="36"/>
      <c r="AV3" s="35"/>
      <c r="AW3" s="103"/>
      <c r="AX3" s="106">
        <f t="shared" ref="AX3:AX66" si="0">SUM(E3:AW3)</f>
        <v>0</v>
      </c>
      <c r="AY3" s="42"/>
      <c r="AZ3" s="23"/>
    </row>
    <row r="4" spans="1:52" ht="15" customHeight="1">
      <c r="A4" s="31"/>
      <c r="B4" s="32"/>
      <c r="C4" s="33"/>
      <c r="D4" s="34"/>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103"/>
      <c r="AX4" s="106">
        <f t="shared" si="0"/>
        <v>0</v>
      </c>
      <c r="AY4" s="42"/>
      <c r="AZ4" s="23"/>
    </row>
    <row r="5" spans="1:52" ht="15" customHeight="1">
      <c r="A5" s="31"/>
      <c r="B5" s="32"/>
      <c r="C5" s="33"/>
      <c r="D5" s="34"/>
      <c r="E5" s="34"/>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103"/>
      <c r="AX5" s="106">
        <f t="shared" si="0"/>
        <v>0</v>
      </c>
      <c r="AY5" s="42"/>
      <c r="AZ5" s="23"/>
    </row>
    <row r="6" spans="1:52" ht="15" customHeight="1">
      <c r="A6" s="31"/>
      <c r="B6" s="32"/>
      <c r="C6" s="33"/>
      <c r="D6" s="34"/>
      <c r="E6" s="34"/>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103"/>
      <c r="AX6" s="106">
        <f t="shared" si="0"/>
        <v>0</v>
      </c>
      <c r="AY6" s="42"/>
      <c r="AZ6" s="23"/>
    </row>
    <row r="7" spans="1:52" ht="15" customHeight="1">
      <c r="A7" s="31"/>
      <c r="B7" s="32"/>
      <c r="C7" s="33"/>
      <c r="D7" s="34"/>
      <c r="E7" s="34"/>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103"/>
      <c r="AX7" s="106">
        <f t="shared" si="0"/>
        <v>0</v>
      </c>
      <c r="AY7" s="42"/>
      <c r="AZ7" s="23"/>
    </row>
    <row r="8" spans="1:52" ht="15" customHeight="1">
      <c r="A8" s="31"/>
      <c r="B8" s="32"/>
      <c r="C8" s="33"/>
      <c r="D8" s="34"/>
      <c r="E8" s="34"/>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103"/>
      <c r="AX8" s="106">
        <f t="shared" si="0"/>
        <v>0</v>
      </c>
      <c r="AY8" s="42"/>
      <c r="AZ8" s="23"/>
    </row>
    <row r="9" spans="1:52" ht="15" customHeight="1">
      <c r="A9" s="31"/>
      <c r="B9" s="32"/>
      <c r="C9" s="33"/>
      <c r="D9" s="34"/>
      <c r="E9" s="34"/>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103"/>
      <c r="AX9" s="106">
        <f t="shared" si="0"/>
        <v>0</v>
      </c>
      <c r="AY9" s="42"/>
      <c r="AZ9" s="23"/>
    </row>
    <row r="10" spans="1:52" ht="15" customHeight="1">
      <c r="A10" s="31"/>
      <c r="B10" s="32"/>
      <c r="C10" s="33"/>
      <c r="D10" s="34"/>
      <c r="E10" s="34"/>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103"/>
      <c r="AX10" s="106">
        <f t="shared" si="0"/>
        <v>0</v>
      </c>
      <c r="AY10" s="42"/>
      <c r="AZ10" s="23"/>
    </row>
    <row r="11" spans="1:52" ht="15" customHeight="1">
      <c r="A11" s="31"/>
      <c r="B11" s="32"/>
      <c r="C11" s="33"/>
      <c r="D11" s="34"/>
      <c r="E11" s="34"/>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103"/>
      <c r="AX11" s="106">
        <f t="shared" si="0"/>
        <v>0</v>
      </c>
      <c r="AY11" s="42"/>
      <c r="AZ11" s="23"/>
    </row>
    <row r="12" spans="1:52" ht="15" customHeight="1">
      <c r="A12" s="31"/>
      <c r="B12" s="32"/>
      <c r="C12" s="33"/>
      <c r="D12" s="34"/>
      <c r="E12" s="34"/>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103"/>
      <c r="AX12" s="106">
        <f t="shared" si="0"/>
        <v>0</v>
      </c>
      <c r="AY12" s="42"/>
      <c r="AZ12" s="23"/>
    </row>
    <row r="13" spans="1:52" ht="15" customHeight="1">
      <c r="A13" s="31"/>
      <c r="B13" s="32"/>
      <c r="C13" s="33"/>
      <c r="D13" s="34"/>
      <c r="E13" s="34"/>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103"/>
      <c r="AX13" s="106">
        <f t="shared" si="0"/>
        <v>0</v>
      </c>
      <c r="AY13" s="42"/>
      <c r="AZ13" s="23"/>
    </row>
    <row r="14" spans="1:52" ht="15" customHeight="1">
      <c r="A14" s="31"/>
      <c r="B14" s="32"/>
      <c r="C14" s="33"/>
      <c r="D14" s="34"/>
      <c r="E14" s="34"/>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103"/>
      <c r="AX14" s="106">
        <f t="shared" si="0"/>
        <v>0</v>
      </c>
      <c r="AY14" s="42"/>
      <c r="AZ14" s="23"/>
    </row>
    <row r="15" spans="1:52" ht="15" customHeight="1">
      <c r="A15" s="31"/>
      <c r="B15" s="32"/>
      <c r="C15" s="33"/>
      <c r="D15" s="34"/>
      <c r="E15" s="3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103"/>
      <c r="AX15" s="106">
        <f t="shared" si="0"/>
        <v>0</v>
      </c>
      <c r="AY15" s="42"/>
      <c r="AZ15" s="23"/>
    </row>
    <row r="16" spans="1:52" ht="15" customHeight="1">
      <c r="A16" s="31"/>
      <c r="B16" s="32"/>
      <c r="C16" s="33"/>
      <c r="D16" s="34"/>
      <c r="E16" s="34"/>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103"/>
      <c r="AX16" s="106">
        <f t="shared" si="0"/>
        <v>0</v>
      </c>
      <c r="AY16" s="42"/>
      <c r="AZ16" s="23"/>
    </row>
    <row r="17" spans="1:52" ht="15" customHeight="1">
      <c r="A17" s="31"/>
      <c r="B17" s="32"/>
      <c r="C17" s="33"/>
      <c r="D17" s="34"/>
      <c r="E17" s="34"/>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103"/>
      <c r="AX17" s="106">
        <f t="shared" si="0"/>
        <v>0</v>
      </c>
      <c r="AY17" s="42"/>
      <c r="AZ17" s="23"/>
    </row>
    <row r="18" spans="1:52" ht="15" customHeight="1">
      <c r="A18" s="31"/>
      <c r="B18" s="32"/>
      <c r="C18" s="33"/>
      <c r="D18" s="34"/>
      <c r="E18" s="34"/>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103"/>
      <c r="AX18" s="106">
        <f t="shared" si="0"/>
        <v>0</v>
      </c>
      <c r="AY18" s="42"/>
      <c r="AZ18" s="23"/>
    </row>
    <row r="19" spans="1:52" ht="15" customHeight="1">
      <c r="A19" s="31"/>
      <c r="B19" s="32"/>
      <c r="C19" s="33"/>
      <c r="D19" s="34"/>
      <c r="E19" s="34"/>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103"/>
      <c r="AX19" s="106">
        <f t="shared" si="0"/>
        <v>0</v>
      </c>
      <c r="AY19" s="42"/>
      <c r="AZ19" s="23"/>
    </row>
    <row r="20" spans="1:52" ht="15" customHeight="1">
      <c r="A20" s="31"/>
      <c r="B20" s="32"/>
      <c r="C20" s="33"/>
      <c r="D20" s="34"/>
      <c r="E20" s="34"/>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103"/>
      <c r="AX20" s="106">
        <f t="shared" si="0"/>
        <v>0</v>
      </c>
      <c r="AY20" s="42"/>
      <c r="AZ20" s="23"/>
    </row>
    <row r="21" spans="1:52" ht="15" customHeight="1">
      <c r="A21" s="31"/>
      <c r="B21" s="32"/>
      <c r="C21" s="33"/>
      <c r="D21" s="34"/>
      <c r="E21" s="34"/>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103"/>
      <c r="AX21" s="106">
        <f t="shared" si="0"/>
        <v>0</v>
      </c>
      <c r="AY21" s="42"/>
      <c r="AZ21" s="23"/>
    </row>
    <row r="22" spans="1:52" ht="15" customHeight="1">
      <c r="A22" s="31"/>
      <c r="B22" s="32"/>
      <c r="C22" s="33"/>
      <c r="D22" s="34"/>
      <c r="E22" s="34"/>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103"/>
      <c r="AX22" s="106">
        <f t="shared" si="0"/>
        <v>0</v>
      </c>
      <c r="AY22" s="42"/>
      <c r="AZ22" s="23"/>
    </row>
    <row r="23" spans="1:52" ht="15" customHeight="1">
      <c r="A23" s="31"/>
      <c r="B23" s="32"/>
      <c r="C23" s="33"/>
      <c r="D23" s="34"/>
      <c r="E23" s="34"/>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103"/>
      <c r="AX23" s="106">
        <f t="shared" si="0"/>
        <v>0</v>
      </c>
      <c r="AY23" s="42"/>
      <c r="AZ23" s="23"/>
    </row>
    <row r="24" spans="1:52" ht="15" customHeight="1">
      <c r="A24" s="31"/>
      <c r="B24" s="32"/>
      <c r="C24" s="33"/>
      <c r="D24" s="34"/>
      <c r="E24" s="34"/>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103"/>
      <c r="AX24" s="106">
        <f t="shared" si="0"/>
        <v>0</v>
      </c>
      <c r="AY24" s="42"/>
      <c r="AZ24" s="23"/>
    </row>
    <row r="25" spans="1:52" ht="15" customHeight="1">
      <c r="A25" s="31"/>
      <c r="B25" s="32"/>
      <c r="C25" s="33"/>
      <c r="D25" s="34"/>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103"/>
      <c r="AX25" s="106">
        <f t="shared" si="0"/>
        <v>0</v>
      </c>
      <c r="AY25" s="42"/>
      <c r="AZ25" s="23"/>
    </row>
    <row r="26" spans="1:52" ht="15" customHeight="1">
      <c r="A26" s="31"/>
      <c r="B26" s="32"/>
      <c r="C26" s="33"/>
      <c r="D26" s="34"/>
      <c r="E26" s="34"/>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103"/>
      <c r="AX26" s="106">
        <f t="shared" si="0"/>
        <v>0</v>
      </c>
      <c r="AY26" s="42"/>
      <c r="AZ26" s="23"/>
    </row>
    <row r="27" spans="1:52" ht="15" customHeight="1">
      <c r="A27" s="31"/>
      <c r="B27" s="32"/>
      <c r="C27" s="33"/>
      <c r="D27" s="34"/>
      <c r="E27" s="34"/>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103"/>
      <c r="AX27" s="106">
        <f t="shared" si="0"/>
        <v>0</v>
      </c>
      <c r="AY27" s="42"/>
      <c r="AZ27" s="23"/>
    </row>
    <row r="28" spans="1:52" ht="15" customHeight="1">
      <c r="A28" s="31"/>
      <c r="B28" s="32"/>
      <c r="C28" s="33"/>
      <c r="D28" s="34"/>
      <c r="E28" s="34"/>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103"/>
      <c r="AX28" s="106">
        <f t="shared" si="0"/>
        <v>0</v>
      </c>
      <c r="AY28" s="42"/>
      <c r="AZ28" s="23"/>
    </row>
    <row r="29" spans="1:52" ht="15" customHeight="1">
      <c r="A29" s="31"/>
      <c r="B29" s="32"/>
      <c r="C29" s="33"/>
      <c r="D29" s="34"/>
      <c r="E29" s="34"/>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103"/>
      <c r="AX29" s="106">
        <f t="shared" si="0"/>
        <v>0</v>
      </c>
      <c r="AY29" s="42"/>
      <c r="AZ29" s="23"/>
    </row>
    <row r="30" spans="1:52" ht="15" customHeight="1">
      <c r="A30" s="31"/>
      <c r="B30" s="32"/>
      <c r="C30" s="33"/>
      <c r="D30" s="34"/>
      <c r="E30" s="34"/>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103"/>
      <c r="AX30" s="106">
        <f t="shared" si="0"/>
        <v>0</v>
      </c>
      <c r="AY30" s="42"/>
      <c r="AZ30" s="23"/>
    </row>
    <row r="31" spans="1:52" ht="15" customHeight="1">
      <c r="A31" s="31"/>
      <c r="B31" s="32"/>
      <c r="C31" s="33"/>
      <c r="D31" s="34"/>
      <c r="E31" s="34"/>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103"/>
      <c r="AX31" s="106">
        <f t="shared" si="0"/>
        <v>0</v>
      </c>
      <c r="AY31" s="42"/>
      <c r="AZ31" s="23"/>
    </row>
    <row r="32" spans="1:52" ht="15" customHeight="1">
      <c r="A32" s="31"/>
      <c r="B32" s="32"/>
      <c r="C32" s="33"/>
      <c r="D32" s="34"/>
      <c r="E32" s="34"/>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103"/>
      <c r="AX32" s="106">
        <f t="shared" si="0"/>
        <v>0</v>
      </c>
      <c r="AY32" s="42"/>
      <c r="AZ32" s="23"/>
    </row>
    <row r="33" spans="1:52" ht="15" customHeight="1">
      <c r="A33" s="31"/>
      <c r="B33" s="32"/>
      <c r="C33" s="33"/>
      <c r="D33" s="34"/>
      <c r="E33" s="34"/>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103"/>
      <c r="AX33" s="106">
        <f t="shared" si="0"/>
        <v>0</v>
      </c>
      <c r="AY33" s="42"/>
      <c r="AZ33" s="23"/>
    </row>
    <row r="34" spans="1:52" ht="15" customHeight="1">
      <c r="A34" s="31"/>
      <c r="B34" s="32"/>
      <c r="C34" s="33"/>
      <c r="D34" s="34"/>
      <c r="E34" s="34"/>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103"/>
      <c r="AX34" s="106">
        <f t="shared" si="0"/>
        <v>0</v>
      </c>
      <c r="AY34" s="42"/>
      <c r="AZ34" s="23"/>
    </row>
    <row r="35" spans="1:52" ht="15" customHeight="1">
      <c r="A35" s="31"/>
      <c r="B35" s="32"/>
      <c r="C35" s="33"/>
      <c r="D35" s="34"/>
      <c r="E35" s="34"/>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103"/>
      <c r="AX35" s="106">
        <f t="shared" si="0"/>
        <v>0</v>
      </c>
      <c r="AY35" s="42"/>
      <c r="AZ35" s="23"/>
    </row>
    <row r="36" spans="1:52" ht="15" customHeight="1">
      <c r="A36" s="31"/>
      <c r="B36" s="32"/>
      <c r="C36" s="33"/>
      <c r="D36" s="34"/>
      <c r="E36" s="34"/>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103"/>
      <c r="AX36" s="106">
        <f t="shared" si="0"/>
        <v>0</v>
      </c>
      <c r="AY36" s="42"/>
      <c r="AZ36" s="23"/>
    </row>
    <row r="37" spans="1:52" ht="15" customHeight="1">
      <c r="A37" s="31"/>
      <c r="B37" s="32"/>
      <c r="C37" s="33"/>
      <c r="D37" s="34"/>
      <c r="E37" s="34"/>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103"/>
      <c r="AX37" s="106">
        <f t="shared" si="0"/>
        <v>0</v>
      </c>
      <c r="AY37" s="42"/>
      <c r="AZ37" s="23"/>
    </row>
    <row r="38" spans="1:52" ht="15" customHeight="1">
      <c r="A38" s="31"/>
      <c r="B38" s="32"/>
      <c r="C38" s="33"/>
      <c r="D38" s="34"/>
      <c r="E38" s="34"/>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103"/>
      <c r="AX38" s="106">
        <f t="shared" si="0"/>
        <v>0</v>
      </c>
      <c r="AY38" s="42"/>
      <c r="AZ38" s="23"/>
    </row>
    <row r="39" spans="1:52" ht="15" customHeight="1">
      <c r="A39" s="31"/>
      <c r="B39" s="32"/>
      <c r="C39" s="33"/>
      <c r="D39" s="34"/>
      <c r="E39" s="34"/>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103"/>
      <c r="AX39" s="106">
        <f t="shared" si="0"/>
        <v>0</v>
      </c>
      <c r="AY39" s="42"/>
      <c r="AZ39" s="23"/>
    </row>
    <row r="40" spans="1:52" ht="15" customHeight="1">
      <c r="A40" s="31"/>
      <c r="B40" s="32"/>
      <c r="C40" s="33"/>
      <c r="D40" s="34"/>
      <c r="E40" s="34"/>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103"/>
      <c r="AX40" s="106">
        <f t="shared" si="0"/>
        <v>0</v>
      </c>
      <c r="AY40" s="42"/>
      <c r="AZ40" s="23"/>
    </row>
    <row r="41" spans="1:52" ht="15" customHeight="1">
      <c r="A41" s="31"/>
      <c r="B41" s="32"/>
      <c r="C41" s="33"/>
      <c r="D41" s="34"/>
      <c r="E41" s="34"/>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103"/>
      <c r="AX41" s="106">
        <f t="shared" si="0"/>
        <v>0</v>
      </c>
      <c r="AY41" s="42"/>
      <c r="AZ41" s="23"/>
    </row>
    <row r="42" spans="1:52" ht="15" customHeight="1">
      <c r="A42" s="31"/>
      <c r="B42" s="32"/>
      <c r="C42" s="33"/>
      <c r="D42" s="34"/>
      <c r="E42" s="34"/>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103"/>
      <c r="AX42" s="106">
        <f t="shared" si="0"/>
        <v>0</v>
      </c>
      <c r="AY42" s="42"/>
      <c r="AZ42" s="23"/>
    </row>
    <row r="43" spans="1:52" ht="15" customHeight="1">
      <c r="A43" s="31"/>
      <c r="B43" s="32"/>
      <c r="C43" s="33"/>
      <c r="D43" s="34"/>
      <c r="E43" s="34"/>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103"/>
      <c r="AX43" s="106">
        <f t="shared" si="0"/>
        <v>0</v>
      </c>
      <c r="AY43" s="42"/>
      <c r="AZ43" s="23"/>
    </row>
    <row r="44" spans="1:52" ht="15" customHeight="1">
      <c r="A44" s="31"/>
      <c r="B44" s="32"/>
      <c r="C44" s="33"/>
      <c r="D44" s="34"/>
      <c r="E44" s="34"/>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103"/>
      <c r="AX44" s="106">
        <f t="shared" si="0"/>
        <v>0</v>
      </c>
      <c r="AY44" s="42"/>
      <c r="AZ44" s="23"/>
    </row>
    <row r="45" spans="1:52" ht="15" customHeight="1">
      <c r="A45" s="31"/>
      <c r="B45" s="32"/>
      <c r="C45" s="33"/>
      <c r="D45" s="34"/>
      <c r="E45" s="34"/>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103"/>
      <c r="AX45" s="106">
        <f t="shared" si="0"/>
        <v>0</v>
      </c>
      <c r="AY45" s="42"/>
      <c r="AZ45" s="23"/>
    </row>
    <row r="46" spans="1:52" ht="15" customHeight="1">
      <c r="A46" s="31"/>
      <c r="B46" s="32"/>
      <c r="C46" s="33"/>
      <c r="D46" s="34"/>
      <c r="E46" s="34"/>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103"/>
      <c r="AX46" s="106">
        <f t="shared" si="0"/>
        <v>0</v>
      </c>
      <c r="AY46" s="42"/>
      <c r="AZ46" s="23"/>
    </row>
    <row r="47" spans="1:52" ht="15" customHeight="1">
      <c r="A47" s="31"/>
      <c r="B47" s="32"/>
      <c r="C47" s="33"/>
      <c r="D47" s="34"/>
      <c r="E47" s="34"/>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103"/>
      <c r="AX47" s="106">
        <f t="shared" si="0"/>
        <v>0</v>
      </c>
      <c r="AY47" s="42"/>
      <c r="AZ47" s="23"/>
    </row>
    <row r="48" spans="1:52" ht="15" customHeight="1">
      <c r="A48" s="31"/>
      <c r="B48" s="32"/>
      <c r="C48" s="33"/>
      <c r="D48" s="34"/>
      <c r="E48" s="34"/>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103"/>
      <c r="AX48" s="106">
        <f t="shared" si="0"/>
        <v>0</v>
      </c>
      <c r="AY48" s="42"/>
      <c r="AZ48" s="23"/>
    </row>
    <row r="49" spans="1:52" ht="15" customHeight="1">
      <c r="A49" s="31"/>
      <c r="B49" s="32"/>
      <c r="C49" s="33"/>
      <c r="D49" s="34"/>
      <c r="E49" s="34"/>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103"/>
      <c r="AX49" s="106">
        <f t="shared" si="0"/>
        <v>0</v>
      </c>
      <c r="AY49" s="42"/>
      <c r="AZ49" s="23"/>
    </row>
    <row r="50" spans="1:52" ht="15" customHeight="1">
      <c r="A50" s="31"/>
      <c r="B50" s="32"/>
      <c r="C50" s="33"/>
      <c r="D50" s="34"/>
      <c r="E50" s="34"/>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103"/>
      <c r="AX50" s="106">
        <f t="shared" si="0"/>
        <v>0</v>
      </c>
      <c r="AY50" s="42"/>
      <c r="AZ50" s="23"/>
    </row>
    <row r="51" spans="1:52" ht="15" customHeight="1">
      <c r="A51" s="31"/>
      <c r="B51" s="32"/>
      <c r="C51" s="33"/>
      <c r="D51" s="34"/>
      <c r="E51" s="34"/>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103"/>
      <c r="AX51" s="106">
        <f t="shared" si="0"/>
        <v>0</v>
      </c>
      <c r="AY51" s="42"/>
      <c r="AZ51" s="23"/>
    </row>
    <row r="52" spans="1:52" ht="15" customHeight="1">
      <c r="A52" s="31"/>
      <c r="B52" s="32"/>
      <c r="C52" s="33"/>
      <c r="D52" s="34"/>
      <c r="E52" s="34"/>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103"/>
      <c r="AX52" s="106">
        <f t="shared" si="0"/>
        <v>0</v>
      </c>
      <c r="AY52" s="42"/>
      <c r="AZ52" s="23"/>
    </row>
    <row r="53" spans="1:52" ht="15" customHeight="1">
      <c r="A53" s="31"/>
      <c r="B53" s="32"/>
      <c r="C53" s="33"/>
      <c r="D53" s="34"/>
      <c r="E53" s="34"/>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103"/>
      <c r="AX53" s="106">
        <f t="shared" si="0"/>
        <v>0</v>
      </c>
      <c r="AY53" s="42"/>
      <c r="AZ53" s="23"/>
    </row>
    <row r="54" spans="1:52" ht="15" customHeight="1">
      <c r="A54" s="31"/>
      <c r="B54" s="32"/>
      <c r="C54" s="33"/>
      <c r="D54" s="34"/>
      <c r="E54" s="34"/>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103"/>
      <c r="AX54" s="106">
        <f t="shared" si="0"/>
        <v>0</v>
      </c>
      <c r="AY54" s="42"/>
      <c r="AZ54" s="23"/>
    </row>
    <row r="55" spans="1:52" ht="15" customHeight="1">
      <c r="A55" s="31"/>
      <c r="B55" s="32"/>
      <c r="C55" s="33"/>
      <c r="D55" s="34"/>
      <c r="E55" s="34"/>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103"/>
      <c r="AX55" s="106">
        <f t="shared" si="0"/>
        <v>0</v>
      </c>
      <c r="AY55" s="42"/>
      <c r="AZ55" s="23"/>
    </row>
    <row r="56" spans="1:52" ht="15" customHeight="1">
      <c r="A56" s="31"/>
      <c r="B56" s="32"/>
      <c r="C56" s="33"/>
      <c r="D56" s="34"/>
      <c r="E56" s="34"/>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103"/>
      <c r="AX56" s="106">
        <f t="shared" si="0"/>
        <v>0</v>
      </c>
      <c r="AY56" s="42"/>
      <c r="AZ56" s="23"/>
    </row>
    <row r="57" spans="1:52" ht="15" customHeight="1">
      <c r="A57" s="31"/>
      <c r="B57" s="32"/>
      <c r="C57" s="33"/>
      <c r="D57" s="34"/>
      <c r="E57" s="34"/>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103"/>
      <c r="AX57" s="106">
        <f t="shared" si="0"/>
        <v>0</v>
      </c>
      <c r="AY57" s="42"/>
      <c r="AZ57" s="23"/>
    </row>
    <row r="58" spans="1:52" ht="15" customHeight="1">
      <c r="A58" s="31"/>
      <c r="B58" s="32"/>
      <c r="C58" s="33"/>
      <c r="D58" s="34"/>
      <c r="E58" s="34"/>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103"/>
      <c r="AX58" s="106">
        <f t="shared" si="0"/>
        <v>0</v>
      </c>
      <c r="AY58" s="42"/>
      <c r="AZ58" s="23"/>
    </row>
    <row r="59" spans="1:52" ht="15" customHeight="1">
      <c r="A59" s="31"/>
      <c r="B59" s="32"/>
      <c r="C59" s="33"/>
      <c r="D59" s="34"/>
      <c r="E59" s="34"/>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103"/>
      <c r="AX59" s="106">
        <f t="shared" si="0"/>
        <v>0</v>
      </c>
      <c r="AY59" s="42"/>
      <c r="AZ59" s="23"/>
    </row>
    <row r="60" spans="1:52" ht="15" customHeight="1">
      <c r="A60" s="31"/>
      <c r="B60" s="32"/>
      <c r="C60" s="33"/>
      <c r="D60" s="34"/>
      <c r="E60" s="34"/>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103"/>
      <c r="AX60" s="106">
        <f t="shared" si="0"/>
        <v>0</v>
      </c>
      <c r="AY60" s="42"/>
      <c r="AZ60" s="23"/>
    </row>
    <row r="61" spans="1:52" ht="15" customHeight="1">
      <c r="A61" s="31"/>
      <c r="B61" s="32"/>
      <c r="C61" s="33"/>
      <c r="D61" s="34"/>
      <c r="E61" s="34"/>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103"/>
      <c r="AX61" s="106">
        <f t="shared" si="0"/>
        <v>0</v>
      </c>
      <c r="AY61" s="42"/>
      <c r="AZ61" s="23"/>
    </row>
    <row r="62" spans="1:52" ht="15" customHeight="1">
      <c r="A62" s="31"/>
      <c r="B62" s="32"/>
      <c r="C62" s="33"/>
      <c r="D62" s="34"/>
      <c r="E62" s="34"/>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103"/>
      <c r="AX62" s="106">
        <f t="shared" si="0"/>
        <v>0</v>
      </c>
      <c r="AY62" s="42"/>
      <c r="AZ62" s="23"/>
    </row>
    <row r="63" spans="1:52" ht="15" customHeight="1">
      <c r="A63" s="31"/>
      <c r="B63" s="32"/>
      <c r="C63" s="33"/>
      <c r="D63" s="34"/>
      <c r="E63" s="34"/>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103"/>
      <c r="AX63" s="106">
        <f t="shared" si="0"/>
        <v>0</v>
      </c>
      <c r="AY63" s="42"/>
      <c r="AZ63" s="23"/>
    </row>
    <row r="64" spans="1:52" ht="15" customHeight="1">
      <c r="A64" s="31"/>
      <c r="B64" s="32"/>
      <c r="C64" s="33"/>
      <c r="D64" s="34"/>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103"/>
      <c r="AX64" s="106">
        <f t="shared" si="0"/>
        <v>0</v>
      </c>
      <c r="AY64" s="42"/>
      <c r="AZ64" s="23"/>
    </row>
    <row r="65" spans="1:52" ht="15" customHeight="1">
      <c r="A65" s="31"/>
      <c r="B65" s="32"/>
      <c r="C65" s="33"/>
      <c r="D65" s="34"/>
      <c r="E65" s="34"/>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103"/>
      <c r="AX65" s="106">
        <f t="shared" si="0"/>
        <v>0</v>
      </c>
      <c r="AY65" s="42"/>
      <c r="AZ65" s="23"/>
    </row>
    <row r="66" spans="1:52" ht="15" customHeight="1">
      <c r="A66" s="31"/>
      <c r="B66" s="32"/>
      <c r="C66" s="33"/>
      <c r="D66" s="34"/>
      <c r="E66" s="34"/>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103"/>
      <c r="AX66" s="106">
        <f t="shared" si="0"/>
        <v>0</v>
      </c>
      <c r="AY66" s="42"/>
      <c r="AZ66" s="23"/>
    </row>
    <row r="67" spans="1:52" ht="15" customHeight="1">
      <c r="A67" s="31"/>
      <c r="B67" s="32"/>
      <c r="C67" s="33"/>
      <c r="D67" s="34"/>
      <c r="E67" s="34"/>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103"/>
      <c r="AX67" s="106">
        <f t="shared" ref="AX67:AX130" si="1">SUM(E67:AW67)</f>
        <v>0</v>
      </c>
      <c r="AY67" s="42"/>
      <c r="AZ67" s="23"/>
    </row>
    <row r="68" spans="1:52" ht="15" customHeight="1">
      <c r="A68" s="31"/>
      <c r="B68" s="32"/>
      <c r="C68" s="33"/>
      <c r="D68" s="34"/>
      <c r="E68" s="34"/>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103"/>
      <c r="AX68" s="106">
        <f t="shared" si="1"/>
        <v>0</v>
      </c>
      <c r="AY68" s="42"/>
      <c r="AZ68" s="23"/>
    </row>
    <row r="69" spans="1:52" ht="15" customHeight="1">
      <c r="A69" s="31"/>
      <c r="B69" s="32"/>
      <c r="C69" s="33"/>
      <c r="D69" s="34"/>
      <c r="E69" s="34"/>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103"/>
      <c r="AX69" s="106">
        <f t="shared" si="1"/>
        <v>0</v>
      </c>
      <c r="AY69" s="42"/>
      <c r="AZ69" s="23"/>
    </row>
    <row r="70" spans="1:52" ht="15" customHeight="1">
      <c r="A70" s="31"/>
      <c r="B70" s="32"/>
      <c r="C70" s="33"/>
      <c r="D70" s="34"/>
      <c r="E70" s="34"/>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103"/>
      <c r="AX70" s="106">
        <f t="shared" si="1"/>
        <v>0</v>
      </c>
      <c r="AY70" s="42"/>
      <c r="AZ70" s="23"/>
    </row>
    <row r="71" spans="1:52" ht="15" customHeight="1">
      <c r="A71" s="31"/>
      <c r="B71" s="32"/>
      <c r="C71" s="33"/>
      <c r="D71" s="34"/>
      <c r="E71" s="34"/>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103"/>
      <c r="AX71" s="106">
        <f t="shared" si="1"/>
        <v>0</v>
      </c>
      <c r="AY71" s="42"/>
      <c r="AZ71" s="23"/>
    </row>
    <row r="72" spans="1:52" ht="15" customHeight="1">
      <c r="A72" s="31"/>
      <c r="B72" s="32"/>
      <c r="C72" s="33"/>
      <c r="D72" s="34"/>
      <c r="E72" s="34"/>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103"/>
      <c r="AX72" s="106">
        <f t="shared" si="1"/>
        <v>0</v>
      </c>
      <c r="AY72" s="42"/>
      <c r="AZ72" s="23"/>
    </row>
    <row r="73" spans="1:52" ht="15" customHeight="1">
      <c r="A73" s="31"/>
      <c r="B73" s="32"/>
      <c r="C73" s="33"/>
      <c r="D73" s="34"/>
      <c r="E73" s="3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103"/>
      <c r="AX73" s="106">
        <f t="shared" si="1"/>
        <v>0</v>
      </c>
      <c r="AY73" s="42"/>
      <c r="AZ73" s="23"/>
    </row>
    <row r="74" spans="1:52" ht="15" customHeight="1">
      <c r="A74" s="31"/>
      <c r="B74" s="32"/>
      <c r="C74" s="33"/>
      <c r="D74" s="34"/>
      <c r="E74" s="34"/>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103"/>
      <c r="AX74" s="106">
        <f t="shared" si="1"/>
        <v>0</v>
      </c>
      <c r="AY74" s="42"/>
      <c r="AZ74" s="23"/>
    </row>
    <row r="75" spans="1:52" ht="15" customHeight="1">
      <c r="A75" s="31"/>
      <c r="B75" s="32"/>
      <c r="C75" s="33"/>
      <c r="D75" s="34"/>
      <c r="E75" s="34"/>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103"/>
      <c r="AX75" s="106">
        <f t="shared" si="1"/>
        <v>0</v>
      </c>
      <c r="AY75" s="42"/>
      <c r="AZ75" s="23"/>
    </row>
    <row r="76" spans="1:52" ht="15" customHeight="1">
      <c r="A76" s="31"/>
      <c r="B76" s="32"/>
      <c r="C76" s="33"/>
      <c r="D76" s="34"/>
      <c r="E76" s="34"/>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103"/>
      <c r="AX76" s="106">
        <f t="shared" si="1"/>
        <v>0</v>
      </c>
      <c r="AY76" s="42"/>
      <c r="AZ76" s="23"/>
    </row>
    <row r="77" spans="1:52" ht="15" customHeight="1">
      <c r="A77" s="31"/>
      <c r="B77" s="32"/>
      <c r="C77" s="33"/>
      <c r="D77" s="34"/>
      <c r="E77" s="34"/>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103"/>
      <c r="AX77" s="106">
        <f t="shared" si="1"/>
        <v>0</v>
      </c>
      <c r="AY77" s="42"/>
      <c r="AZ77" s="23"/>
    </row>
    <row r="78" spans="1:52" ht="15" customHeight="1">
      <c r="A78" s="31"/>
      <c r="B78" s="32"/>
      <c r="C78" s="33"/>
      <c r="D78" s="34"/>
      <c r="E78" s="34"/>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103"/>
      <c r="AX78" s="106">
        <f t="shared" si="1"/>
        <v>0</v>
      </c>
      <c r="AY78" s="42"/>
      <c r="AZ78" s="23"/>
    </row>
    <row r="79" spans="1:52" ht="15" customHeight="1">
      <c r="A79" s="31"/>
      <c r="B79" s="32"/>
      <c r="C79" s="33"/>
      <c r="D79" s="34"/>
      <c r="E79" s="34"/>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103"/>
      <c r="AX79" s="106">
        <f t="shared" si="1"/>
        <v>0</v>
      </c>
      <c r="AY79" s="42"/>
      <c r="AZ79" s="23"/>
    </row>
    <row r="80" spans="1:52" ht="15" customHeight="1">
      <c r="A80" s="31"/>
      <c r="B80" s="32"/>
      <c r="C80" s="33"/>
      <c r="D80" s="34"/>
      <c r="E80" s="34"/>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103"/>
      <c r="AX80" s="106">
        <f t="shared" si="1"/>
        <v>0</v>
      </c>
      <c r="AY80" s="42"/>
      <c r="AZ80" s="23"/>
    </row>
    <row r="81" spans="1:52" ht="15" customHeight="1">
      <c r="A81" s="31"/>
      <c r="B81" s="32"/>
      <c r="C81" s="33"/>
      <c r="D81" s="34"/>
      <c r="E81" s="34"/>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103"/>
      <c r="AX81" s="106">
        <f t="shared" si="1"/>
        <v>0</v>
      </c>
      <c r="AY81" s="42"/>
      <c r="AZ81" s="23"/>
    </row>
    <row r="82" spans="1:52" ht="15" customHeight="1">
      <c r="A82" s="31"/>
      <c r="B82" s="32"/>
      <c r="C82" s="33"/>
      <c r="D82" s="34"/>
      <c r="E82" s="34"/>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103"/>
      <c r="AX82" s="106">
        <f t="shared" si="1"/>
        <v>0</v>
      </c>
      <c r="AY82" s="42"/>
      <c r="AZ82" s="23"/>
    </row>
    <row r="83" spans="1:52" ht="15" customHeight="1">
      <c r="A83" s="31"/>
      <c r="B83" s="32"/>
      <c r="C83" s="33"/>
      <c r="D83" s="34"/>
      <c r="E83" s="34"/>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103"/>
      <c r="AX83" s="106">
        <f t="shared" si="1"/>
        <v>0</v>
      </c>
      <c r="AY83" s="42"/>
      <c r="AZ83" s="23"/>
    </row>
    <row r="84" spans="1:52" ht="15" customHeight="1">
      <c r="A84" s="31"/>
      <c r="B84" s="32"/>
      <c r="C84" s="33"/>
      <c r="D84" s="34"/>
      <c r="E84" s="34"/>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103"/>
      <c r="AX84" s="106">
        <f t="shared" si="1"/>
        <v>0</v>
      </c>
      <c r="AY84" s="42"/>
      <c r="AZ84" s="23"/>
    </row>
    <row r="85" spans="1:52" ht="15" customHeight="1">
      <c r="A85" s="31"/>
      <c r="B85" s="32"/>
      <c r="C85" s="33"/>
      <c r="D85" s="34"/>
      <c r="E85" s="34"/>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103"/>
      <c r="AX85" s="106">
        <f t="shared" si="1"/>
        <v>0</v>
      </c>
      <c r="AY85" s="42"/>
      <c r="AZ85" s="23"/>
    </row>
    <row r="86" spans="1:52" ht="15" customHeight="1">
      <c r="A86" s="31"/>
      <c r="B86" s="32"/>
      <c r="C86" s="33"/>
      <c r="D86" s="34"/>
      <c r="E86" s="34"/>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103"/>
      <c r="AX86" s="106">
        <f t="shared" si="1"/>
        <v>0</v>
      </c>
      <c r="AY86" s="42"/>
      <c r="AZ86" s="23"/>
    </row>
    <row r="87" spans="1:52" ht="15" customHeight="1">
      <c r="A87" s="31"/>
      <c r="B87" s="32"/>
      <c r="C87" s="33"/>
      <c r="D87" s="34"/>
      <c r="E87" s="34"/>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103"/>
      <c r="AX87" s="106">
        <f t="shared" si="1"/>
        <v>0</v>
      </c>
      <c r="AY87" s="42"/>
      <c r="AZ87" s="23"/>
    </row>
    <row r="88" spans="1:52" ht="15" customHeight="1">
      <c r="A88" s="31"/>
      <c r="B88" s="32"/>
      <c r="C88" s="33"/>
      <c r="D88" s="34"/>
      <c r="E88" s="34"/>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103"/>
      <c r="AX88" s="106">
        <f t="shared" si="1"/>
        <v>0</v>
      </c>
      <c r="AY88" s="42"/>
      <c r="AZ88" s="23"/>
    </row>
    <row r="89" spans="1:52" ht="15" customHeight="1">
      <c r="A89" s="31"/>
      <c r="B89" s="32"/>
      <c r="C89" s="33"/>
      <c r="D89" s="34"/>
      <c r="E89" s="34"/>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103"/>
      <c r="AX89" s="106">
        <f t="shared" si="1"/>
        <v>0</v>
      </c>
      <c r="AY89" s="42"/>
      <c r="AZ89" s="23"/>
    </row>
    <row r="90" spans="1:52" ht="15" customHeight="1">
      <c r="A90" s="31"/>
      <c r="B90" s="32"/>
      <c r="C90" s="33"/>
      <c r="D90" s="34"/>
      <c r="E90" s="34"/>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103"/>
      <c r="AX90" s="106">
        <f t="shared" si="1"/>
        <v>0</v>
      </c>
      <c r="AY90" s="42"/>
      <c r="AZ90" s="23"/>
    </row>
    <row r="91" spans="1:52" ht="15" customHeight="1">
      <c r="A91" s="31"/>
      <c r="B91" s="32"/>
      <c r="C91" s="33"/>
      <c r="D91" s="34"/>
      <c r="E91" s="34"/>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103"/>
      <c r="AX91" s="106">
        <f t="shared" si="1"/>
        <v>0</v>
      </c>
      <c r="AY91" s="42"/>
      <c r="AZ91" s="23"/>
    </row>
    <row r="92" spans="1:52" ht="15" customHeight="1">
      <c r="A92" s="31"/>
      <c r="B92" s="32"/>
      <c r="C92" s="33"/>
      <c r="D92" s="34"/>
      <c r="E92" s="34"/>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103"/>
      <c r="AX92" s="106">
        <f t="shared" si="1"/>
        <v>0</v>
      </c>
      <c r="AY92" s="42"/>
      <c r="AZ92" s="23"/>
    </row>
    <row r="93" spans="1:52" ht="15" customHeight="1">
      <c r="A93" s="31"/>
      <c r="B93" s="32"/>
      <c r="C93" s="33"/>
      <c r="D93" s="34"/>
      <c r="E93" s="34"/>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103"/>
      <c r="AX93" s="106">
        <f t="shared" si="1"/>
        <v>0</v>
      </c>
      <c r="AY93" s="42"/>
      <c r="AZ93" s="23"/>
    </row>
    <row r="94" spans="1:52" ht="15" customHeight="1">
      <c r="A94" s="31"/>
      <c r="B94" s="32"/>
      <c r="C94" s="33"/>
      <c r="D94" s="34"/>
      <c r="E94" s="34"/>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103"/>
      <c r="AX94" s="106">
        <f t="shared" si="1"/>
        <v>0</v>
      </c>
      <c r="AY94" s="42"/>
      <c r="AZ94" s="23"/>
    </row>
    <row r="95" spans="1:52" ht="15" customHeight="1">
      <c r="A95" s="31"/>
      <c r="B95" s="32"/>
      <c r="C95" s="33"/>
      <c r="D95" s="34"/>
      <c r="E95" s="34"/>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103"/>
      <c r="AX95" s="106">
        <f t="shared" si="1"/>
        <v>0</v>
      </c>
      <c r="AY95" s="42"/>
      <c r="AZ95" s="23"/>
    </row>
    <row r="96" spans="1:52" ht="15" customHeight="1">
      <c r="A96" s="31"/>
      <c r="B96" s="32"/>
      <c r="C96" s="33"/>
      <c r="D96" s="34"/>
      <c r="E96" s="34"/>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103"/>
      <c r="AX96" s="106">
        <f t="shared" si="1"/>
        <v>0</v>
      </c>
      <c r="AY96" s="42"/>
      <c r="AZ96" s="23"/>
    </row>
    <row r="97" spans="1:52" ht="15" customHeight="1">
      <c r="A97" s="31"/>
      <c r="B97" s="32"/>
      <c r="C97" s="33"/>
      <c r="D97" s="34"/>
      <c r="E97" s="34"/>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103"/>
      <c r="AX97" s="106">
        <f t="shared" si="1"/>
        <v>0</v>
      </c>
      <c r="AY97" s="42"/>
      <c r="AZ97" s="23"/>
    </row>
    <row r="98" spans="1:52" ht="15" customHeight="1">
      <c r="A98" s="31"/>
      <c r="B98" s="32"/>
      <c r="C98" s="33"/>
      <c r="D98" s="34"/>
      <c r="E98" s="34"/>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103"/>
      <c r="AX98" s="106">
        <f t="shared" si="1"/>
        <v>0</v>
      </c>
      <c r="AY98" s="42"/>
      <c r="AZ98" s="23"/>
    </row>
    <row r="99" spans="1:52" ht="15" customHeight="1">
      <c r="A99" s="31"/>
      <c r="B99" s="32"/>
      <c r="C99" s="33"/>
      <c r="D99" s="34"/>
      <c r="E99" s="34"/>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103"/>
      <c r="AX99" s="106">
        <f t="shared" si="1"/>
        <v>0</v>
      </c>
      <c r="AY99" s="42"/>
      <c r="AZ99" s="23"/>
    </row>
    <row r="100" spans="1:52" ht="15" customHeight="1">
      <c r="A100" s="31"/>
      <c r="B100" s="32"/>
      <c r="C100" s="33"/>
      <c r="D100" s="34"/>
      <c r="E100" s="34"/>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103"/>
      <c r="AX100" s="106">
        <f t="shared" si="1"/>
        <v>0</v>
      </c>
      <c r="AY100" s="42"/>
      <c r="AZ100" s="23"/>
    </row>
    <row r="101" spans="1:52" ht="15" customHeight="1">
      <c r="A101" s="31"/>
      <c r="B101" s="32"/>
      <c r="C101" s="33"/>
      <c r="D101" s="34"/>
      <c r="E101" s="34"/>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103"/>
      <c r="AX101" s="106">
        <f t="shared" si="1"/>
        <v>0</v>
      </c>
      <c r="AY101" s="42"/>
      <c r="AZ101" s="23"/>
    </row>
    <row r="102" spans="1:52" ht="15" customHeight="1">
      <c r="A102" s="31"/>
      <c r="B102" s="32"/>
      <c r="C102" s="33"/>
      <c r="D102" s="34"/>
      <c r="E102" s="34"/>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103"/>
      <c r="AX102" s="106">
        <f t="shared" si="1"/>
        <v>0</v>
      </c>
      <c r="AY102" s="42"/>
      <c r="AZ102" s="23"/>
    </row>
    <row r="103" spans="1:52" ht="15" customHeight="1">
      <c r="A103" s="31"/>
      <c r="B103" s="32"/>
      <c r="C103" s="33"/>
      <c r="D103" s="34"/>
      <c r="E103" s="34"/>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103"/>
      <c r="AX103" s="106">
        <f t="shared" si="1"/>
        <v>0</v>
      </c>
      <c r="AY103" s="42"/>
      <c r="AZ103" s="23"/>
    </row>
    <row r="104" spans="1:52" ht="15" customHeight="1">
      <c r="A104" s="31"/>
      <c r="B104" s="32"/>
      <c r="C104" s="33"/>
      <c r="D104" s="34"/>
      <c r="E104" s="34"/>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103"/>
      <c r="AX104" s="106">
        <f t="shared" si="1"/>
        <v>0</v>
      </c>
      <c r="AY104" s="42"/>
      <c r="AZ104" s="23"/>
    </row>
    <row r="105" spans="1:52" ht="15" customHeight="1">
      <c r="A105" s="31"/>
      <c r="B105" s="32"/>
      <c r="C105" s="33"/>
      <c r="D105" s="34"/>
      <c r="E105" s="34"/>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103"/>
      <c r="AX105" s="106">
        <f t="shared" si="1"/>
        <v>0</v>
      </c>
      <c r="AY105" s="42"/>
      <c r="AZ105" s="23"/>
    </row>
    <row r="106" spans="1:52" ht="15" customHeight="1">
      <c r="A106" s="31"/>
      <c r="B106" s="32"/>
      <c r="C106" s="33"/>
      <c r="D106" s="34"/>
      <c r="E106" s="34"/>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103"/>
      <c r="AX106" s="106">
        <f t="shared" si="1"/>
        <v>0</v>
      </c>
      <c r="AY106" s="42"/>
      <c r="AZ106" s="23"/>
    </row>
    <row r="107" spans="1:52" ht="15" customHeight="1">
      <c r="A107" s="31"/>
      <c r="B107" s="32"/>
      <c r="C107" s="33"/>
      <c r="D107" s="34"/>
      <c r="E107" s="34"/>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103"/>
      <c r="AX107" s="106">
        <f t="shared" si="1"/>
        <v>0</v>
      </c>
      <c r="AY107" s="42"/>
      <c r="AZ107" s="23"/>
    </row>
    <row r="108" spans="1:52" ht="15" customHeight="1">
      <c r="A108" s="31"/>
      <c r="B108" s="32"/>
      <c r="C108" s="33"/>
      <c r="D108" s="34"/>
      <c r="E108" s="34"/>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103"/>
      <c r="AX108" s="106">
        <f t="shared" si="1"/>
        <v>0</v>
      </c>
      <c r="AY108" s="42"/>
      <c r="AZ108" s="23"/>
    </row>
    <row r="109" spans="1:52" ht="15" customHeight="1">
      <c r="A109" s="31"/>
      <c r="B109" s="32"/>
      <c r="C109" s="33"/>
      <c r="D109" s="34"/>
      <c r="E109" s="34"/>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103"/>
      <c r="AX109" s="106">
        <f t="shared" si="1"/>
        <v>0</v>
      </c>
      <c r="AY109" s="42"/>
      <c r="AZ109" s="23"/>
    </row>
    <row r="110" spans="1:52" ht="15" customHeight="1">
      <c r="A110" s="31"/>
      <c r="B110" s="32"/>
      <c r="C110" s="33"/>
      <c r="D110" s="34"/>
      <c r="E110" s="34"/>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103"/>
      <c r="AX110" s="106">
        <f t="shared" si="1"/>
        <v>0</v>
      </c>
      <c r="AY110" s="42"/>
      <c r="AZ110" s="23"/>
    </row>
    <row r="111" spans="1:52" ht="15" customHeight="1">
      <c r="A111" s="31"/>
      <c r="B111" s="32"/>
      <c r="C111" s="33"/>
      <c r="D111" s="34"/>
      <c r="E111" s="34"/>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103"/>
      <c r="AX111" s="106">
        <f t="shared" si="1"/>
        <v>0</v>
      </c>
      <c r="AY111" s="42"/>
      <c r="AZ111" s="23"/>
    </row>
    <row r="112" spans="1:52" ht="15" customHeight="1">
      <c r="A112" s="31"/>
      <c r="B112" s="32"/>
      <c r="C112" s="33"/>
      <c r="D112" s="34"/>
      <c r="E112" s="34"/>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103"/>
      <c r="AX112" s="106">
        <f t="shared" si="1"/>
        <v>0</v>
      </c>
      <c r="AY112" s="42"/>
      <c r="AZ112" s="23"/>
    </row>
    <row r="113" spans="1:52" ht="15" customHeight="1">
      <c r="A113" s="31"/>
      <c r="B113" s="32"/>
      <c r="C113" s="33"/>
      <c r="D113" s="34"/>
      <c r="E113" s="34"/>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103"/>
      <c r="AX113" s="106">
        <f t="shared" si="1"/>
        <v>0</v>
      </c>
      <c r="AY113" s="42"/>
      <c r="AZ113" s="23"/>
    </row>
    <row r="114" spans="1:52" ht="15" customHeight="1">
      <c r="A114" s="31"/>
      <c r="B114" s="32"/>
      <c r="C114" s="33"/>
      <c r="D114" s="34"/>
      <c r="E114" s="34"/>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103"/>
      <c r="AX114" s="106">
        <f t="shared" si="1"/>
        <v>0</v>
      </c>
      <c r="AY114" s="42"/>
      <c r="AZ114" s="23"/>
    </row>
    <row r="115" spans="1:52" ht="15" customHeight="1">
      <c r="A115" s="31"/>
      <c r="B115" s="32"/>
      <c r="C115" s="33"/>
      <c r="D115" s="34"/>
      <c r="E115" s="34"/>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103"/>
      <c r="AX115" s="106">
        <f t="shared" si="1"/>
        <v>0</v>
      </c>
      <c r="AY115" s="42"/>
      <c r="AZ115" s="23"/>
    </row>
    <row r="116" spans="1:52" ht="15" customHeight="1">
      <c r="A116" s="31"/>
      <c r="B116" s="32"/>
      <c r="C116" s="33"/>
      <c r="D116" s="34"/>
      <c r="E116" s="34"/>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103"/>
      <c r="AX116" s="106">
        <f t="shared" si="1"/>
        <v>0</v>
      </c>
      <c r="AY116" s="42"/>
      <c r="AZ116" s="23"/>
    </row>
    <row r="117" spans="1:52" ht="15" customHeight="1">
      <c r="A117" s="31"/>
      <c r="B117" s="32"/>
      <c r="C117" s="33"/>
      <c r="D117" s="34"/>
      <c r="E117" s="34"/>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103"/>
      <c r="AX117" s="106">
        <f t="shared" si="1"/>
        <v>0</v>
      </c>
      <c r="AY117" s="42"/>
      <c r="AZ117" s="23"/>
    </row>
    <row r="118" spans="1:52" ht="15" customHeight="1">
      <c r="A118" s="31"/>
      <c r="B118" s="32"/>
      <c r="C118" s="33"/>
      <c r="D118" s="34"/>
      <c r="E118" s="34"/>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103"/>
      <c r="AX118" s="106">
        <f t="shared" si="1"/>
        <v>0</v>
      </c>
      <c r="AY118" s="42"/>
      <c r="AZ118" s="23"/>
    </row>
    <row r="119" spans="1:52" ht="15" customHeight="1">
      <c r="A119" s="31"/>
      <c r="B119" s="32"/>
      <c r="C119" s="33"/>
      <c r="D119" s="34"/>
      <c r="E119" s="34"/>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103"/>
      <c r="AX119" s="106">
        <f t="shared" si="1"/>
        <v>0</v>
      </c>
      <c r="AY119" s="42"/>
      <c r="AZ119" s="23"/>
    </row>
    <row r="120" spans="1:52" ht="15" customHeight="1">
      <c r="A120" s="31"/>
      <c r="B120" s="32"/>
      <c r="C120" s="33"/>
      <c r="D120" s="34"/>
      <c r="E120" s="34"/>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103"/>
      <c r="AX120" s="106">
        <f t="shared" si="1"/>
        <v>0</v>
      </c>
      <c r="AY120" s="42"/>
      <c r="AZ120" s="23"/>
    </row>
    <row r="121" spans="1:52" ht="15" customHeight="1">
      <c r="A121" s="31"/>
      <c r="B121" s="32"/>
      <c r="C121" s="33"/>
      <c r="D121" s="34"/>
      <c r="E121" s="34"/>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103"/>
      <c r="AX121" s="106">
        <f t="shared" si="1"/>
        <v>0</v>
      </c>
      <c r="AY121" s="42"/>
      <c r="AZ121" s="23"/>
    </row>
    <row r="122" spans="1:52" ht="15" customHeight="1">
      <c r="A122" s="31"/>
      <c r="B122" s="32"/>
      <c r="C122" s="33"/>
      <c r="D122" s="34"/>
      <c r="E122" s="34"/>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103"/>
      <c r="AX122" s="106">
        <f t="shared" si="1"/>
        <v>0</v>
      </c>
      <c r="AY122" s="42"/>
      <c r="AZ122" s="23"/>
    </row>
    <row r="123" spans="1:52" ht="15" customHeight="1">
      <c r="A123" s="31"/>
      <c r="B123" s="32"/>
      <c r="C123" s="33"/>
      <c r="D123" s="34"/>
      <c r="E123" s="34"/>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103"/>
      <c r="AX123" s="106">
        <f t="shared" si="1"/>
        <v>0</v>
      </c>
      <c r="AY123" s="42"/>
      <c r="AZ123" s="23"/>
    </row>
    <row r="124" spans="1:52" ht="15" customHeight="1">
      <c r="A124" s="31"/>
      <c r="B124" s="32"/>
      <c r="C124" s="33"/>
      <c r="D124" s="34"/>
      <c r="E124" s="34"/>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103"/>
      <c r="AX124" s="106">
        <f t="shared" si="1"/>
        <v>0</v>
      </c>
      <c r="AY124" s="42"/>
      <c r="AZ124" s="23"/>
    </row>
    <row r="125" spans="1:52" ht="15" customHeight="1">
      <c r="A125" s="31"/>
      <c r="B125" s="32"/>
      <c r="C125" s="33"/>
      <c r="D125" s="34"/>
      <c r="E125" s="34"/>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103"/>
      <c r="AX125" s="106">
        <f t="shared" si="1"/>
        <v>0</v>
      </c>
      <c r="AY125" s="42"/>
      <c r="AZ125" s="23"/>
    </row>
    <row r="126" spans="1:52" ht="15" customHeight="1">
      <c r="A126" s="31"/>
      <c r="B126" s="32"/>
      <c r="C126" s="33"/>
      <c r="D126" s="34"/>
      <c r="E126" s="34"/>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103"/>
      <c r="AX126" s="106">
        <f t="shared" si="1"/>
        <v>0</v>
      </c>
      <c r="AY126" s="42"/>
      <c r="AZ126" s="23"/>
    </row>
    <row r="127" spans="1:52" ht="15" customHeight="1">
      <c r="A127" s="31"/>
      <c r="B127" s="32"/>
      <c r="C127" s="33"/>
      <c r="D127" s="34"/>
      <c r="E127" s="34"/>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103"/>
      <c r="AX127" s="106">
        <f t="shared" si="1"/>
        <v>0</v>
      </c>
      <c r="AY127" s="42"/>
      <c r="AZ127" s="23"/>
    </row>
    <row r="128" spans="1:52" ht="15" customHeight="1">
      <c r="A128" s="31"/>
      <c r="B128" s="32"/>
      <c r="C128" s="33"/>
      <c r="D128" s="34"/>
      <c r="E128" s="34"/>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103"/>
      <c r="AX128" s="106">
        <f t="shared" si="1"/>
        <v>0</v>
      </c>
      <c r="AY128" s="42"/>
      <c r="AZ128" s="23"/>
    </row>
    <row r="129" spans="1:52" ht="15" customHeight="1">
      <c r="A129" s="31"/>
      <c r="B129" s="32"/>
      <c r="C129" s="33"/>
      <c r="D129" s="34"/>
      <c r="E129" s="34"/>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103"/>
      <c r="AX129" s="106">
        <f t="shared" si="1"/>
        <v>0</v>
      </c>
      <c r="AY129" s="42"/>
      <c r="AZ129" s="23"/>
    </row>
    <row r="130" spans="1:52" ht="15" customHeight="1">
      <c r="A130" s="31"/>
      <c r="B130" s="32"/>
      <c r="C130" s="33"/>
      <c r="D130" s="34"/>
      <c r="E130" s="34"/>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103"/>
      <c r="AX130" s="106">
        <f t="shared" si="1"/>
        <v>0</v>
      </c>
      <c r="AY130" s="42"/>
      <c r="AZ130" s="23"/>
    </row>
    <row r="131" spans="1:52" ht="15" customHeight="1">
      <c r="A131" s="31"/>
      <c r="B131" s="32"/>
      <c r="C131" s="33"/>
      <c r="D131" s="34"/>
      <c r="E131" s="34"/>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103"/>
      <c r="AX131" s="106">
        <f t="shared" ref="AX131:AX194" si="2">SUM(E131:AW131)</f>
        <v>0</v>
      </c>
      <c r="AY131" s="42"/>
      <c r="AZ131" s="23"/>
    </row>
    <row r="132" spans="1:52" ht="15" customHeight="1">
      <c r="A132" s="31"/>
      <c r="B132" s="32"/>
      <c r="C132" s="33"/>
      <c r="D132" s="34"/>
      <c r="E132" s="34"/>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103"/>
      <c r="AX132" s="106">
        <f t="shared" si="2"/>
        <v>0</v>
      </c>
      <c r="AY132" s="42"/>
      <c r="AZ132" s="23"/>
    </row>
    <row r="133" spans="1:52" ht="15" customHeight="1">
      <c r="A133" s="31"/>
      <c r="B133" s="32"/>
      <c r="C133" s="33"/>
      <c r="D133" s="34"/>
      <c r="E133" s="34"/>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103"/>
      <c r="AX133" s="106">
        <f t="shared" si="2"/>
        <v>0</v>
      </c>
      <c r="AY133" s="42"/>
      <c r="AZ133" s="23"/>
    </row>
    <row r="134" spans="1:52" ht="15" customHeight="1">
      <c r="A134" s="31"/>
      <c r="B134" s="32"/>
      <c r="C134" s="33"/>
      <c r="D134" s="34"/>
      <c r="E134" s="34"/>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103"/>
      <c r="AX134" s="106">
        <f t="shared" si="2"/>
        <v>0</v>
      </c>
      <c r="AY134" s="42"/>
      <c r="AZ134" s="23"/>
    </row>
    <row r="135" spans="1:52" ht="15" customHeight="1">
      <c r="A135" s="31"/>
      <c r="B135" s="32"/>
      <c r="C135" s="33"/>
      <c r="D135" s="34"/>
      <c r="E135" s="34"/>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103"/>
      <c r="AX135" s="106">
        <f t="shared" si="2"/>
        <v>0</v>
      </c>
      <c r="AY135" s="42"/>
      <c r="AZ135" s="23"/>
    </row>
    <row r="136" spans="1:52" ht="15" customHeight="1">
      <c r="A136" s="31"/>
      <c r="B136" s="32"/>
      <c r="C136" s="33"/>
      <c r="D136" s="34"/>
      <c r="E136" s="34"/>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103"/>
      <c r="AX136" s="106">
        <f t="shared" si="2"/>
        <v>0</v>
      </c>
      <c r="AY136" s="42"/>
      <c r="AZ136" s="23"/>
    </row>
    <row r="137" spans="1:52" ht="15" customHeight="1">
      <c r="A137" s="31"/>
      <c r="B137" s="32"/>
      <c r="C137" s="33"/>
      <c r="D137" s="34"/>
      <c r="E137" s="34"/>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103"/>
      <c r="AX137" s="106">
        <f t="shared" si="2"/>
        <v>0</v>
      </c>
      <c r="AY137" s="42"/>
      <c r="AZ137" s="23"/>
    </row>
    <row r="138" spans="1:52" ht="15" customHeight="1">
      <c r="A138" s="31"/>
      <c r="B138" s="32"/>
      <c r="C138" s="33"/>
      <c r="D138" s="34"/>
      <c r="E138" s="34"/>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103"/>
      <c r="AX138" s="106">
        <f t="shared" si="2"/>
        <v>0</v>
      </c>
      <c r="AY138" s="42"/>
      <c r="AZ138" s="23"/>
    </row>
    <row r="139" spans="1:52" ht="15" customHeight="1">
      <c r="A139" s="31"/>
      <c r="B139" s="32"/>
      <c r="C139" s="33"/>
      <c r="D139" s="34"/>
      <c r="E139" s="34"/>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103"/>
      <c r="AX139" s="106">
        <f t="shared" si="2"/>
        <v>0</v>
      </c>
      <c r="AY139" s="42"/>
      <c r="AZ139" s="23"/>
    </row>
    <row r="140" spans="1:52" ht="15" customHeight="1">
      <c r="A140" s="31"/>
      <c r="B140" s="32"/>
      <c r="C140" s="33"/>
      <c r="D140" s="34"/>
      <c r="E140" s="34"/>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103"/>
      <c r="AX140" s="106">
        <f t="shared" si="2"/>
        <v>0</v>
      </c>
      <c r="AY140" s="42"/>
      <c r="AZ140" s="23"/>
    </row>
    <row r="141" spans="1:52" ht="15" customHeight="1">
      <c r="A141" s="31"/>
      <c r="B141" s="32"/>
      <c r="C141" s="33"/>
      <c r="D141" s="34"/>
      <c r="E141" s="34"/>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103"/>
      <c r="AX141" s="106">
        <f t="shared" si="2"/>
        <v>0</v>
      </c>
      <c r="AY141" s="42"/>
      <c r="AZ141" s="23"/>
    </row>
    <row r="142" spans="1:52" ht="15" customHeight="1">
      <c r="A142" s="31"/>
      <c r="B142" s="32"/>
      <c r="C142" s="33"/>
      <c r="D142" s="34"/>
      <c r="E142" s="34"/>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103"/>
      <c r="AX142" s="106">
        <f t="shared" si="2"/>
        <v>0</v>
      </c>
      <c r="AY142" s="42"/>
      <c r="AZ142" s="23"/>
    </row>
    <row r="143" spans="1:52" ht="15" customHeight="1">
      <c r="A143" s="31"/>
      <c r="B143" s="32"/>
      <c r="C143" s="33"/>
      <c r="D143" s="34"/>
      <c r="E143" s="34"/>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103"/>
      <c r="AX143" s="106">
        <f t="shared" si="2"/>
        <v>0</v>
      </c>
      <c r="AY143" s="42"/>
      <c r="AZ143" s="23"/>
    </row>
    <row r="144" spans="1:52" ht="15" customHeight="1">
      <c r="A144" s="31"/>
      <c r="B144" s="32"/>
      <c r="C144" s="33"/>
      <c r="D144" s="34"/>
      <c r="E144" s="34"/>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103"/>
      <c r="AX144" s="106">
        <f t="shared" si="2"/>
        <v>0</v>
      </c>
      <c r="AY144" s="42"/>
      <c r="AZ144" s="23"/>
    </row>
    <row r="145" spans="1:52" ht="15" customHeight="1">
      <c r="A145" s="31"/>
      <c r="B145" s="32"/>
      <c r="C145" s="33"/>
      <c r="D145" s="34"/>
      <c r="E145" s="34"/>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103"/>
      <c r="AX145" s="106">
        <f t="shared" si="2"/>
        <v>0</v>
      </c>
      <c r="AY145" s="42"/>
      <c r="AZ145" s="23"/>
    </row>
    <row r="146" spans="1:52" ht="15" customHeight="1">
      <c r="A146" s="31"/>
      <c r="B146" s="32"/>
      <c r="C146" s="33"/>
      <c r="D146" s="34"/>
      <c r="E146" s="34"/>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103"/>
      <c r="AX146" s="106">
        <f t="shared" si="2"/>
        <v>0</v>
      </c>
      <c r="AY146" s="42"/>
      <c r="AZ146" s="23"/>
    </row>
    <row r="147" spans="1:52" ht="15" customHeight="1">
      <c r="A147" s="31"/>
      <c r="B147" s="32"/>
      <c r="C147" s="33"/>
      <c r="D147" s="34"/>
      <c r="E147" s="34"/>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103"/>
      <c r="AX147" s="106">
        <f t="shared" si="2"/>
        <v>0</v>
      </c>
      <c r="AY147" s="42"/>
      <c r="AZ147" s="23"/>
    </row>
    <row r="148" spans="1:52" ht="15" customHeight="1">
      <c r="A148" s="31"/>
      <c r="B148" s="32"/>
      <c r="C148" s="33"/>
      <c r="D148" s="34"/>
      <c r="E148" s="34"/>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103"/>
      <c r="AX148" s="106">
        <f t="shared" si="2"/>
        <v>0</v>
      </c>
      <c r="AY148" s="42"/>
      <c r="AZ148" s="23"/>
    </row>
    <row r="149" spans="1:52" ht="15" customHeight="1">
      <c r="A149" s="31"/>
      <c r="B149" s="32"/>
      <c r="C149" s="33"/>
      <c r="D149" s="34"/>
      <c r="E149" s="34"/>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103"/>
      <c r="AX149" s="106">
        <f t="shared" si="2"/>
        <v>0</v>
      </c>
      <c r="AY149" s="42"/>
      <c r="AZ149" s="23"/>
    </row>
    <row r="150" spans="1:52" ht="15" customHeight="1">
      <c r="A150" s="31"/>
      <c r="B150" s="32"/>
      <c r="C150" s="33"/>
      <c r="D150" s="34"/>
      <c r="E150" s="34"/>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103"/>
      <c r="AX150" s="106">
        <f t="shared" si="2"/>
        <v>0</v>
      </c>
      <c r="AY150" s="42"/>
      <c r="AZ150" s="23"/>
    </row>
    <row r="151" spans="1:52" ht="15" customHeight="1">
      <c r="A151" s="31"/>
      <c r="B151" s="32"/>
      <c r="C151" s="33"/>
      <c r="D151" s="34"/>
      <c r="E151" s="34"/>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103"/>
      <c r="AX151" s="106">
        <f t="shared" si="2"/>
        <v>0</v>
      </c>
      <c r="AY151" s="42"/>
      <c r="AZ151" s="23"/>
    </row>
    <row r="152" spans="1:52" ht="15" customHeight="1">
      <c r="A152" s="31"/>
      <c r="B152" s="32"/>
      <c r="C152" s="33"/>
      <c r="D152" s="34"/>
      <c r="E152" s="34"/>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103"/>
      <c r="AX152" s="106">
        <f t="shared" si="2"/>
        <v>0</v>
      </c>
      <c r="AY152" s="42"/>
      <c r="AZ152" s="23"/>
    </row>
    <row r="153" spans="1:52" ht="15" customHeight="1">
      <c r="A153" s="31"/>
      <c r="B153" s="32"/>
      <c r="C153" s="33"/>
      <c r="D153" s="34"/>
      <c r="E153" s="34"/>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103"/>
      <c r="AX153" s="106">
        <f t="shared" si="2"/>
        <v>0</v>
      </c>
      <c r="AY153" s="42"/>
      <c r="AZ153" s="23"/>
    </row>
    <row r="154" spans="1:52" ht="15" customHeight="1">
      <c r="A154" s="31"/>
      <c r="B154" s="32"/>
      <c r="C154" s="33"/>
      <c r="D154" s="34"/>
      <c r="E154" s="34"/>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103"/>
      <c r="AX154" s="106">
        <f t="shared" si="2"/>
        <v>0</v>
      </c>
      <c r="AY154" s="42"/>
      <c r="AZ154" s="23"/>
    </row>
    <row r="155" spans="1:52" ht="15" customHeight="1">
      <c r="A155" s="31"/>
      <c r="B155" s="32"/>
      <c r="C155" s="33"/>
      <c r="D155" s="34"/>
      <c r="E155" s="34"/>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103"/>
      <c r="AX155" s="106">
        <f t="shared" si="2"/>
        <v>0</v>
      </c>
      <c r="AY155" s="42"/>
      <c r="AZ155" s="23"/>
    </row>
    <row r="156" spans="1:52" ht="15" customHeight="1">
      <c r="A156" s="31"/>
      <c r="B156" s="32"/>
      <c r="C156" s="33"/>
      <c r="D156" s="34"/>
      <c r="E156" s="34"/>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103"/>
      <c r="AX156" s="106">
        <f t="shared" si="2"/>
        <v>0</v>
      </c>
      <c r="AY156" s="42"/>
      <c r="AZ156" s="23"/>
    </row>
    <row r="157" spans="1:52" ht="15" customHeight="1">
      <c r="A157" s="31"/>
      <c r="B157" s="32"/>
      <c r="C157" s="33"/>
      <c r="D157" s="34"/>
      <c r="E157" s="34"/>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103"/>
      <c r="AX157" s="106">
        <f t="shared" si="2"/>
        <v>0</v>
      </c>
      <c r="AY157" s="42"/>
      <c r="AZ157" s="23"/>
    </row>
    <row r="158" spans="1:52" ht="15" customHeight="1">
      <c r="A158" s="31"/>
      <c r="B158" s="32"/>
      <c r="C158" s="33"/>
      <c r="D158" s="34"/>
      <c r="E158" s="34"/>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103"/>
      <c r="AX158" s="106">
        <f t="shared" si="2"/>
        <v>0</v>
      </c>
      <c r="AY158" s="42"/>
      <c r="AZ158" s="23"/>
    </row>
    <row r="159" spans="1:52" ht="15" customHeight="1">
      <c r="A159" s="31"/>
      <c r="B159" s="32"/>
      <c r="C159" s="33"/>
      <c r="D159" s="34"/>
      <c r="E159" s="34"/>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103"/>
      <c r="AX159" s="106">
        <f t="shared" si="2"/>
        <v>0</v>
      </c>
      <c r="AY159" s="42"/>
      <c r="AZ159" s="23"/>
    </row>
    <row r="160" spans="1:52" ht="15" customHeight="1">
      <c r="A160" s="31"/>
      <c r="B160" s="32"/>
      <c r="C160" s="33"/>
      <c r="D160" s="34"/>
      <c r="E160" s="34"/>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103"/>
      <c r="AX160" s="106">
        <f t="shared" si="2"/>
        <v>0</v>
      </c>
      <c r="AY160" s="42"/>
      <c r="AZ160" s="23"/>
    </row>
    <row r="161" spans="1:52" ht="15" customHeight="1">
      <c r="A161" s="31"/>
      <c r="B161" s="32"/>
      <c r="C161" s="33"/>
      <c r="D161" s="34"/>
      <c r="E161" s="34"/>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103"/>
      <c r="AX161" s="106">
        <f t="shared" si="2"/>
        <v>0</v>
      </c>
      <c r="AY161" s="42"/>
      <c r="AZ161" s="23"/>
    </row>
    <row r="162" spans="1:52" ht="15" customHeight="1">
      <c r="A162" s="31"/>
      <c r="B162" s="32"/>
      <c r="C162" s="33"/>
      <c r="D162" s="34"/>
      <c r="E162" s="34"/>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103"/>
      <c r="AX162" s="106">
        <f t="shared" si="2"/>
        <v>0</v>
      </c>
      <c r="AY162" s="42"/>
      <c r="AZ162" s="23"/>
    </row>
    <row r="163" spans="1:52" ht="15" customHeight="1">
      <c r="A163" s="31"/>
      <c r="B163" s="32"/>
      <c r="C163" s="33"/>
      <c r="D163" s="34"/>
      <c r="E163" s="34"/>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103"/>
      <c r="AX163" s="106">
        <f t="shared" si="2"/>
        <v>0</v>
      </c>
      <c r="AY163" s="42"/>
      <c r="AZ163" s="23"/>
    </row>
    <row r="164" spans="1:52" ht="15" customHeight="1">
      <c r="A164" s="31"/>
      <c r="B164" s="32"/>
      <c r="C164" s="33"/>
      <c r="D164" s="34"/>
      <c r="E164" s="34"/>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103"/>
      <c r="AX164" s="106">
        <f t="shared" si="2"/>
        <v>0</v>
      </c>
      <c r="AY164" s="42"/>
      <c r="AZ164" s="23"/>
    </row>
    <row r="165" spans="1:52" ht="15" customHeight="1">
      <c r="A165" s="31"/>
      <c r="B165" s="32"/>
      <c r="C165" s="33"/>
      <c r="D165" s="34"/>
      <c r="E165" s="34"/>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103"/>
      <c r="AX165" s="106">
        <f t="shared" si="2"/>
        <v>0</v>
      </c>
      <c r="AY165" s="42"/>
      <c r="AZ165" s="23"/>
    </row>
    <row r="166" spans="1:52" ht="15" customHeight="1">
      <c r="A166" s="31"/>
      <c r="B166" s="32"/>
      <c r="C166" s="33"/>
      <c r="D166" s="34"/>
      <c r="E166" s="34"/>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103"/>
      <c r="AX166" s="106">
        <f t="shared" si="2"/>
        <v>0</v>
      </c>
      <c r="AY166" s="42"/>
      <c r="AZ166" s="23"/>
    </row>
    <row r="167" spans="1:52" ht="15" customHeight="1">
      <c r="A167" s="31"/>
      <c r="B167" s="32"/>
      <c r="C167" s="33"/>
      <c r="D167" s="34"/>
      <c r="E167" s="34"/>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103"/>
      <c r="AX167" s="106">
        <f t="shared" si="2"/>
        <v>0</v>
      </c>
      <c r="AY167" s="42"/>
      <c r="AZ167" s="23"/>
    </row>
    <row r="168" spans="1:52" ht="15" customHeight="1">
      <c r="A168" s="31"/>
      <c r="B168" s="32"/>
      <c r="C168" s="33"/>
      <c r="D168" s="34"/>
      <c r="E168" s="34"/>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103"/>
      <c r="AX168" s="106">
        <f t="shared" si="2"/>
        <v>0</v>
      </c>
      <c r="AY168" s="42"/>
      <c r="AZ168" s="23"/>
    </row>
    <row r="169" spans="1:52" ht="15" customHeight="1">
      <c r="A169" s="31"/>
      <c r="B169" s="32"/>
      <c r="C169" s="33"/>
      <c r="D169" s="34"/>
      <c r="E169" s="34"/>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103"/>
      <c r="AX169" s="106">
        <f t="shared" si="2"/>
        <v>0</v>
      </c>
      <c r="AY169" s="42"/>
      <c r="AZ169" s="23"/>
    </row>
    <row r="170" spans="1:52" ht="15" customHeight="1">
      <c r="A170" s="31"/>
      <c r="B170" s="32"/>
      <c r="C170" s="33"/>
      <c r="D170" s="34"/>
      <c r="E170" s="34"/>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103"/>
      <c r="AX170" s="106">
        <f t="shared" si="2"/>
        <v>0</v>
      </c>
      <c r="AY170" s="42"/>
      <c r="AZ170" s="23"/>
    </row>
    <row r="171" spans="1:52" ht="15" customHeight="1">
      <c r="A171" s="31"/>
      <c r="B171" s="32"/>
      <c r="C171" s="33"/>
      <c r="D171" s="34"/>
      <c r="E171" s="34"/>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103"/>
      <c r="AX171" s="106">
        <f t="shared" si="2"/>
        <v>0</v>
      </c>
      <c r="AY171" s="42"/>
      <c r="AZ171" s="23"/>
    </row>
    <row r="172" spans="1:52" ht="15" customHeight="1">
      <c r="A172" s="31"/>
      <c r="B172" s="32"/>
      <c r="C172" s="33"/>
      <c r="D172" s="34"/>
      <c r="E172" s="34"/>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103"/>
      <c r="AX172" s="106">
        <f t="shared" si="2"/>
        <v>0</v>
      </c>
      <c r="AY172" s="42"/>
      <c r="AZ172" s="23"/>
    </row>
    <row r="173" spans="1:52" ht="15" customHeight="1">
      <c r="A173" s="31"/>
      <c r="B173" s="32"/>
      <c r="C173" s="33"/>
      <c r="D173" s="34"/>
      <c r="E173" s="34"/>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103"/>
      <c r="AX173" s="106">
        <f t="shared" si="2"/>
        <v>0</v>
      </c>
      <c r="AY173" s="42"/>
      <c r="AZ173" s="23"/>
    </row>
    <row r="174" spans="1:52" ht="15" customHeight="1">
      <c r="A174" s="31"/>
      <c r="B174" s="32"/>
      <c r="C174" s="33"/>
      <c r="D174" s="34"/>
      <c r="E174" s="34"/>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103"/>
      <c r="AX174" s="106">
        <f t="shared" si="2"/>
        <v>0</v>
      </c>
      <c r="AY174" s="42"/>
      <c r="AZ174" s="23"/>
    </row>
    <row r="175" spans="1:52" ht="15" customHeight="1">
      <c r="A175" s="31"/>
      <c r="B175" s="32"/>
      <c r="C175" s="33"/>
      <c r="D175" s="34"/>
      <c r="E175" s="34"/>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103"/>
      <c r="AX175" s="106">
        <f t="shared" si="2"/>
        <v>0</v>
      </c>
      <c r="AY175" s="42"/>
      <c r="AZ175" s="23"/>
    </row>
    <row r="176" spans="1:52" ht="15" customHeight="1">
      <c r="A176" s="31"/>
      <c r="B176" s="32"/>
      <c r="C176" s="33"/>
      <c r="D176" s="34"/>
      <c r="E176" s="34"/>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103"/>
      <c r="AX176" s="106">
        <f t="shared" si="2"/>
        <v>0</v>
      </c>
      <c r="AY176" s="42"/>
      <c r="AZ176" s="23"/>
    </row>
    <row r="177" spans="1:52" ht="15" customHeight="1">
      <c r="A177" s="31"/>
      <c r="B177" s="32"/>
      <c r="C177" s="33"/>
      <c r="D177" s="34"/>
      <c r="E177" s="34"/>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103"/>
      <c r="AX177" s="106">
        <f t="shared" si="2"/>
        <v>0</v>
      </c>
      <c r="AY177" s="42"/>
      <c r="AZ177" s="23"/>
    </row>
    <row r="178" spans="1:52" ht="15" customHeight="1">
      <c r="A178" s="31"/>
      <c r="B178" s="32"/>
      <c r="C178" s="33"/>
      <c r="D178" s="34"/>
      <c r="E178" s="34"/>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103"/>
      <c r="AX178" s="106">
        <f t="shared" si="2"/>
        <v>0</v>
      </c>
      <c r="AY178" s="42"/>
      <c r="AZ178" s="23"/>
    </row>
    <row r="179" spans="1:52" ht="15" customHeight="1">
      <c r="A179" s="31"/>
      <c r="B179" s="32"/>
      <c r="C179" s="33"/>
      <c r="D179" s="34"/>
      <c r="E179" s="34"/>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103"/>
      <c r="AX179" s="106">
        <f t="shared" si="2"/>
        <v>0</v>
      </c>
      <c r="AY179" s="42"/>
      <c r="AZ179" s="23"/>
    </row>
    <row r="180" spans="1:52" ht="15" customHeight="1">
      <c r="A180" s="31"/>
      <c r="B180" s="32"/>
      <c r="C180" s="33"/>
      <c r="D180" s="34"/>
      <c r="E180" s="34"/>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103"/>
      <c r="AX180" s="106">
        <f t="shared" si="2"/>
        <v>0</v>
      </c>
      <c r="AY180" s="42"/>
      <c r="AZ180" s="23"/>
    </row>
    <row r="181" spans="1:52" ht="15" customHeight="1">
      <c r="A181" s="31"/>
      <c r="B181" s="32"/>
      <c r="C181" s="33"/>
      <c r="D181" s="34"/>
      <c r="E181" s="34"/>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103"/>
      <c r="AX181" s="106">
        <f t="shared" si="2"/>
        <v>0</v>
      </c>
      <c r="AY181" s="42"/>
      <c r="AZ181" s="23"/>
    </row>
    <row r="182" spans="1:52" ht="15" customHeight="1">
      <c r="A182" s="31"/>
      <c r="B182" s="32"/>
      <c r="C182" s="33"/>
      <c r="D182" s="34"/>
      <c r="E182" s="34"/>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103"/>
      <c r="AX182" s="106">
        <f t="shared" si="2"/>
        <v>0</v>
      </c>
      <c r="AY182" s="42"/>
      <c r="AZ182" s="23"/>
    </row>
    <row r="183" spans="1:52" ht="15" customHeight="1">
      <c r="A183" s="31"/>
      <c r="B183" s="32"/>
      <c r="C183" s="33"/>
      <c r="D183" s="34"/>
      <c r="E183" s="34"/>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103"/>
      <c r="AX183" s="106">
        <f t="shared" si="2"/>
        <v>0</v>
      </c>
      <c r="AY183" s="42"/>
      <c r="AZ183" s="23"/>
    </row>
    <row r="184" spans="1:52" ht="15" customHeight="1">
      <c r="A184" s="31"/>
      <c r="B184" s="32"/>
      <c r="C184" s="33"/>
      <c r="D184" s="34"/>
      <c r="E184" s="34"/>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103"/>
      <c r="AX184" s="106">
        <f t="shared" si="2"/>
        <v>0</v>
      </c>
      <c r="AY184" s="42"/>
      <c r="AZ184" s="23"/>
    </row>
    <row r="185" spans="1:52" ht="15" customHeight="1">
      <c r="A185" s="31"/>
      <c r="B185" s="32"/>
      <c r="C185" s="33"/>
      <c r="D185" s="34"/>
      <c r="E185" s="34"/>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103"/>
      <c r="AX185" s="106">
        <f t="shared" si="2"/>
        <v>0</v>
      </c>
      <c r="AY185" s="42"/>
      <c r="AZ185" s="23"/>
    </row>
    <row r="186" spans="1:52" ht="15" customHeight="1">
      <c r="A186" s="31"/>
      <c r="B186" s="32"/>
      <c r="C186" s="33"/>
      <c r="D186" s="34"/>
      <c r="E186" s="34"/>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103"/>
      <c r="AX186" s="106">
        <f t="shared" si="2"/>
        <v>0</v>
      </c>
      <c r="AY186" s="42"/>
      <c r="AZ186" s="23"/>
    </row>
    <row r="187" spans="1:52" ht="15" customHeight="1">
      <c r="A187" s="31"/>
      <c r="B187" s="32"/>
      <c r="C187" s="33"/>
      <c r="D187" s="34"/>
      <c r="E187" s="34"/>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103"/>
      <c r="AX187" s="106">
        <f t="shared" si="2"/>
        <v>0</v>
      </c>
      <c r="AY187" s="42"/>
      <c r="AZ187" s="23"/>
    </row>
    <row r="188" spans="1:52" ht="15" customHeight="1">
      <c r="A188" s="31"/>
      <c r="B188" s="32"/>
      <c r="C188" s="33"/>
      <c r="D188" s="34"/>
      <c r="E188" s="34"/>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103"/>
      <c r="AX188" s="106">
        <f t="shared" si="2"/>
        <v>0</v>
      </c>
      <c r="AY188" s="42"/>
      <c r="AZ188" s="23"/>
    </row>
    <row r="189" spans="1:52" ht="15" customHeight="1">
      <c r="A189" s="31"/>
      <c r="B189" s="32"/>
      <c r="C189" s="33"/>
      <c r="D189" s="34"/>
      <c r="E189" s="34"/>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103"/>
      <c r="AX189" s="106">
        <f t="shared" si="2"/>
        <v>0</v>
      </c>
      <c r="AY189" s="42"/>
      <c r="AZ189" s="23"/>
    </row>
    <row r="190" spans="1:52" ht="15" customHeight="1">
      <c r="A190" s="31"/>
      <c r="B190" s="32"/>
      <c r="C190" s="33"/>
      <c r="D190" s="34"/>
      <c r="E190" s="34"/>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103"/>
      <c r="AX190" s="106">
        <f t="shared" si="2"/>
        <v>0</v>
      </c>
      <c r="AY190" s="42"/>
      <c r="AZ190" s="23"/>
    </row>
    <row r="191" spans="1:52" ht="15" customHeight="1">
      <c r="A191" s="31"/>
      <c r="B191" s="32"/>
      <c r="C191" s="33"/>
      <c r="D191" s="34"/>
      <c r="E191" s="34"/>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103"/>
      <c r="AX191" s="106">
        <f t="shared" si="2"/>
        <v>0</v>
      </c>
      <c r="AY191" s="42"/>
      <c r="AZ191" s="23"/>
    </row>
    <row r="192" spans="1:52" ht="15" customHeight="1">
      <c r="A192" s="31"/>
      <c r="B192" s="32"/>
      <c r="C192" s="33"/>
      <c r="D192" s="34"/>
      <c r="E192" s="34"/>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103"/>
      <c r="AX192" s="106">
        <f t="shared" si="2"/>
        <v>0</v>
      </c>
      <c r="AY192" s="42"/>
      <c r="AZ192" s="23"/>
    </row>
    <row r="193" spans="1:52" ht="15" customHeight="1">
      <c r="A193" s="31"/>
      <c r="B193" s="32"/>
      <c r="C193" s="33"/>
      <c r="D193" s="34"/>
      <c r="E193" s="34"/>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103"/>
      <c r="AX193" s="106">
        <f t="shared" si="2"/>
        <v>0</v>
      </c>
      <c r="AY193" s="42"/>
      <c r="AZ193" s="23"/>
    </row>
    <row r="194" spans="1:52" ht="15" customHeight="1">
      <c r="A194" s="31"/>
      <c r="B194" s="32"/>
      <c r="C194" s="33"/>
      <c r="D194" s="34"/>
      <c r="E194" s="34"/>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103"/>
      <c r="AX194" s="106">
        <f t="shared" si="2"/>
        <v>0</v>
      </c>
      <c r="AY194" s="42"/>
      <c r="AZ194" s="23"/>
    </row>
    <row r="195" spans="1:52" ht="15" customHeight="1">
      <c r="A195" s="31"/>
      <c r="B195" s="32"/>
      <c r="C195" s="33"/>
      <c r="D195" s="34"/>
      <c r="E195" s="34"/>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103"/>
      <c r="AX195" s="106">
        <f t="shared" ref="AX195:AX258" si="3">SUM(E195:AW195)</f>
        <v>0</v>
      </c>
      <c r="AY195" s="42"/>
      <c r="AZ195" s="23"/>
    </row>
    <row r="196" spans="1:52" ht="15" customHeight="1">
      <c r="A196" s="31"/>
      <c r="B196" s="32"/>
      <c r="C196" s="33"/>
      <c r="D196" s="34"/>
      <c r="E196" s="34"/>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103"/>
      <c r="AX196" s="106">
        <f t="shared" si="3"/>
        <v>0</v>
      </c>
      <c r="AY196" s="42"/>
      <c r="AZ196" s="23"/>
    </row>
    <row r="197" spans="1:52" ht="15" customHeight="1">
      <c r="A197" s="31"/>
      <c r="B197" s="32"/>
      <c r="C197" s="33"/>
      <c r="D197" s="34"/>
      <c r="E197" s="34"/>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103"/>
      <c r="AX197" s="106">
        <f t="shared" si="3"/>
        <v>0</v>
      </c>
      <c r="AY197" s="42"/>
      <c r="AZ197" s="23"/>
    </row>
    <row r="198" spans="1:52" ht="15" customHeight="1">
      <c r="A198" s="31"/>
      <c r="B198" s="32"/>
      <c r="C198" s="33"/>
      <c r="D198" s="34"/>
      <c r="E198" s="34"/>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103"/>
      <c r="AX198" s="106">
        <f t="shared" si="3"/>
        <v>0</v>
      </c>
      <c r="AY198" s="42"/>
      <c r="AZ198" s="23"/>
    </row>
    <row r="199" spans="1:52" ht="15" customHeight="1">
      <c r="A199" s="31"/>
      <c r="B199" s="32"/>
      <c r="C199" s="33"/>
      <c r="D199" s="34"/>
      <c r="E199" s="34"/>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103"/>
      <c r="AX199" s="106">
        <f t="shared" si="3"/>
        <v>0</v>
      </c>
      <c r="AY199" s="42"/>
      <c r="AZ199" s="23"/>
    </row>
    <row r="200" spans="1:52" ht="15" customHeight="1">
      <c r="A200" s="31"/>
      <c r="B200" s="32"/>
      <c r="C200" s="33"/>
      <c r="D200" s="34"/>
      <c r="E200" s="34"/>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103"/>
      <c r="AX200" s="106">
        <f t="shared" si="3"/>
        <v>0</v>
      </c>
      <c r="AY200" s="42"/>
      <c r="AZ200" s="23"/>
    </row>
    <row r="201" spans="1:52" ht="15" customHeight="1">
      <c r="A201" s="31"/>
      <c r="B201" s="32"/>
      <c r="C201" s="33"/>
      <c r="D201" s="34"/>
      <c r="E201" s="34"/>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103"/>
      <c r="AX201" s="106">
        <f t="shared" si="3"/>
        <v>0</v>
      </c>
      <c r="AY201" s="42"/>
      <c r="AZ201" s="23"/>
    </row>
    <row r="202" spans="1:52" ht="15" customHeight="1">
      <c r="A202" s="31"/>
      <c r="B202" s="32"/>
      <c r="C202" s="33"/>
      <c r="D202" s="34"/>
      <c r="E202" s="34"/>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103"/>
      <c r="AX202" s="106">
        <f t="shared" si="3"/>
        <v>0</v>
      </c>
      <c r="AY202" s="42"/>
      <c r="AZ202" s="23"/>
    </row>
    <row r="203" spans="1:52" ht="15" customHeight="1">
      <c r="A203" s="31"/>
      <c r="B203" s="32"/>
      <c r="C203" s="33"/>
      <c r="D203" s="34"/>
      <c r="E203" s="34"/>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103"/>
      <c r="AX203" s="106">
        <f t="shared" si="3"/>
        <v>0</v>
      </c>
      <c r="AY203" s="42"/>
      <c r="AZ203" s="23"/>
    </row>
    <row r="204" spans="1:52" ht="15" customHeight="1">
      <c r="A204" s="31"/>
      <c r="B204" s="32"/>
      <c r="C204" s="33"/>
      <c r="D204" s="34"/>
      <c r="E204" s="34"/>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103"/>
      <c r="AX204" s="106">
        <f t="shared" si="3"/>
        <v>0</v>
      </c>
      <c r="AY204" s="42"/>
      <c r="AZ204" s="23"/>
    </row>
    <row r="205" spans="1:52" ht="15" customHeight="1">
      <c r="A205" s="31"/>
      <c r="B205" s="32"/>
      <c r="C205" s="33"/>
      <c r="D205" s="34"/>
      <c r="E205" s="34"/>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103"/>
      <c r="AX205" s="106">
        <f t="shared" si="3"/>
        <v>0</v>
      </c>
      <c r="AY205" s="42"/>
      <c r="AZ205" s="23"/>
    </row>
    <row r="206" spans="1:52" ht="15" customHeight="1">
      <c r="A206" s="31"/>
      <c r="B206" s="32"/>
      <c r="C206" s="33"/>
      <c r="D206" s="34"/>
      <c r="E206" s="34"/>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103"/>
      <c r="AX206" s="106">
        <f t="shared" si="3"/>
        <v>0</v>
      </c>
      <c r="AY206" s="42"/>
      <c r="AZ206" s="23"/>
    </row>
    <row r="207" spans="1:52" ht="15" customHeight="1">
      <c r="A207" s="31"/>
      <c r="B207" s="32"/>
      <c r="C207" s="33"/>
      <c r="D207" s="34"/>
      <c r="E207" s="34"/>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103"/>
      <c r="AX207" s="106">
        <f t="shared" si="3"/>
        <v>0</v>
      </c>
      <c r="AY207" s="42"/>
      <c r="AZ207" s="23"/>
    </row>
    <row r="208" spans="1:52" ht="15" customHeight="1">
      <c r="A208" s="31"/>
      <c r="B208" s="32"/>
      <c r="C208" s="33"/>
      <c r="D208" s="34"/>
      <c r="E208" s="34"/>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103"/>
      <c r="AX208" s="106">
        <f t="shared" si="3"/>
        <v>0</v>
      </c>
      <c r="AY208" s="42"/>
      <c r="AZ208" s="23"/>
    </row>
    <row r="209" spans="1:52" ht="15" customHeight="1">
      <c r="A209" s="31"/>
      <c r="B209" s="32"/>
      <c r="C209" s="33"/>
      <c r="D209" s="34"/>
      <c r="E209" s="34"/>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103"/>
      <c r="AX209" s="106">
        <f t="shared" si="3"/>
        <v>0</v>
      </c>
      <c r="AY209" s="42"/>
      <c r="AZ209" s="23"/>
    </row>
    <row r="210" spans="1:52" ht="15" customHeight="1">
      <c r="A210" s="31"/>
      <c r="B210" s="32"/>
      <c r="C210" s="33"/>
      <c r="D210" s="34"/>
      <c r="E210" s="34"/>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103"/>
      <c r="AX210" s="106">
        <f t="shared" si="3"/>
        <v>0</v>
      </c>
      <c r="AY210" s="42"/>
      <c r="AZ210" s="23"/>
    </row>
    <row r="211" spans="1:52" ht="15" customHeight="1">
      <c r="A211" s="31"/>
      <c r="B211" s="32"/>
      <c r="C211" s="33"/>
      <c r="D211" s="34"/>
      <c r="E211" s="34"/>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103"/>
      <c r="AX211" s="106">
        <f t="shared" si="3"/>
        <v>0</v>
      </c>
      <c r="AY211" s="42"/>
      <c r="AZ211" s="23"/>
    </row>
    <row r="212" spans="1:52" ht="15" customHeight="1">
      <c r="A212" s="31"/>
      <c r="B212" s="32"/>
      <c r="C212" s="33"/>
      <c r="D212" s="34"/>
      <c r="E212" s="34"/>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103"/>
      <c r="AX212" s="106">
        <f t="shared" si="3"/>
        <v>0</v>
      </c>
      <c r="AY212" s="42"/>
      <c r="AZ212" s="23"/>
    </row>
    <row r="213" spans="1:52" ht="15" customHeight="1">
      <c r="A213" s="31"/>
      <c r="B213" s="32"/>
      <c r="C213" s="33"/>
      <c r="D213" s="34"/>
      <c r="E213" s="34"/>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103"/>
      <c r="AX213" s="106">
        <f t="shared" si="3"/>
        <v>0</v>
      </c>
      <c r="AY213" s="42"/>
      <c r="AZ213" s="23"/>
    </row>
    <row r="214" spans="1:52" ht="15" customHeight="1">
      <c r="A214" s="31"/>
      <c r="B214" s="32"/>
      <c r="C214" s="33"/>
      <c r="D214" s="34"/>
      <c r="E214" s="34"/>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103"/>
      <c r="AX214" s="106">
        <f t="shared" si="3"/>
        <v>0</v>
      </c>
      <c r="AY214" s="42"/>
      <c r="AZ214" s="23"/>
    </row>
    <row r="215" spans="1:52" ht="15" customHeight="1">
      <c r="A215" s="31"/>
      <c r="B215" s="32"/>
      <c r="C215" s="33"/>
      <c r="D215" s="34"/>
      <c r="E215" s="34"/>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103"/>
      <c r="AX215" s="106">
        <f t="shared" si="3"/>
        <v>0</v>
      </c>
      <c r="AY215" s="42"/>
      <c r="AZ215" s="23"/>
    </row>
    <row r="216" spans="1:52" ht="15" customHeight="1">
      <c r="A216" s="31"/>
      <c r="B216" s="32"/>
      <c r="C216" s="33"/>
      <c r="D216" s="34"/>
      <c r="E216" s="34"/>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103"/>
      <c r="AX216" s="106">
        <f t="shared" si="3"/>
        <v>0</v>
      </c>
      <c r="AY216" s="42"/>
      <c r="AZ216" s="23"/>
    </row>
    <row r="217" spans="1:52" ht="15" customHeight="1">
      <c r="A217" s="31"/>
      <c r="B217" s="32"/>
      <c r="C217" s="33"/>
      <c r="D217" s="34"/>
      <c r="E217" s="34"/>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103"/>
      <c r="AX217" s="106">
        <f t="shared" si="3"/>
        <v>0</v>
      </c>
      <c r="AY217" s="42"/>
      <c r="AZ217" s="23"/>
    </row>
    <row r="218" spans="1:52" ht="15" customHeight="1">
      <c r="A218" s="31"/>
      <c r="B218" s="32"/>
      <c r="C218" s="33"/>
      <c r="D218" s="34"/>
      <c r="E218" s="34"/>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103"/>
      <c r="AX218" s="106">
        <f t="shared" si="3"/>
        <v>0</v>
      </c>
      <c r="AY218" s="42"/>
      <c r="AZ218" s="23"/>
    </row>
    <row r="219" spans="1:52" ht="15" customHeight="1">
      <c r="A219" s="31"/>
      <c r="B219" s="32"/>
      <c r="C219" s="33"/>
      <c r="D219" s="34"/>
      <c r="E219" s="34"/>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103"/>
      <c r="AX219" s="106">
        <f t="shared" si="3"/>
        <v>0</v>
      </c>
      <c r="AY219" s="42"/>
      <c r="AZ219" s="23"/>
    </row>
    <row r="220" spans="1:52" ht="15" customHeight="1">
      <c r="A220" s="31"/>
      <c r="B220" s="32"/>
      <c r="C220" s="33"/>
      <c r="D220" s="34"/>
      <c r="E220" s="34"/>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103"/>
      <c r="AX220" s="106">
        <f t="shared" si="3"/>
        <v>0</v>
      </c>
      <c r="AY220" s="42"/>
      <c r="AZ220" s="23"/>
    </row>
    <row r="221" spans="1:52" ht="15" customHeight="1">
      <c r="A221" s="31"/>
      <c r="B221" s="32"/>
      <c r="C221" s="33"/>
      <c r="D221" s="34"/>
      <c r="E221" s="34"/>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103"/>
      <c r="AX221" s="106">
        <f t="shared" si="3"/>
        <v>0</v>
      </c>
      <c r="AY221" s="42"/>
      <c r="AZ221" s="23"/>
    </row>
    <row r="222" spans="1:52" ht="15" customHeight="1">
      <c r="A222" s="31"/>
      <c r="B222" s="32"/>
      <c r="C222" s="33"/>
      <c r="D222" s="34"/>
      <c r="E222" s="34"/>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103"/>
      <c r="AX222" s="106">
        <f t="shared" si="3"/>
        <v>0</v>
      </c>
      <c r="AY222" s="42"/>
      <c r="AZ222" s="23"/>
    </row>
    <row r="223" spans="1:52" ht="15" customHeight="1">
      <c r="A223" s="31"/>
      <c r="B223" s="32"/>
      <c r="C223" s="33"/>
      <c r="D223" s="34"/>
      <c r="E223" s="34"/>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103"/>
      <c r="AX223" s="106">
        <f t="shared" si="3"/>
        <v>0</v>
      </c>
      <c r="AY223" s="42"/>
      <c r="AZ223" s="23"/>
    </row>
    <row r="224" spans="1:52" ht="15" customHeight="1">
      <c r="A224" s="31"/>
      <c r="B224" s="32"/>
      <c r="C224" s="33"/>
      <c r="D224" s="34"/>
      <c r="E224" s="34"/>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103"/>
      <c r="AX224" s="106">
        <f t="shared" si="3"/>
        <v>0</v>
      </c>
      <c r="AY224" s="42"/>
      <c r="AZ224" s="23"/>
    </row>
    <row r="225" spans="1:52" ht="15" customHeight="1">
      <c r="A225" s="31"/>
      <c r="B225" s="32"/>
      <c r="C225" s="33"/>
      <c r="D225" s="34"/>
      <c r="E225" s="34"/>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103"/>
      <c r="AX225" s="106">
        <f t="shared" si="3"/>
        <v>0</v>
      </c>
      <c r="AY225" s="42"/>
      <c r="AZ225" s="23"/>
    </row>
    <row r="226" spans="1:52" ht="15" customHeight="1">
      <c r="A226" s="31"/>
      <c r="B226" s="32"/>
      <c r="C226" s="33"/>
      <c r="D226" s="34"/>
      <c r="E226" s="34"/>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103"/>
      <c r="AX226" s="106">
        <f t="shared" si="3"/>
        <v>0</v>
      </c>
      <c r="AY226" s="42"/>
      <c r="AZ226" s="23"/>
    </row>
    <row r="227" spans="1:52" ht="15" customHeight="1">
      <c r="A227" s="31"/>
      <c r="B227" s="32"/>
      <c r="C227" s="33"/>
      <c r="D227" s="34"/>
      <c r="E227" s="34"/>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103"/>
      <c r="AX227" s="106">
        <f t="shared" si="3"/>
        <v>0</v>
      </c>
      <c r="AY227" s="42"/>
      <c r="AZ227" s="23"/>
    </row>
    <row r="228" spans="1:52" ht="15" customHeight="1">
      <c r="A228" s="31"/>
      <c r="B228" s="32"/>
      <c r="C228" s="33"/>
      <c r="D228" s="34"/>
      <c r="E228" s="34"/>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103"/>
      <c r="AX228" s="106">
        <f t="shared" si="3"/>
        <v>0</v>
      </c>
      <c r="AY228" s="42"/>
      <c r="AZ228" s="23"/>
    </row>
    <row r="229" spans="1:52" ht="15" customHeight="1">
      <c r="A229" s="31"/>
      <c r="B229" s="32"/>
      <c r="C229" s="33"/>
      <c r="D229" s="34"/>
      <c r="E229" s="34"/>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103"/>
      <c r="AX229" s="106">
        <f t="shared" si="3"/>
        <v>0</v>
      </c>
      <c r="AY229" s="42"/>
      <c r="AZ229" s="23"/>
    </row>
    <row r="230" spans="1:52" ht="15" customHeight="1">
      <c r="A230" s="31"/>
      <c r="B230" s="32"/>
      <c r="C230" s="33"/>
      <c r="D230" s="34"/>
      <c r="E230" s="34"/>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103"/>
      <c r="AX230" s="106">
        <f t="shared" si="3"/>
        <v>0</v>
      </c>
      <c r="AY230" s="42"/>
      <c r="AZ230" s="23"/>
    </row>
    <row r="231" spans="1:52" ht="15" customHeight="1">
      <c r="A231" s="31"/>
      <c r="B231" s="32"/>
      <c r="C231" s="33"/>
      <c r="D231" s="34"/>
      <c r="E231" s="34"/>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103"/>
      <c r="AX231" s="106">
        <f t="shared" si="3"/>
        <v>0</v>
      </c>
      <c r="AY231" s="42"/>
      <c r="AZ231" s="23"/>
    </row>
    <row r="232" spans="1:52" ht="15" customHeight="1">
      <c r="A232" s="31"/>
      <c r="B232" s="32"/>
      <c r="C232" s="33"/>
      <c r="D232" s="34"/>
      <c r="E232" s="34"/>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103"/>
      <c r="AX232" s="106">
        <f t="shared" si="3"/>
        <v>0</v>
      </c>
      <c r="AY232" s="42"/>
      <c r="AZ232" s="23"/>
    </row>
    <row r="233" spans="1:52" ht="15" customHeight="1">
      <c r="A233" s="31"/>
      <c r="B233" s="32"/>
      <c r="C233" s="33"/>
      <c r="D233" s="34"/>
      <c r="E233" s="34"/>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103"/>
      <c r="AX233" s="106">
        <f t="shared" si="3"/>
        <v>0</v>
      </c>
      <c r="AY233" s="42"/>
      <c r="AZ233" s="23"/>
    </row>
    <row r="234" spans="1:52" ht="15" customHeight="1">
      <c r="A234" s="31"/>
      <c r="B234" s="32"/>
      <c r="C234" s="33"/>
      <c r="D234" s="34"/>
      <c r="E234" s="34"/>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103"/>
      <c r="AX234" s="106">
        <f t="shared" si="3"/>
        <v>0</v>
      </c>
      <c r="AY234" s="42"/>
      <c r="AZ234" s="23"/>
    </row>
    <row r="235" spans="1:52" ht="15" customHeight="1">
      <c r="A235" s="31"/>
      <c r="B235" s="32"/>
      <c r="C235" s="33"/>
      <c r="D235" s="34"/>
      <c r="E235" s="34"/>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103"/>
      <c r="AX235" s="106">
        <f t="shared" si="3"/>
        <v>0</v>
      </c>
      <c r="AY235" s="42"/>
      <c r="AZ235" s="23"/>
    </row>
    <row r="236" spans="1:52" ht="15" customHeight="1">
      <c r="A236" s="31"/>
      <c r="B236" s="32"/>
      <c r="C236" s="33"/>
      <c r="D236" s="34"/>
      <c r="E236" s="34"/>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103"/>
      <c r="AX236" s="106">
        <f t="shared" si="3"/>
        <v>0</v>
      </c>
      <c r="AY236" s="42"/>
      <c r="AZ236" s="23"/>
    </row>
    <row r="237" spans="1:52" ht="15" customHeight="1">
      <c r="A237" s="31"/>
      <c r="B237" s="32"/>
      <c r="C237" s="33"/>
      <c r="D237" s="34"/>
      <c r="E237" s="34"/>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103"/>
      <c r="AX237" s="106">
        <f t="shared" si="3"/>
        <v>0</v>
      </c>
      <c r="AY237" s="42"/>
      <c r="AZ237" s="23"/>
    </row>
    <row r="238" spans="1:52" ht="15" customHeight="1">
      <c r="A238" s="31"/>
      <c r="B238" s="32"/>
      <c r="C238" s="33"/>
      <c r="D238" s="34"/>
      <c r="E238" s="34"/>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103"/>
      <c r="AX238" s="106">
        <f t="shared" si="3"/>
        <v>0</v>
      </c>
      <c r="AY238" s="42"/>
      <c r="AZ238" s="23"/>
    </row>
    <row r="239" spans="1:52" ht="15" customHeight="1">
      <c r="A239" s="31"/>
      <c r="B239" s="32"/>
      <c r="C239" s="33"/>
      <c r="D239" s="34"/>
      <c r="E239" s="34"/>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103"/>
      <c r="AX239" s="106">
        <f t="shared" si="3"/>
        <v>0</v>
      </c>
      <c r="AY239" s="42"/>
      <c r="AZ239" s="23"/>
    </row>
    <row r="240" spans="1:52" ht="15" customHeight="1">
      <c r="A240" s="31"/>
      <c r="B240" s="32"/>
      <c r="C240" s="33"/>
      <c r="D240" s="34"/>
      <c r="E240" s="34"/>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103"/>
      <c r="AX240" s="106">
        <f t="shared" si="3"/>
        <v>0</v>
      </c>
      <c r="AY240" s="42"/>
      <c r="AZ240" s="23"/>
    </row>
    <row r="241" spans="1:52" ht="15" customHeight="1">
      <c r="A241" s="31"/>
      <c r="B241" s="32"/>
      <c r="C241" s="33"/>
      <c r="D241" s="34"/>
      <c r="E241" s="34"/>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103"/>
      <c r="AX241" s="106">
        <f t="shared" si="3"/>
        <v>0</v>
      </c>
      <c r="AY241" s="42"/>
      <c r="AZ241" s="23"/>
    </row>
    <row r="242" spans="1:52" ht="15" customHeight="1">
      <c r="A242" s="31"/>
      <c r="B242" s="32"/>
      <c r="C242" s="33"/>
      <c r="D242" s="34"/>
      <c r="E242" s="34"/>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103"/>
      <c r="AX242" s="106">
        <f t="shared" si="3"/>
        <v>0</v>
      </c>
      <c r="AY242" s="42"/>
      <c r="AZ242" s="23"/>
    </row>
    <row r="243" spans="1:52" ht="15" customHeight="1">
      <c r="A243" s="31"/>
      <c r="B243" s="32"/>
      <c r="C243" s="33"/>
      <c r="D243" s="34"/>
      <c r="E243" s="34"/>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103"/>
      <c r="AX243" s="106">
        <f t="shared" si="3"/>
        <v>0</v>
      </c>
      <c r="AY243" s="42"/>
      <c r="AZ243" s="23"/>
    </row>
    <row r="244" spans="1:52" ht="15" customHeight="1">
      <c r="A244" s="31"/>
      <c r="B244" s="32"/>
      <c r="C244" s="33"/>
      <c r="D244" s="34"/>
      <c r="E244" s="34"/>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103"/>
      <c r="AX244" s="106">
        <f t="shared" si="3"/>
        <v>0</v>
      </c>
      <c r="AY244" s="42"/>
      <c r="AZ244" s="23"/>
    </row>
    <row r="245" spans="1:52" ht="15" customHeight="1">
      <c r="A245" s="31"/>
      <c r="B245" s="32"/>
      <c r="C245" s="33"/>
      <c r="D245" s="34"/>
      <c r="E245" s="34"/>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103"/>
      <c r="AX245" s="106">
        <f t="shared" si="3"/>
        <v>0</v>
      </c>
      <c r="AY245" s="42"/>
      <c r="AZ245" s="23"/>
    </row>
    <row r="246" spans="1:52" ht="15" customHeight="1">
      <c r="A246" s="31"/>
      <c r="B246" s="32"/>
      <c r="C246" s="33"/>
      <c r="D246" s="34"/>
      <c r="E246" s="34"/>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103"/>
      <c r="AX246" s="106">
        <f t="shared" si="3"/>
        <v>0</v>
      </c>
      <c r="AY246" s="42"/>
      <c r="AZ246" s="23"/>
    </row>
    <row r="247" spans="1:52" ht="15" customHeight="1">
      <c r="A247" s="31"/>
      <c r="B247" s="32"/>
      <c r="C247" s="33"/>
      <c r="D247" s="34"/>
      <c r="E247" s="34"/>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103"/>
      <c r="AX247" s="106">
        <f t="shared" si="3"/>
        <v>0</v>
      </c>
      <c r="AY247" s="42"/>
      <c r="AZ247" s="23"/>
    </row>
    <row r="248" spans="1:52" ht="15" customHeight="1">
      <c r="A248" s="31"/>
      <c r="B248" s="32"/>
      <c r="C248" s="33"/>
      <c r="D248" s="34"/>
      <c r="E248" s="34"/>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103"/>
      <c r="AX248" s="106">
        <f t="shared" si="3"/>
        <v>0</v>
      </c>
      <c r="AY248" s="42"/>
      <c r="AZ248" s="23"/>
    </row>
    <row r="249" spans="1:52" ht="15" customHeight="1">
      <c r="A249" s="31"/>
      <c r="B249" s="32"/>
      <c r="C249" s="33"/>
      <c r="D249" s="34"/>
      <c r="E249" s="34"/>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103"/>
      <c r="AX249" s="106">
        <f t="shared" si="3"/>
        <v>0</v>
      </c>
      <c r="AY249" s="42"/>
      <c r="AZ249" s="23"/>
    </row>
    <row r="250" spans="1:52" ht="15" customHeight="1">
      <c r="A250" s="31"/>
      <c r="B250" s="32"/>
      <c r="C250" s="33"/>
      <c r="D250" s="34"/>
      <c r="E250" s="34"/>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103"/>
      <c r="AX250" s="106">
        <f t="shared" si="3"/>
        <v>0</v>
      </c>
      <c r="AY250" s="42"/>
      <c r="AZ250" s="23"/>
    </row>
    <row r="251" spans="1:52" ht="15" customHeight="1">
      <c r="A251" s="31"/>
      <c r="B251" s="32"/>
      <c r="C251" s="33"/>
      <c r="D251" s="34"/>
      <c r="E251" s="34"/>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103"/>
      <c r="AX251" s="106">
        <f t="shared" si="3"/>
        <v>0</v>
      </c>
      <c r="AY251" s="42"/>
      <c r="AZ251" s="23"/>
    </row>
    <row r="252" spans="1:52" ht="15" customHeight="1">
      <c r="A252" s="31"/>
      <c r="B252" s="32"/>
      <c r="C252" s="33"/>
      <c r="D252" s="34"/>
      <c r="E252" s="34"/>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103"/>
      <c r="AX252" s="106">
        <f t="shared" si="3"/>
        <v>0</v>
      </c>
      <c r="AY252" s="42"/>
      <c r="AZ252" s="23"/>
    </row>
    <row r="253" spans="1:52" ht="15" customHeight="1">
      <c r="A253" s="31"/>
      <c r="B253" s="32"/>
      <c r="C253" s="33"/>
      <c r="D253" s="34"/>
      <c r="E253" s="34"/>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103"/>
      <c r="AX253" s="106">
        <f t="shared" si="3"/>
        <v>0</v>
      </c>
      <c r="AY253" s="42"/>
      <c r="AZ253" s="23"/>
    </row>
    <row r="254" spans="1:52" ht="15" customHeight="1">
      <c r="A254" s="31"/>
      <c r="B254" s="32"/>
      <c r="C254" s="33"/>
      <c r="D254" s="34"/>
      <c r="E254" s="34"/>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103"/>
      <c r="AX254" s="106">
        <f t="shared" si="3"/>
        <v>0</v>
      </c>
      <c r="AY254" s="42"/>
      <c r="AZ254" s="23"/>
    </row>
    <row r="255" spans="1:52" ht="15" customHeight="1">
      <c r="A255" s="31"/>
      <c r="B255" s="32"/>
      <c r="C255" s="33"/>
      <c r="D255" s="34"/>
      <c r="E255" s="34"/>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103"/>
      <c r="AX255" s="106">
        <f t="shared" si="3"/>
        <v>0</v>
      </c>
      <c r="AY255" s="42"/>
      <c r="AZ255" s="23"/>
    </row>
    <row r="256" spans="1:52" ht="15" customHeight="1">
      <c r="A256" s="31"/>
      <c r="B256" s="32"/>
      <c r="C256" s="33"/>
      <c r="D256" s="34"/>
      <c r="E256" s="34"/>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103"/>
      <c r="AX256" s="106">
        <f t="shared" si="3"/>
        <v>0</v>
      </c>
      <c r="AY256" s="42"/>
      <c r="AZ256" s="23"/>
    </row>
    <row r="257" spans="1:52" ht="15" customHeight="1">
      <c r="A257" s="31"/>
      <c r="B257" s="32"/>
      <c r="C257" s="33"/>
      <c r="D257" s="34"/>
      <c r="E257" s="34"/>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103"/>
      <c r="AX257" s="106">
        <f t="shared" si="3"/>
        <v>0</v>
      </c>
      <c r="AY257" s="42"/>
      <c r="AZ257" s="23"/>
    </row>
    <row r="258" spans="1:52" ht="15" customHeight="1">
      <c r="A258" s="31"/>
      <c r="B258" s="32"/>
      <c r="C258" s="33"/>
      <c r="D258" s="34"/>
      <c r="E258" s="34"/>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103"/>
      <c r="AX258" s="106">
        <f t="shared" si="3"/>
        <v>0</v>
      </c>
      <c r="AY258" s="42"/>
      <c r="AZ258" s="23"/>
    </row>
    <row r="259" spans="1:52" ht="15" customHeight="1">
      <c r="A259" s="31"/>
      <c r="B259" s="32"/>
      <c r="C259" s="33"/>
      <c r="D259" s="34"/>
      <c r="E259" s="34"/>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103"/>
      <c r="AX259" s="106">
        <f t="shared" ref="AX259:AX322" si="4">SUM(E259:AW259)</f>
        <v>0</v>
      </c>
      <c r="AY259" s="42"/>
      <c r="AZ259" s="23"/>
    </row>
    <row r="260" spans="1:52" ht="15" customHeight="1">
      <c r="A260" s="31"/>
      <c r="B260" s="32"/>
      <c r="C260" s="33"/>
      <c r="D260" s="34"/>
      <c r="E260" s="34"/>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103"/>
      <c r="AX260" s="106">
        <f t="shared" si="4"/>
        <v>0</v>
      </c>
      <c r="AY260" s="42"/>
      <c r="AZ260" s="23"/>
    </row>
    <row r="261" spans="1:52" ht="15" customHeight="1">
      <c r="A261" s="31"/>
      <c r="B261" s="32"/>
      <c r="C261" s="33"/>
      <c r="D261" s="34"/>
      <c r="E261" s="34"/>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103"/>
      <c r="AX261" s="106">
        <f t="shared" si="4"/>
        <v>0</v>
      </c>
      <c r="AY261" s="42"/>
      <c r="AZ261" s="23"/>
    </row>
    <row r="262" spans="1:52" ht="15" customHeight="1">
      <c r="A262" s="31"/>
      <c r="B262" s="32"/>
      <c r="C262" s="33"/>
      <c r="D262" s="34"/>
      <c r="E262" s="34"/>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103"/>
      <c r="AX262" s="106">
        <f t="shared" si="4"/>
        <v>0</v>
      </c>
      <c r="AY262" s="42"/>
      <c r="AZ262" s="23"/>
    </row>
    <row r="263" spans="1:52" ht="15" customHeight="1">
      <c r="A263" s="31"/>
      <c r="B263" s="32"/>
      <c r="C263" s="33"/>
      <c r="D263" s="34"/>
      <c r="E263" s="34"/>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103"/>
      <c r="AX263" s="106">
        <f t="shared" si="4"/>
        <v>0</v>
      </c>
      <c r="AY263" s="42"/>
      <c r="AZ263" s="23"/>
    </row>
    <row r="264" spans="1:52" ht="15" customHeight="1">
      <c r="A264" s="31"/>
      <c r="B264" s="32"/>
      <c r="C264" s="33"/>
      <c r="D264" s="34"/>
      <c r="E264" s="34"/>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103"/>
      <c r="AX264" s="106">
        <f t="shared" si="4"/>
        <v>0</v>
      </c>
      <c r="AY264" s="42"/>
      <c r="AZ264" s="23"/>
    </row>
    <row r="265" spans="1:52" ht="15" customHeight="1">
      <c r="A265" s="31"/>
      <c r="B265" s="32"/>
      <c r="C265" s="33"/>
      <c r="D265" s="34"/>
      <c r="E265" s="34"/>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103"/>
      <c r="AX265" s="106">
        <f t="shared" si="4"/>
        <v>0</v>
      </c>
      <c r="AY265" s="42"/>
      <c r="AZ265" s="23"/>
    </row>
    <row r="266" spans="1:52" ht="15" customHeight="1">
      <c r="A266" s="31"/>
      <c r="B266" s="32"/>
      <c r="C266" s="33"/>
      <c r="D266" s="34"/>
      <c r="E266" s="34"/>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103"/>
      <c r="AX266" s="106">
        <f t="shared" si="4"/>
        <v>0</v>
      </c>
      <c r="AY266" s="42"/>
      <c r="AZ266" s="23"/>
    </row>
    <row r="267" spans="1:52" ht="15" customHeight="1">
      <c r="A267" s="31"/>
      <c r="B267" s="32"/>
      <c r="C267" s="33"/>
      <c r="D267" s="34"/>
      <c r="E267" s="34"/>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103"/>
      <c r="AX267" s="106">
        <f t="shared" si="4"/>
        <v>0</v>
      </c>
      <c r="AY267" s="42"/>
      <c r="AZ267" s="23"/>
    </row>
    <row r="268" spans="1:52" ht="15" customHeight="1">
      <c r="A268" s="31"/>
      <c r="B268" s="32"/>
      <c r="C268" s="33"/>
      <c r="D268" s="34"/>
      <c r="E268" s="34"/>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103"/>
      <c r="AX268" s="106">
        <f t="shared" si="4"/>
        <v>0</v>
      </c>
      <c r="AY268" s="42"/>
      <c r="AZ268" s="23"/>
    </row>
    <row r="269" spans="1:52" ht="15" customHeight="1">
      <c r="A269" s="31"/>
      <c r="B269" s="32"/>
      <c r="C269" s="33"/>
      <c r="D269" s="34"/>
      <c r="E269" s="34"/>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103"/>
      <c r="AX269" s="106">
        <f t="shared" si="4"/>
        <v>0</v>
      </c>
      <c r="AY269" s="42"/>
      <c r="AZ269" s="23"/>
    </row>
    <row r="270" spans="1:52" ht="15" customHeight="1">
      <c r="A270" s="31"/>
      <c r="B270" s="32"/>
      <c r="C270" s="33"/>
      <c r="D270" s="34"/>
      <c r="E270" s="34"/>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103"/>
      <c r="AX270" s="106">
        <f t="shared" si="4"/>
        <v>0</v>
      </c>
      <c r="AY270" s="42"/>
      <c r="AZ270" s="23"/>
    </row>
    <row r="271" spans="1:52" ht="15" customHeight="1">
      <c r="A271" s="31"/>
      <c r="B271" s="32"/>
      <c r="C271" s="33"/>
      <c r="D271" s="34"/>
      <c r="E271" s="34"/>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103"/>
      <c r="AX271" s="106">
        <f t="shared" si="4"/>
        <v>0</v>
      </c>
      <c r="AY271" s="42"/>
      <c r="AZ271" s="23"/>
    </row>
    <row r="272" spans="1:52" ht="15" customHeight="1">
      <c r="A272" s="31"/>
      <c r="B272" s="32"/>
      <c r="C272" s="33"/>
      <c r="D272" s="34"/>
      <c r="E272" s="34"/>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103"/>
      <c r="AX272" s="106">
        <f t="shared" si="4"/>
        <v>0</v>
      </c>
      <c r="AY272" s="42"/>
      <c r="AZ272" s="23"/>
    </row>
    <row r="273" spans="1:52" ht="15" customHeight="1">
      <c r="A273" s="31"/>
      <c r="B273" s="32"/>
      <c r="C273" s="33"/>
      <c r="D273" s="34"/>
      <c r="E273" s="34"/>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103"/>
      <c r="AX273" s="106">
        <f t="shared" si="4"/>
        <v>0</v>
      </c>
      <c r="AY273" s="42"/>
      <c r="AZ273" s="23"/>
    </row>
    <row r="274" spans="1:52" ht="15" customHeight="1">
      <c r="A274" s="31"/>
      <c r="B274" s="32"/>
      <c r="C274" s="33"/>
      <c r="D274" s="34"/>
      <c r="E274" s="34"/>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103"/>
      <c r="AX274" s="106">
        <f t="shared" si="4"/>
        <v>0</v>
      </c>
      <c r="AY274" s="42"/>
      <c r="AZ274" s="23"/>
    </row>
    <row r="275" spans="1:52" ht="15" customHeight="1">
      <c r="A275" s="31"/>
      <c r="B275" s="32"/>
      <c r="C275" s="33"/>
      <c r="D275" s="34"/>
      <c r="E275" s="34"/>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103"/>
      <c r="AX275" s="106">
        <f t="shared" si="4"/>
        <v>0</v>
      </c>
      <c r="AY275" s="42"/>
      <c r="AZ275" s="23"/>
    </row>
    <row r="276" spans="1:52" ht="15" customHeight="1">
      <c r="A276" s="31"/>
      <c r="B276" s="32"/>
      <c r="C276" s="33"/>
      <c r="D276" s="34"/>
      <c r="E276" s="34"/>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103"/>
      <c r="AX276" s="106">
        <f t="shared" si="4"/>
        <v>0</v>
      </c>
      <c r="AY276" s="42"/>
      <c r="AZ276" s="23"/>
    </row>
    <row r="277" spans="1:52" ht="15" customHeight="1">
      <c r="A277" s="31"/>
      <c r="B277" s="32"/>
      <c r="C277" s="33"/>
      <c r="D277" s="34"/>
      <c r="E277" s="34"/>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103"/>
      <c r="AX277" s="106">
        <f t="shared" si="4"/>
        <v>0</v>
      </c>
      <c r="AY277" s="42"/>
      <c r="AZ277" s="23"/>
    </row>
    <row r="278" spans="1:52" ht="15" customHeight="1">
      <c r="A278" s="31"/>
      <c r="B278" s="32"/>
      <c r="C278" s="33"/>
      <c r="D278" s="34"/>
      <c r="E278" s="34"/>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103"/>
      <c r="AX278" s="106">
        <f t="shared" si="4"/>
        <v>0</v>
      </c>
      <c r="AY278" s="42"/>
      <c r="AZ278" s="23"/>
    </row>
    <row r="279" spans="1:52" ht="15" customHeight="1">
      <c r="A279" s="31"/>
      <c r="B279" s="32"/>
      <c r="C279" s="33"/>
      <c r="D279" s="34"/>
      <c r="E279" s="34"/>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103"/>
      <c r="AX279" s="106">
        <f t="shared" si="4"/>
        <v>0</v>
      </c>
      <c r="AY279" s="42"/>
      <c r="AZ279" s="23"/>
    </row>
    <row r="280" spans="1:52" ht="15" customHeight="1">
      <c r="A280" s="31"/>
      <c r="B280" s="32"/>
      <c r="C280" s="33"/>
      <c r="D280" s="34"/>
      <c r="E280" s="34"/>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103"/>
      <c r="AX280" s="106">
        <f t="shared" si="4"/>
        <v>0</v>
      </c>
      <c r="AY280" s="42"/>
      <c r="AZ280" s="23"/>
    </row>
    <row r="281" spans="1:52" ht="15" customHeight="1">
      <c r="A281" s="31"/>
      <c r="B281" s="32"/>
      <c r="C281" s="33"/>
      <c r="D281" s="34"/>
      <c r="E281" s="34"/>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103"/>
      <c r="AX281" s="106">
        <f t="shared" si="4"/>
        <v>0</v>
      </c>
      <c r="AY281" s="42"/>
      <c r="AZ281" s="23"/>
    </row>
    <row r="282" spans="1:52" ht="15" customHeight="1">
      <c r="A282" s="31"/>
      <c r="B282" s="32"/>
      <c r="C282" s="33"/>
      <c r="D282" s="34"/>
      <c r="E282" s="34"/>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103"/>
      <c r="AX282" s="106">
        <f t="shared" si="4"/>
        <v>0</v>
      </c>
      <c r="AY282" s="42"/>
      <c r="AZ282" s="23"/>
    </row>
    <row r="283" spans="1:52" ht="15" customHeight="1">
      <c r="A283" s="31"/>
      <c r="B283" s="32"/>
      <c r="C283" s="33"/>
      <c r="D283" s="34"/>
      <c r="E283" s="34"/>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103"/>
      <c r="AX283" s="106">
        <f t="shared" si="4"/>
        <v>0</v>
      </c>
      <c r="AY283" s="42"/>
      <c r="AZ283" s="23"/>
    </row>
    <row r="284" spans="1:52" ht="15" customHeight="1">
      <c r="A284" s="31"/>
      <c r="B284" s="32"/>
      <c r="C284" s="33"/>
      <c r="D284" s="34"/>
      <c r="E284" s="34"/>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103"/>
      <c r="AX284" s="106">
        <f t="shared" si="4"/>
        <v>0</v>
      </c>
      <c r="AY284" s="42"/>
      <c r="AZ284" s="23"/>
    </row>
    <row r="285" spans="1:52" ht="15" customHeight="1">
      <c r="A285" s="31"/>
      <c r="B285" s="32"/>
      <c r="C285" s="33"/>
      <c r="D285" s="34"/>
      <c r="E285" s="34"/>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103"/>
      <c r="AX285" s="106">
        <f t="shared" si="4"/>
        <v>0</v>
      </c>
      <c r="AY285" s="42"/>
      <c r="AZ285" s="23"/>
    </row>
    <row r="286" spans="1:52" ht="15" customHeight="1">
      <c r="A286" s="31"/>
      <c r="B286" s="32"/>
      <c r="C286" s="33"/>
      <c r="D286" s="34"/>
      <c r="E286" s="34"/>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103"/>
      <c r="AX286" s="106">
        <f t="shared" si="4"/>
        <v>0</v>
      </c>
      <c r="AY286" s="42"/>
      <c r="AZ286" s="23"/>
    </row>
    <row r="287" spans="1:52" ht="15" customHeight="1">
      <c r="A287" s="31"/>
      <c r="B287" s="32"/>
      <c r="C287" s="33"/>
      <c r="D287" s="34"/>
      <c r="E287" s="34"/>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103"/>
      <c r="AX287" s="106">
        <f t="shared" si="4"/>
        <v>0</v>
      </c>
      <c r="AY287" s="42"/>
      <c r="AZ287" s="23"/>
    </row>
    <row r="288" spans="1:52" ht="15" customHeight="1">
      <c r="A288" s="31"/>
      <c r="B288" s="32"/>
      <c r="C288" s="33"/>
      <c r="D288" s="34"/>
      <c r="E288" s="34"/>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103"/>
      <c r="AX288" s="106">
        <f t="shared" si="4"/>
        <v>0</v>
      </c>
      <c r="AY288" s="42"/>
      <c r="AZ288" s="23"/>
    </row>
    <row r="289" spans="1:52" ht="15" customHeight="1">
      <c r="A289" s="31"/>
      <c r="B289" s="32"/>
      <c r="C289" s="33"/>
      <c r="D289" s="34"/>
      <c r="E289" s="34"/>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103"/>
      <c r="AX289" s="106">
        <f t="shared" si="4"/>
        <v>0</v>
      </c>
      <c r="AY289" s="42"/>
      <c r="AZ289" s="23"/>
    </row>
    <row r="290" spans="1:52" ht="15" customHeight="1">
      <c r="A290" s="31"/>
      <c r="B290" s="32"/>
      <c r="C290" s="33"/>
      <c r="D290" s="34"/>
      <c r="E290" s="34"/>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103"/>
      <c r="AX290" s="106">
        <f t="shared" si="4"/>
        <v>0</v>
      </c>
      <c r="AY290" s="42"/>
      <c r="AZ290" s="23"/>
    </row>
    <row r="291" spans="1:52" ht="15" customHeight="1">
      <c r="A291" s="31"/>
      <c r="B291" s="32"/>
      <c r="C291" s="33"/>
      <c r="D291" s="34"/>
      <c r="E291" s="34"/>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103"/>
      <c r="AX291" s="106">
        <f t="shared" si="4"/>
        <v>0</v>
      </c>
      <c r="AY291" s="42"/>
      <c r="AZ291" s="23"/>
    </row>
    <row r="292" spans="1:52" ht="15" customHeight="1">
      <c r="A292" s="31"/>
      <c r="B292" s="32"/>
      <c r="C292" s="33"/>
      <c r="D292" s="34"/>
      <c r="E292" s="34"/>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103"/>
      <c r="AX292" s="106">
        <f t="shared" si="4"/>
        <v>0</v>
      </c>
      <c r="AY292" s="42"/>
      <c r="AZ292" s="23"/>
    </row>
    <row r="293" spans="1:52" ht="15" customHeight="1">
      <c r="A293" s="31"/>
      <c r="B293" s="32"/>
      <c r="C293" s="33"/>
      <c r="D293" s="34"/>
      <c r="E293" s="34"/>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103"/>
      <c r="AX293" s="106">
        <f t="shared" si="4"/>
        <v>0</v>
      </c>
      <c r="AY293" s="42"/>
      <c r="AZ293" s="23"/>
    </row>
    <row r="294" spans="1:52" ht="15" customHeight="1">
      <c r="A294" s="31"/>
      <c r="B294" s="32"/>
      <c r="C294" s="33"/>
      <c r="D294" s="34"/>
      <c r="E294" s="34"/>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103"/>
      <c r="AX294" s="106">
        <f t="shared" si="4"/>
        <v>0</v>
      </c>
      <c r="AY294" s="42"/>
      <c r="AZ294" s="23"/>
    </row>
    <row r="295" spans="1:52" ht="15" customHeight="1">
      <c r="A295" s="31"/>
      <c r="B295" s="32"/>
      <c r="C295" s="33"/>
      <c r="D295" s="34"/>
      <c r="E295" s="34"/>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103"/>
      <c r="AX295" s="106">
        <f t="shared" si="4"/>
        <v>0</v>
      </c>
      <c r="AY295" s="42"/>
      <c r="AZ295" s="23"/>
    </row>
    <row r="296" spans="1:52" ht="15" customHeight="1">
      <c r="A296" s="31"/>
      <c r="B296" s="32"/>
      <c r="C296" s="33"/>
      <c r="D296" s="34"/>
      <c r="E296" s="34"/>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103"/>
      <c r="AX296" s="106">
        <f t="shared" si="4"/>
        <v>0</v>
      </c>
      <c r="AY296" s="42"/>
      <c r="AZ296" s="23"/>
    </row>
    <row r="297" spans="1:52" ht="15" customHeight="1">
      <c r="A297" s="31"/>
      <c r="B297" s="32"/>
      <c r="C297" s="33"/>
      <c r="D297" s="34"/>
      <c r="E297" s="34"/>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103"/>
      <c r="AX297" s="106">
        <f t="shared" si="4"/>
        <v>0</v>
      </c>
      <c r="AY297" s="42"/>
      <c r="AZ297" s="23"/>
    </row>
    <row r="298" spans="1:52" ht="15" customHeight="1">
      <c r="A298" s="31"/>
      <c r="B298" s="32"/>
      <c r="C298" s="33"/>
      <c r="D298" s="34"/>
      <c r="E298" s="34"/>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103"/>
      <c r="AX298" s="106">
        <f t="shared" si="4"/>
        <v>0</v>
      </c>
      <c r="AY298" s="42"/>
      <c r="AZ298" s="23"/>
    </row>
    <row r="299" spans="1:52" ht="15" customHeight="1">
      <c r="A299" s="31"/>
      <c r="B299" s="32"/>
      <c r="C299" s="33"/>
      <c r="D299" s="34"/>
      <c r="E299" s="34"/>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103"/>
      <c r="AX299" s="106">
        <f t="shared" si="4"/>
        <v>0</v>
      </c>
      <c r="AY299" s="42"/>
      <c r="AZ299" s="23"/>
    </row>
    <row r="300" spans="1:52" ht="15" customHeight="1">
      <c r="A300" s="31"/>
      <c r="B300" s="32"/>
      <c r="C300" s="33"/>
      <c r="D300" s="34"/>
      <c r="E300" s="34"/>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103"/>
      <c r="AX300" s="106">
        <f t="shared" si="4"/>
        <v>0</v>
      </c>
      <c r="AY300" s="42"/>
      <c r="AZ300" s="23"/>
    </row>
    <row r="301" spans="1:52" ht="15" customHeight="1">
      <c r="A301" s="31"/>
      <c r="B301" s="32"/>
      <c r="C301" s="33"/>
      <c r="D301" s="34"/>
      <c r="E301" s="34"/>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103"/>
      <c r="AX301" s="106">
        <f t="shared" si="4"/>
        <v>0</v>
      </c>
      <c r="AY301" s="42"/>
      <c r="AZ301" s="23"/>
    </row>
    <row r="302" spans="1:52" ht="15" customHeight="1">
      <c r="A302" s="31"/>
      <c r="B302" s="32"/>
      <c r="C302" s="33"/>
      <c r="D302" s="34"/>
      <c r="E302" s="34"/>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103"/>
      <c r="AX302" s="106">
        <f t="shared" si="4"/>
        <v>0</v>
      </c>
      <c r="AY302" s="42"/>
      <c r="AZ302" s="23"/>
    </row>
    <row r="303" spans="1:52" ht="15" customHeight="1">
      <c r="A303" s="31"/>
      <c r="B303" s="32"/>
      <c r="C303" s="33"/>
      <c r="D303" s="34"/>
      <c r="E303" s="34"/>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103"/>
      <c r="AX303" s="106">
        <f t="shared" si="4"/>
        <v>0</v>
      </c>
      <c r="AY303" s="42"/>
      <c r="AZ303" s="23"/>
    </row>
    <row r="304" spans="1:52" ht="15" customHeight="1">
      <c r="A304" s="31"/>
      <c r="B304" s="32"/>
      <c r="C304" s="33"/>
      <c r="D304" s="34"/>
      <c r="E304" s="34"/>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103"/>
      <c r="AX304" s="106">
        <f t="shared" si="4"/>
        <v>0</v>
      </c>
      <c r="AY304" s="42"/>
      <c r="AZ304" s="23"/>
    </row>
    <row r="305" spans="1:52" ht="15" customHeight="1">
      <c r="A305" s="31"/>
      <c r="B305" s="32"/>
      <c r="C305" s="33"/>
      <c r="D305" s="34"/>
      <c r="E305" s="34"/>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103"/>
      <c r="AX305" s="106">
        <f t="shared" si="4"/>
        <v>0</v>
      </c>
      <c r="AY305" s="42"/>
      <c r="AZ305" s="23"/>
    </row>
    <row r="306" spans="1:52" ht="15" customHeight="1">
      <c r="A306" s="31"/>
      <c r="B306" s="32"/>
      <c r="C306" s="33"/>
      <c r="D306" s="34"/>
      <c r="E306" s="34"/>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103"/>
      <c r="AX306" s="106">
        <f t="shared" si="4"/>
        <v>0</v>
      </c>
      <c r="AY306" s="42"/>
      <c r="AZ306" s="23"/>
    </row>
    <row r="307" spans="1:52" ht="15" customHeight="1">
      <c r="A307" s="31"/>
      <c r="B307" s="32"/>
      <c r="C307" s="33"/>
      <c r="D307" s="34"/>
      <c r="E307" s="34"/>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103"/>
      <c r="AX307" s="106">
        <f t="shared" si="4"/>
        <v>0</v>
      </c>
      <c r="AY307" s="42"/>
      <c r="AZ307" s="23"/>
    </row>
    <row r="308" spans="1:52" ht="15" customHeight="1">
      <c r="A308" s="31"/>
      <c r="B308" s="32"/>
      <c r="C308" s="33"/>
      <c r="D308" s="34"/>
      <c r="E308" s="34"/>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103"/>
      <c r="AX308" s="106">
        <f t="shared" si="4"/>
        <v>0</v>
      </c>
      <c r="AY308" s="42"/>
      <c r="AZ308" s="23"/>
    </row>
    <row r="309" spans="1:52" ht="15" customHeight="1">
      <c r="A309" s="31"/>
      <c r="B309" s="32"/>
      <c r="C309" s="33"/>
      <c r="D309" s="34"/>
      <c r="E309" s="34"/>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103"/>
      <c r="AX309" s="106">
        <f t="shared" si="4"/>
        <v>0</v>
      </c>
      <c r="AY309" s="42"/>
      <c r="AZ309" s="23"/>
    </row>
    <row r="310" spans="1:52" ht="15" customHeight="1">
      <c r="A310" s="31"/>
      <c r="B310" s="32"/>
      <c r="C310" s="33"/>
      <c r="D310" s="34"/>
      <c r="E310" s="34"/>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103"/>
      <c r="AX310" s="106">
        <f t="shared" si="4"/>
        <v>0</v>
      </c>
      <c r="AY310" s="42"/>
      <c r="AZ310" s="23"/>
    </row>
    <row r="311" spans="1:52" ht="15" customHeight="1">
      <c r="A311" s="31"/>
      <c r="B311" s="32"/>
      <c r="C311" s="33"/>
      <c r="D311" s="34"/>
      <c r="E311" s="34"/>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103"/>
      <c r="AX311" s="106">
        <f t="shared" si="4"/>
        <v>0</v>
      </c>
      <c r="AY311" s="42"/>
      <c r="AZ311" s="23"/>
    </row>
    <row r="312" spans="1:52" ht="15" customHeight="1">
      <c r="A312" s="31"/>
      <c r="B312" s="32"/>
      <c r="C312" s="33"/>
      <c r="D312" s="34"/>
      <c r="E312" s="34"/>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103"/>
      <c r="AX312" s="106">
        <f t="shared" si="4"/>
        <v>0</v>
      </c>
      <c r="AY312" s="42"/>
      <c r="AZ312" s="23"/>
    </row>
    <row r="313" spans="1:52" ht="15" customHeight="1">
      <c r="A313" s="31"/>
      <c r="B313" s="32"/>
      <c r="C313" s="33"/>
      <c r="D313" s="34"/>
      <c r="E313" s="34"/>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103"/>
      <c r="AX313" s="106">
        <f t="shared" si="4"/>
        <v>0</v>
      </c>
      <c r="AY313" s="42"/>
      <c r="AZ313" s="23"/>
    </row>
    <row r="314" spans="1:52" ht="15" customHeight="1">
      <c r="A314" s="31"/>
      <c r="B314" s="32"/>
      <c r="C314" s="33"/>
      <c r="D314" s="34"/>
      <c r="E314" s="34"/>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103"/>
      <c r="AX314" s="106">
        <f t="shared" si="4"/>
        <v>0</v>
      </c>
      <c r="AY314" s="42"/>
      <c r="AZ314" s="23"/>
    </row>
    <row r="315" spans="1:52" ht="15" customHeight="1">
      <c r="A315" s="31"/>
      <c r="B315" s="32"/>
      <c r="C315" s="33"/>
      <c r="D315" s="34"/>
      <c r="E315" s="34"/>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103"/>
      <c r="AX315" s="106">
        <f t="shared" si="4"/>
        <v>0</v>
      </c>
      <c r="AY315" s="42"/>
      <c r="AZ315" s="23"/>
    </row>
    <row r="316" spans="1:52" ht="15" customHeight="1">
      <c r="A316" s="31"/>
      <c r="B316" s="32"/>
      <c r="C316" s="33"/>
      <c r="D316" s="34"/>
      <c r="E316" s="34"/>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103"/>
      <c r="AX316" s="106">
        <f t="shared" si="4"/>
        <v>0</v>
      </c>
      <c r="AY316" s="42"/>
      <c r="AZ316" s="23"/>
    </row>
    <row r="317" spans="1:52" ht="15" customHeight="1">
      <c r="A317" s="31"/>
      <c r="B317" s="32"/>
      <c r="C317" s="33"/>
      <c r="D317" s="34"/>
      <c r="E317" s="34"/>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103"/>
      <c r="AX317" s="106">
        <f t="shared" si="4"/>
        <v>0</v>
      </c>
      <c r="AY317" s="42"/>
      <c r="AZ317" s="23"/>
    </row>
    <row r="318" spans="1:52" ht="15" customHeight="1">
      <c r="A318" s="31"/>
      <c r="B318" s="32"/>
      <c r="C318" s="33"/>
      <c r="D318" s="34"/>
      <c r="E318" s="34"/>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103"/>
      <c r="AX318" s="106">
        <f t="shared" si="4"/>
        <v>0</v>
      </c>
      <c r="AY318" s="42"/>
      <c r="AZ318" s="23"/>
    </row>
    <row r="319" spans="1:52" ht="15" customHeight="1">
      <c r="A319" s="31"/>
      <c r="B319" s="32"/>
      <c r="C319" s="33"/>
      <c r="D319" s="34"/>
      <c r="E319" s="34"/>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103"/>
      <c r="AX319" s="106">
        <f t="shared" si="4"/>
        <v>0</v>
      </c>
      <c r="AY319" s="42"/>
      <c r="AZ319" s="23"/>
    </row>
    <row r="320" spans="1:52" ht="15" customHeight="1">
      <c r="A320" s="31"/>
      <c r="B320" s="32"/>
      <c r="C320" s="33"/>
      <c r="D320" s="34"/>
      <c r="E320" s="34"/>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103"/>
      <c r="AX320" s="106">
        <f t="shared" si="4"/>
        <v>0</v>
      </c>
      <c r="AY320" s="42"/>
      <c r="AZ320" s="23"/>
    </row>
    <row r="321" spans="1:52" ht="15" customHeight="1">
      <c r="A321" s="31"/>
      <c r="B321" s="32"/>
      <c r="C321" s="33"/>
      <c r="D321" s="34"/>
      <c r="E321" s="34"/>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103"/>
      <c r="AX321" s="106">
        <f t="shared" si="4"/>
        <v>0</v>
      </c>
      <c r="AY321" s="42"/>
      <c r="AZ321" s="23"/>
    </row>
    <row r="322" spans="1:52" ht="15" customHeight="1">
      <c r="A322" s="31"/>
      <c r="B322" s="32"/>
      <c r="C322" s="33"/>
      <c r="D322" s="34"/>
      <c r="E322" s="34"/>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103"/>
      <c r="AX322" s="106">
        <f t="shared" si="4"/>
        <v>0</v>
      </c>
      <c r="AY322" s="42"/>
      <c r="AZ322" s="23"/>
    </row>
    <row r="323" spans="1:52" ht="15" customHeight="1">
      <c r="A323" s="31"/>
      <c r="B323" s="32"/>
      <c r="C323" s="33"/>
      <c r="D323" s="34"/>
      <c r="E323" s="34"/>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103"/>
      <c r="AX323" s="106">
        <f t="shared" ref="AX323:AX386" si="5">SUM(E323:AW323)</f>
        <v>0</v>
      </c>
      <c r="AY323" s="42"/>
      <c r="AZ323" s="23"/>
    </row>
    <row r="324" spans="1:52" ht="15" customHeight="1">
      <c r="A324" s="31"/>
      <c r="B324" s="32"/>
      <c r="C324" s="33"/>
      <c r="D324" s="34"/>
      <c r="E324" s="34"/>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103"/>
      <c r="AX324" s="106">
        <f t="shared" si="5"/>
        <v>0</v>
      </c>
      <c r="AY324" s="42"/>
      <c r="AZ324" s="23"/>
    </row>
    <row r="325" spans="1:52" ht="15" customHeight="1">
      <c r="A325" s="31"/>
      <c r="B325" s="32"/>
      <c r="C325" s="33"/>
      <c r="D325" s="34"/>
      <c r="E325" s="34"/>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103"/>
      <c r="AX325" s="106">
        <f t="shared" si="5"/>
        <v>0</v>
      </c>
      <c r="AY325" s="42"/>
      <c r="AZ325" s="23"/>
    </row>
    <row r="326" spans="1:52" ht="15" customHeight="1">
      <c r="A326" s="31"/>
      <c r="B326" s="32"/>
      <c r="C326" s="33"/>
      <c r="D326" s="34"/>
      <c r="E326" s="34"/>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103"/>
      <c r="AX326" s="106">
        <f t="shared" si="5"/>
        <v>0</v>
      </c>
      <c r="AY326" s="42"/>
      <c r="AZ326" s="23"/>
    </row>
    <row r="327" spans="1:52" ht="15" customHeight="1">
      <c r="A327" s="31"/>
      <c r="B327" s="32"/>
      <c r="C327" s="33"/>
      <c r="D327" s="34"/>
      <c r="E327" s="34"/>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103"/>
      <c r="AX327" s="106">
        <f t="shared" si="5"/>
        <v>0</v>
      </c>
      <c r="AY327" s="42"/>
      <c r="AZ327" s="23"/>
    </row>
    <row r="328" spans="1:52" ht="15" customHeight="1">
      <c r="A328" s="31"/>
      <c r="B328" s="32"/>
      <c r="C328" s="33"/>
      <c r="D328" s="34"/>
      <c r="E328" s="34"/>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103"/>
      <c r="AX328" s="106">
        <f t="shared" si="5"/>
        <v>0</v>
      </c>
      <c r="AY328" s="42"/>
      <c r="AZ328" s="23"/>
    </row>
    <row r="329" spans="1:52" ht="15" customHeight="1">
      <c r="A329" s="31"/>
      <c r="B329" s="32"/>
      <c r="C329" s="33"/>
      <c r="D329" s="34"/>
      <c r="E329" s="34"/>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103"/>
      <c r="AX329" s="106">
        <f t="shared" si="5"/>
        <v>0</v>
      </c>
      <c r="AY329" s="42"/>
      <c r="AZ329" s="23"/>
    </row>
    <row r="330" spans="1:52" ht="15" customHeight="1">
      <c r="A330" s="31"/>
      <c r="B330" s="32"/>
      <c r="C330" s="33"/>
      <c r="D330" s="34"/>
      <c r="E330" s="34"/>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103"/>
      <c r="AX330" s="106">
        <f t="shared" si="5"/>
        <v>0</v>
      </c>
      <c r="AY330" s="42"/>
      <c r="AZ330" s="23"/>
    </row>
    <row r="331" spans="1:52" ht="15" customHeight="1">
      <c r="A331" s="31"/>
      <c r="B331" s="32"/>
      <c r="C331" s="33"/>
      <c r="D331" s="34"/>
      <c r="E331" s="34"/>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103"/>
      <c r="AX331" s="106">
        <f t="shared" si="5"/>
        <v>0</v>
      </c>
      <c r="AY331" s="42"/>
      <c r="AZ331" s="23"/>
    </row>
    <row r="332" spans="1:52" ht="15" customHeight="1">
      <c r="A332" s="31"/>
      <c r="B332" s="32"/>
      <c r="C332" s="33"/>
      <c r="D332" s="34"/>
      <c r="E332" s="34"/>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103"/>
      <c r="AX332" s="106">
        <f t="shared" si="5"/>
        <v>0</v>
      </c>
      <c r="AY332" s="42"/>
      <c r="AZ332" s="23"/>
    </row>
    <row r="333" spans="1:52" ht="15" customHeight="1">
      <c r="A333" s="31"/>
      <c r="B333" s="32"/>
      <c r="C333" s="33"/>
      <c r="D333" s="34"/>
      <c r="E333" s="34"/>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103"/>
      <c r="AX333" s="106">
        <f t="shared" si="5"/>
        <v>0</v>
      </c>
      <c r="AY333" s="42"/>
      <c r="AZ333" s="23"/>
    </row>
    <row r="334" spans="1:52" ht="15" customHeight="1">
      <c r="A334" s="31"/>
      <c r="B334" s="32"/>
      <c r="C334" s="33"/>
      <c r="D334" s="34"/>
      <c r="E334" s="34"/>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103"/>
      <c r="AX334" s="106">
        <f t="shared" si="5"/>
        <v>0</v>
      </c>
      <c r="AY334" s="42"/>
      <c r="AZ334" s="23"/>
    </row>
    <row r="335" spans="1:52" ht="15" customHeight="1">
      <c r="A335" s="31"/>
      <c r="B335" s="32"/>
      <c r="C335" s="33"/>
      <c r="D335" s="34"/>
      <c r="E335" s="34"/>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103"/>
      <c r="AX335" s="106">
        <f t="shared" si="5"/>
        <v>0</v>
      </c>
      <c r="AY335" s="42"/>
      <c r="AZ335" s="23"/>
    </row>
    <row r="336" spans="1:52" ht="15" customHeight="1">
      <c r="A336" s="31"/>
      <c r="B336" s="32"/>
      <c r="C336" s="33"/>
      <c r="D336" s="34"/>
      <c r="E336" s="34"/>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103"/>
      <c r="AX336" s="106">
        <f t="shared" si="5"/>
        <v>0</v>
      </c>
      <c r="AY336" s="42"/>
      <c r="AZ336" s="23"/>
    </row>
    <row r="337" spans="1:52" ht="15" customHeight="1">
      <c r="A337" s="31"/>
      <c r="B337" s="32"/>
      <c r="C337" s="33"/>
      <c r="D337" s="34"/>
      <c r="E337" s="34"/>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103"/>
      <c r="AX337" s="106">
        <f t="shared" si="5"/>
        <v>0</v>
      </c>
      <c r="AY337" s="42"/>
      <c r="AZ337" s="23"/>
    </row>
    <row r="338" spans="1:52" ht="15" customHeight="1">
      <c r="A338" s="31"/>
      <c r="B338" s="32"/>
      <c r="C338" s="33"/>
      <c r="D338" s="34"/>
      <c r="E338" s="34"/>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103"/>
      <c r="AX338" s="106">
        <f t="shared" si="5"/>
        <v>0</v>
      </c>
      <c r="AY338" s="42"/>
      <c r="AZ338" s="23"/>
    </row>
    <row r="339" spans="1:52" ht="15" customHeight="1">
      <c r="A339" s="31"/>
      <c r="B339" s="32"/>
      <c r="C339" s="33"/>
      <c r="D339" s="34"/>
      <c r="E339" s="34"/>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103"/>
      <c r="AX339" s="106">
        <f t="shared" si="5"/>
        <v>0</v>
      </c>
      <c r="AY339" s="42"/>
      <c r="AZ339" s="23"/>
    </row>
    <row r="340" spans="1:52" ht="15" customHeight="1">
      <c r="A340" s="31"/>
      <c r="B340" s="32"/>
      <c r="C340" s="33"/>
      <c r="D340" s="34"/>
      <c r="E340" s="34"/>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103"/>
      <c r="AX340" s="106">
        <f t="shared" si="5"/>
        <v>0</v>
      </c>
      <c r="AY340" s="42"/>
      <c r="AZ340" s="23"/>
    </row>
    <row r="341" spans="1:52" ht="15" customHeight="1">
      <c r="A341" s="31"/>
      <c r="B341" s="32"/>
      <c r="C341" s="33"/>
      <c r="D341" s="34"/>
      <c r="E341" s="34"/>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103"/>
      <c r="AX341" s="106">
        <f t="shared" si="5"/>
        <v>0</v>
      </c>
      <c r="AY341" s="42"/>
      <c r="AZ341" s="23"/>
    </row>
    <row r="342" spans="1:52" ht="15" customHeight="1">
      <c r="A342" s="31"/>
      <c r="B342" s="32"/>
      <c r="C342" s="33"/>
      <c r="D342" s="34"/>
      <c r="E342" s="34"/>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103"/>
      <c r="AX342" s="106">
        <f t="shared" si="5"/>
        <v>0</v>
      </c>
      <c r="AY342" s="42"/>
      <c r="AZ342" s="23"/>
    </row>
    <row r="343" spans="1:52" ht="15" customHeight="1">
      <c r="A343" s="31"/>
      <c r="B343" s="32"/>
      <c r="C343" s="33"/>
      <c r="D343" s="34"/>
      <c r="E343" s="34"/>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103"/>
      <c r="AX343" s="106">
        <f t="shared" si="5"/>
        <v>0</v>
      </c>
      <c r="AY343" s="42"/>
      <c r="AZ343" s="23"/>
    </row>
    <row r="344" spans="1:52" ht="15" customHeight="1">
      <c r="A344" s="31"/>
      <c r="B344" s="32"/>
      <c r="C344" s="33"/>
      <c r="D344" s="34"/>
      <c r="E344" s="34"/>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103"/>
      <c r="AX344" s="106">
        <f t="shared" si="5"/>
        <v>0</v>
      </c>
      <c r="AY344" s="42"/>
      <c r="AZ344" s="23"/>
    </row>
    <row r="345" spans="1:52" ht="15" customHeight="1">
      <c r="A345" s="31"/>
      <c r="B345" s="32"/>
      <c r="C345" s="33"/>
      <c r="D345" s="34"/>
      <c r="E345" s="34"/>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103"/>
      <c r="AX345" s="106">
        <f t="shared" si="5"/>
        <v>0</v>
      </c>
      <c r="AY345" s="42"/>
      <c r="AZ345" s="23"/>
    </row>
    <row r="346" spans="1:52" ht="15" customHeight="1">
      <c r="A346" s="31"/>
      <c r="B346" s="32"/>
      <c r="C346" s="33"/>
      <c r="D346" s="34"/>
      <c r="E346" s="34"/>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103"/>
      <c r="AX346" s="106">
        <f t="shared" si="5"/>
        <v>0</v>
      </c>
      <c r="AY346" s="42"/>
      <c r="AZ346" s="23"/>
    </row>
    <row r="347" spans="1:52" ht="15" customHeight="1">
      <c r="A347" s="31"/>
      <c r="B347" s="32"/>
      <c r="C347" s="33"/>
      <c r="D347" s="34"/>
      <c r="E347" s="34"/>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103"/>
      <c r="AX347" s="106">
        <f t="shared" si="5"/>
        <v>0</v>
      </c>
      <c r="AY347" s="42"/>
      <c r="AZ347" s="23"/>
    </row>
    <row r="348" spans="1:52" ht="15" customHeight="1">
      <c r="A348" s="31"/>
      <c r="B348" s="32"/>
      <c r="C348" s="33"/>
      <c r="D348" s="34"/>
      <c r="E348" s="34"/>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103"/>
      <c r="AX348" s="106">
        <f t="shared" si="5"/>
        <v>0</v>
      </c>
      <c r="AY348" s="42"/>
      <c r="AZ348" s="23"/>
    </row>
    <row r="349" spans="1:52" ht="15" customHeight="1">
      <c r="A349" s="31"/>
      <c r="B349" s="32"/>
      <c r="C349" s="33"/>
      <c r="D349" s="34"/>
      <c r="E349" s="34"/>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103"/>
      <c r="AX349" s="106">
        <f t="shared" si="5"/>
        <v>0</v>
      </c>
      <c r="AY349" s="42"/>
      <c r="AZ349" s="23"/>
    </row>
    <row r="350" spans="1:52" ht="15" customHeight="1">
      <c r="A350" s="31"/>
      <c r="B350" s="32"/>
      <c r="C350" s="33"/>
      <c r="D350" s="34"/>
      <c r="E350" s="34"/>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103"/>
      <c r="AX350" s="106">
        <f t="shared" si="5"/>
        <v>0</v>
      </c>
      <c r="AY350" s="42"/>
      <c r="AZ350" s="23"/>
    </row>
    <row r="351" spans="1:52" ht="15" customHeight="1">
      <c r="A351" s="31"/>
      <c r="B351" s="32"/>
      <c r="C351" s="33"/>
      <c r="D351" s="34"/>
      <c r="E351" s="34"/>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103"/>
      <c r="AX351" s="106">
        <f t="shared" si="5"/>
        <v>0</v>
      </c>
      <c r="AY351" s="42"/>
      <c r="AZ351" s="23"/>
    </row>
    <row r="352" spans="1:52" ht="15" customHeight="1">
      <c r="A352" s="31"/>
      <c r="B352" s="32"/>
      <c r="C352" s="33"/>
      <c r="D352" s="34"/>
      <c r="E352" s="34"/>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103"/>
      <c r="AX352" s="106">
        <f t="shared" si="5"/>
        <v>0</v>
      </c>
      <c r="AY352" s="42"/>
      <c r="AZ352" s="23"/>
    </row>
    <row r="353" spans="1:52" ht="15" customHeight="1">
      <c r="A353" s="31"/>
      <c r="B353" s="32"/>
      <c r="C353" s="33"/>
      <c r="D353" s="34"/>
      <c r="E353" s="34"/>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103"/>
      <c r="AX353" s="106">
        <f t="shared" si="5"/>
        <v>0</v>
      </c>
      <c r="AY353" s="42"/>
      <c r="AZ353" s="23"/>
    </row>
    <row r="354" spans="1:52" ht="15" customHeight="1">
      <c r="A354" s="31"/>
      <c r="B354" s="32"/>
      <c r="C354" s="33"/>
      <c r="D354" s="34"/>
      <c r="E354" s="34"/>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103"/>
      <c r="AX354" s="106">
        <f t="shared" si="5"/>
        <v>0</v>
      </c>
      <c r="AY354" s="42"/>
      <c r="AZ354" s="23"/>
    </row>
    <row r="355" spans="1:52" ht="15" customHeight="1">
      <c r="A355" s="31"/>
      <c r="B355" s="32"/>
      <c r="C355" s="33"/>
      <c r="D355" s="34"/>
      <c r="E355" s="34"/>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103"/>
      <c r="AX355" s="106">
        <f t="shared" si="5"/>
        <v>0</v>
      </c>
      <c r="AY355" s="42"/>
      <c r="AZ355" s="23"/>
    </row>
    <row r="356" spans="1:52" ht="15" customHeight="1">
      <c r="A356" s="31"/>
      <c r="B356" s="32"/>
      <c r="C356" s="33"/>
      <c r="D356" s="34"/>
      <c r="E356" s="34"/>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103"/>
      <c r="AX356" s="106">
        <f t="shared" si="5"/>
        <v>0</v>
      </c>
      <c r="AY356" s="42"/>
      <c r="AZ356" s="23"/>
    </row>
    <row r="357" spans="1:52" ht="15" customHeight="1">
      <c r="A357" s="31"/>
      <c r="B357" s="32"/>
      <c r="C357" s="33"/>
      <c r="D357" s="34"/>
      <c r="E357" s="34"/>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103"/>
      <c r="AX357" s="106">
        <f t="shared" si="5"/>
        <v>0</v>
      </c>
      <c r="AY357" s="42"/>
      <c r="AZ357" s="23"/>
    </row>
    <row r="358" spans="1:52" ht="15" customHeight="1">
      <c r="A358" s="31"/>
      <c r="B358" s="32"/>
      <c r="C358" s="33"/>
      <c r="D358" s="34"/>
      <c r="E358" s="34"/>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103"/>
      <c r="AX358" s="106">
        <f t="shared" si="5"/>
        <v>0</v>
      </c>
      <c r="AY358" s="42"/>
      <c r="AZ358" s="23"/>
    </row>
    <row r="359" spans="1:52" ht="15" customHeight="1">
      <c r="A359" s="31"/>
      <c r="B359" s="32"/>
      <c r="C359" s="33"/>
      <c r="D359" s="34"/>
      <c r="E359" s="34"/>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103"/>
      <c r="AX359" s="106">
        <f t="shared" si="5"/>
        <v>0</v>
      </c>
      <c r="AY359" s="42"/>
      <c r="AZ359" s="23"/>
    </row>
    <row r="360" spans="1:52" ht="15" customHeight="1">
      <c r="A360" s="31"/>
      <c r="B360" s="32"/>
      <c r="C360" s="33"/>
      <c r="D360" s="34"/>
      <c r="E360" s="34"/>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103"/>
      <c r="AX360" s="106">
        <f t="shared" si="5"/>
        <v>0</v>
      </c>
      <c r="AY360" s="42"/>
      <c r="AZ360" s="23"/>
    </row>
    <row r="361" spans="1:52" ht="15" customHeight="1">
      <c r="A361" s="31"/>
      <c r="B361" s="32"/>
      <c r="C361" s="33"/>
      <c r="D361" s="34"/>
      <c r="E361" s="34"/>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103"/>
      <c r="AX361" s="106">
        <f t="shared" si="5"/>
        <v>0</v>
      </c>
      <c r="AY361" s="42"/>
      <c r="AZ361" s="23"/>
    </row>
    <row r="362" spans="1:52" ht="15" customHeight="1">
      <c r="A362" s="31"/>
      <c r="B362" s="32"/>
      <c r="C362" s="33"/>
      <c r="D362" s="34"/>
      <c r="E362" s="34"/>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103"/>
      <c r="AX362" s="106">
        <f t="shared" si="5"/>
        <v>0</v>
      </c>
      <c r="AY362" s="42"/>
      <c r="AZ362" s="23"/>
    </row>
    <row r="363" spans="1:52" ht="15" customHeight="1">
      <c r="A363" s="31"/>
      <c r="B363" s="32"/>
      <c r="C363" s="33"/>
      <c r="D363" s="34"/>
      <c r="E363" s="34"/>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103"/>
      <c r="AX363" s="106">
        <f t="shared" si="5"/>
        <v>0</v>
      </c>
      <c r="AY363" s="42"/>
      <c r="AZ363" s="23"/>
    </row>
    <row r="364" spans="1:52" ht="15" customHeight="1">
      <c r="A364" s="31"/>
      <c r="B364" s="32"/>
      <c r="C364" s="33"/>
      <c r="D364" s="34"/>
      <c r="E364" s="34"/>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103"/>
      <c r="AX364" s="106">
        <f t="shared" si="5"/>
        <v>0</v>
      </c>
      <c r="AY364" s="42"/>
      <c r="AZ364" s="23"/>
    </row>
    <row r="365" spans="1:52" ht="15" customHeight="1">
      <c r="A365" s="31"/>
      <c r="B365" s="32"/>
      <c r="C365" s="33"/>
      <c r="D365" s="34"/>
      <c r="E365" s="34"/>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103"/>
      <c r="AX365" s="106">
        <f t="shared" si="5"/>
        <v>0</v>
      </c>
      <c r="AY365" s="42"/>
      <c r="AZ365" s="23"/>
    </row>
    <row r="366" spans="1:52" ht="15" customHeight="1">
      <c r="A366" s="31"/>
      <c r="B366" s="32"/>
      <c r="C366" s="33"/>
      <c r="D366" s="34"/>
      <c r="E366" s="34"/>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103"/>
      <c r="AX366" s="106">
        <f t="shared" si="5"/>
        <v>0</v>
      </c>
      <c r="AY366" s="42"/>
      <c r="AZ366" s="23"/>
    </row>
    <row r="367" spans="1:52" ht="15" customHeight="1">
      <c r="A367" s="31"/>
      <c r="B367" s="32"/>
      <c r="C367" s="33"/>
      <c r="D367" s="34"/>
      <c r="E367" s="34"/>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103"/>
      <c r="AX367" s="106">
        <f t="shared" si="5"/>
        <v>0</v>
      </c>
      <c r="AY367" s="42"/>
      <c r="AZ367" s="23"/>
    </row>
    <row r="368" spans="1:52" ht="15" customHeight="1">
      <c r="A368" s="31"/>
      <c r="B368" s="32"/>
      <c r="C368" s="33"/>
      <c r="D368" s="34"/>
      <c r="E368" s="34"/>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103"/>
      <c r="AX368" s="106">
        <f t="shared" si="5"/>
        <v>0</v>
      </c>
      <c r="AY368" s="42"/>
      <c r="AZ368" s="23"/>
    </row>
    <row r="369" spans="1:52" ht="15" customHeight="1">
      <c r="A369" s="31"/>
      <c r="B369" s="32"/>
      <c r="C369" s="33"/>
      <c r="D369" s="34"/>
      <c r="E369" s="34"/>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103"/>
      <c r="AX369" s="106">
        <f t="shared" si="5"/>
        <v>0</v>
      </c>
      <c r="AY369" s="42"/>
      <c r="AZ369" s="23"/>
    </row>
    <row r="370" spans="1:52" ht="15" customHeight="1">
      <c r="A370" s="31"/>
      <c r="B370" s="32"/>
      <c r="C370" s="33"/>
      <c r="D370" s="34"/>
      <c r="E370" s="34"/>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103"/>
      <c r="AX370" s="106">
        <f t="shared" si="5"/>
        <v>0</v>
      </c>
      <c r="AY370" s="42"/>
      <c r="AZ370" s="23"/>
    </row>
    <row r="371" spans="1:52" ht="15" customHeight="1">
      <c r="A371" s="31"/>
      <c r="B371" s="32"/>
      <c r="C371" s="33"/>
      <c r="D371" s="34"/>
      <c r="E371" s="34"/>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103"/>
      <c r="AX371" s="106">
        <f t="shared" si="5"/>
        <v>0</v>
      </c>
      <c r="AY371" s="42"/>
      <c r="AZ371" s="23"/>
    </row>
    <row r="372" spans="1:52" ht="15" customHeight="1">
      <c r="A372" s="31"/>
      <c r="B372" s="32"/>
      <c r="C372" s="33"/>
      <c r="D372" s="34"/>
      <c r="E372" s="34"/>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103"/>
      <c r="AX372" s="106">
        <f t="shared" si="5"/>
        <v>0</v>
      </c>
      <c r="AY372" s="42"/>
      <c r="AZ372" s="23"/>
    </row>
    <row r="373" spans="1:52" ht="15" customHeight="1">
      <c r="A373" s="31"/>
      <c r="B373" s="32"/>
      <c r="C373" s="33"/>
      <c r="D373" s="34"/>
      <c r="E373" s="34"/>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103"/>
      <c r="AX373" s="106">
        <f t="shared" si="5"/>
        <v>0</v>
      </c>
      <c r="AY373" s="42"/>
      <c r="AZ373" s="23"/>
    </row>
    <row r="374" spans="1:52" ht="15" customHeight="1">
      <c r="A374" s="31"/>
      <c r="B374" s="32"/>
      <c r="C374" s="33"/>
      <c r="D374" s="34"/>
      <c r="E374" s="34"/>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103"/>
      <c r="AX374" s="106">
        <f t="shared" si="5"/>
        <v>0</v>
      </c>
      <c r="AY374" s="42"/>
      <c r="AZ374" s="23"/>
    </row>
    <row r="375" spans="1:52" ht="15" customHeight="1">
      <c r="A375" s="31"/>
      <c r="B375" s="32"/>
      <c r="C375" s="33"/>
      <c r="D375" s="34"/>
      <c r="E375" s="34"/>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103"/>
      <c r="AX375" s="106">
        <f t="shared" si="5"/>
        <v>0</v>
      </c>
      <c r="AY375" s="42"/>
      <c r="AZ375" s="23"/>
    </row>
    <row r="376" spans="1:52" ht="15" customHeight="1">
      <c r="A376" s="31"/>
      <c r="B376" s="32"/>
      <c r="C376" s="33"/>
      <c r="D376" s="34"/>
      <c r="E376" s="34"/>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103"/>
      <c r="AX376" s="106">
        <f t="shared" si="5"/>
        <v>0</v>
      </c>
      <c r="AY376" s="42"/>
      <c r="AZ376" s="23"/>
    </row>
    <row r="377" spans="1:52" ht="15" customHeight="1">
      <c r="A377" s="31"/>
      <c r="B377" s="32"/>
      <c r="C377" s="33"/>
      <c r="D377" s="34"/>
      <c r="E377" s="34"/>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103"/>
      <c r="AX377" s="106">
        <f t="shared" si="5"/>
        <v>0</v>
      </c>
      <c r="AY377" s="42"/>
      <c r="AZ377" s="23"/>
    </row>
    <row r="378" spans="1:52" ht="15" customHeight="1">
      <c r="A378" s="31"/>
      <c r="B378" s="32"/>
      <c r="C378" s="33"/>
      <c r="D378" s="34"/>
      <c r="E378" s="34"/>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103"/>
      <c r="AX378" s="106">
        <f t="shared" si="5"/>
        <v>0</v>
      </c>
      <c r="AY378" s="42"/>
      <c r="AZ378" s="23"/>
    </row>
    <row r="379" spans="1:52" ht="15" customHeight="1">
      <c r="A379" s="31"/>
      <c r="B379" s="32"/>
      <c r="C379" s="33"/>
      <c r="D379" s="34"/>
      <c r="E379" s="34"/>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103"/>
      <c r="AX379" s="106">
        <f t="shared" si="5"/>
        <v>0</v>
      </c>
      <c r="AY379" s="42"/>
      <c r="AZ379" s="23"/>
    </row>
    <row r="380" spans="1:52" ht="15" customHeight="1">
      <c r="A380" s="31"/>
      <c r="B380" s="32"/>
      <c r="C380" s="33"/>
      <c r="D380" s="34"/>
      <c r="E380" s="34"/>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103"/>
      <c r="AX380" s="106">
        <f t="shared" si="5"/>
        <v>0</v>
      </c>
      <c r="AY380" s="42"/>
      <c r="AZ380" s="23"/>
    </row>
    <row r="381" spans="1:52" ht="15" customHeight="1">
      <c r="A381" s="31"/>
      <c r="B381" s="32"/>
      <c r="C381" s="33"/>
      <c r="D381" s="34"/>
      <c r="E381" s="34"/>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103"/>
      <c r="AX381" s="106">
        <f t="shared" si="5"/>
        <v>0</v>
      </c>
      <c r="AY381" s="42"/>
      <c r="AZ381" s="23"/>
    </row>
    <row r="382" spans="1:52" ht="15" customHeight="1">
      <c r="A382" s="31"/>
      <c r="B382" s="32"/>
      <c r="C382" s="33"/>
      <c r="D382" s="34"/>
      <c r="E382" s="34"/>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103"/>
      <c r="AX382" s="106">
        <f t="shared" si="5"/>
        <v>0</v>
      </c>
      <c r="AY382" s="42"/>
      <c r="AZ382" s="23"/>
    </row>
    <row r="383" spans="1:52" ht="15" customHeight="1">
      <c r="A383" s="31"/>
      <c r="B383" s="32"/>
      <c r="C383" s="33"/>
      <c r="D383" s="34"/>
      <c r="E383" s="34"/>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103"/>
      <c r="AX383" s="106">
        <f t="shared" si="5"/>
        <v>0</v>
      </c>
      <c r="AY383" s="42"/>
      <c r="AZ383" s="23"/>
    </row>
    <row r="384" spans="1:52" ht="15" customHeight="1">
      <c r="A384" s="31"/>
      <c r="B384" s="32"/>
      <c r="C384" s="33"/>
      <c r="D384" s="34"/>
      <c r="E384" s="34"/>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103"/>
      <c r="AX384" s="106">
        <f t="shared" si="5"/>
        <v>0</v>
      </c>
      <c r="AY384" s="42"/>
      <c r="AZ384" s="23"/>
    </row>
    <row r="385" spans="1:52" ht="15" customHeight="1">
      <c r="A385" s="31"/>
      <c r="B385" s="32"/>
      <c r="C385" s="33"/>
      <c r="D385" s="34"/>
      <c r="E385" s="34"/>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103"/>
      <c r="AX385" s="106">
        <f t="shared" si="5"/>
        <v>0</v>
      </c>
      <c r="AY385" s="42"/>
      <c r="AZ385" s="23"/>
    </row>
    <row r="386" spans="1:52" ht="15" customHeight="1">
      <c r="A386" s="31"/>
      <c r="B386" s="32"/>
      <c r="C386" s="33"/>
      <c r="D386" s="34"/>
      <c r="E386" s="34"/>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103"/>
      <c r="AX386" s="106">
        <f t="shared" si="5"/>
        <v>0</v>
      </c>
      <c r="AY386" s="42"/>
      <c r="AZ386" s="23"/>
    </row>
    <row r="387" spans="1:52" ht="15" customHeight="1">
      <c r="A387" s="31"/>
      <c r="B387" s="32"/>
      <c r="C387" s="33"/>
      <c r="D387" s="34"/>
      <c r="E387" s="34"/>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103"/>
      <c r="AX387" s="106">
        <f t="shared" ref="AX387:AX402" si="6">SUM(E387:AW387)</f>
        <v>0</v>
      </c>
      <c r="AY387" s="42"/>
      <c r="AZ387" s="23"/>
    </row>
    <row r="388" spans="1:52" ht="15" customHeight="1">
      <c r="A388" s="31"/>
      <c r="B388" s="32"/>
      <c r="C388" s="33"/>
      <c r="D388" s="34"/>
      <c r="E388" s="34"/>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103"/>
      <c r="AX388" s="106">
        <f t="shared" si="6"/>
        <v>0</v>
      </c>
      <c r="AY388" s="42"/>
      <c r="AZ388" s="23"/>
    </row>
    <row r="389" spans="1:52" ht="15" customHeight="1">
      <c r="A389" s="31"/>
      <c r="B389" s="32"/>
      <c r="C389" s="33"/>
      <c r="D389" s="34"/>
      <c r="E389" s="34"/>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103"/>
      <c r="AX389" s="106">
        <f t="shared" si="6"/>
        <v>0</v>
      </c>
      <c r="AY389" s="42"/>
      <c r="AZ389" s="23"/>
    </row>
    <row r="390" spans="1:52" ht="15" customHeight="1">
      <c r="A390" s="31"/>
      <c r="B390" s="32"/>
      <c r="C390" s="33"/>
      <c r="D390" s="34"/>
      <c r="E390" s="34"/>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103"/>
      <c r="AX390" s="106">
        <f t="shared" si="6"/>
        <v>0</v>
      </c>
      <c r="AY390" s="42"/>
      <c r="AZ390" s="23"/>
    </row>
    <row r="391" spans="1:52" ht="15" customHeight="1">
      <c r="A391" s="31"/>
      <c r="B391" s="32"/>
      <c r="C391" s="33"/>
      <c r="D391" s="34"/>
      <c r="E391" s="34"/>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103"/>
      <c r="AX391" s="106">
        <f t="shared" si="6"/>
        <v>0</v>
      </c>
      <c r="AY391" s="42"/>
      <c r="AZ391" s="23"/>
    </row>
    <row r="392" spans="1:52" ht="15" customHeight="1">
      <c r="A392" s="31"/>
      <c r="B392" s="32"/>
      <c r="C392" s="33"/>
      <c r="D392" s="34"/>
      <c r="E392" s="34"/>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103"/>
      <c r="AX392" s="106">
        <f t="shared" si="6"/>
        <v>0</v>
      </c>
      <c r="AY392" s="42"/>
      <c r="AZ392" s="23"/>
    </row>
    <row r="393" spans="1:52" ht="15" customHeight="1">
      <c r="A393" s="31"/>
      <c r="B393" s="32"/>
      <c r="C393" s="33"/>
      <c r="D393" s="34"/>
      <c r="E393" s="34"/>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103"/>
      <c r="AX393" s="106">
        <f t="shared" si="6"/>
        <v>0</v>
      </c>
      <c r="AY393" s="42"/>
      <c r="AZ393" s="23"/>
    </row>
    <row r="394" spans="1:52" ht="15" customHeight="1">
      <c r="A394" s="31"/>
      <c r="B394" s="32"/>
      <c r="C394" s="33"/>
      <c r="D394" s="34"/>
      <c r="E394" s="34"/>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103"/>
      <c r="AX394" s="106">
        <f t="shared" si="6"/>
        <v>0</v>
      </c>
      <c r="AY394" s="42"/>
      <c r="AZ394" s="23"/>
    </row>
    <row r="395" spans="1:52" ht="15" customHeight="1">
      <c r="A395" s="31"/>
      <c r="B395" s="32"/>
      <c r="C395" s="33"/>
      <c r="D395" s="34"/>
      <c r="E395" s="34"/>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103"/>
      <c r="AX395" s="106">
        <f t="shared" si="6"/>
        <v>0</v>
      </c>
      <c r="AY395" s="42"/>
      <c r="AZ395" s="23"/>
    </row>
    <row r="396" spans="1:52" ht="15" customHeight="1">
      <c r="A396" s="31"/>
      <c r="B396" s="32"/>
      <c r="C396" s="33"/>
      <c r="D396" s="34"/>
      <c r="E396" s="34"/>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103"/>
      <c r="AX396" s="106">
        <f t="shared" si="6"/>
        <v>0</v>
      </c>
      <c r="AY396" s="42"/>
      <c r="AZ396" s="23"/>
    </row>
    <row r="397" spans="1:52" ht="15" customHeight="1">
      <c r="A397" s="31"/>
      <c r="B397" s="32"/>
      <c r="C397" s="33"/>
      <c r="D397" s="34"/>
      <c r="E397" s="34"/>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103"/>
      <c r="AX397" s="106">
        <f t="shared" si="6"/>
        <v>0</v>
      </c>
      <c r="AY397" s="42"/>
      <c r="AZ397" s="23"/>
    </row>
    <row r="398" spans="1:52" ht="15" customHeight="1">
      <c r="A398" s="31"/>
      <c r="B398" s="32"/>
      <c r="C398" s="33"/>
      <c r="D398" s="34"/>
      <c r="E398" s="34"/>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103"/>
      <c r="AX398" s="106">
        <f t="shared" si="6"/>
        <v>0</v>
      </c>
      <c r="AY398" s="42"/>
      <c r="AZ398" s="23"/>
    </row>
    <row r="399" spans="1:52" ht="15" customHeight="1">
      <c r="A399" s="31"/>
      <c r="B399" s="32"/>
      <c r="C399" s="33"/>
      <c r="D399" s="34"/>
      <c r="E399" s="34"/>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103"/>
      <c r="AX399" s="106">
        <f t="shared" si="6"/>
        <v>0</v>
      </c>
      <c r="AY399" s="42"/>
      <c r="AZ399" s="23"/>
    </row>
    <row r="400" spans="1:52" ht="15" customHeight="1">
      <c r="A400" s="31"/>
      <c r="B400" s="32"/>
      <c r="C400" s="33"/>
      <c r="D400" s="34"/>
      <c r="E400" s="34"/>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103"/>
      <c r="AX400" s="106">
        <f t="shared" si="6"/>
        <v>0</v>
      </c>
      <c r="AY400" s="42"/>
      <c r="AZ400" s="23"/>
    </row>
    <row r="401" spans="1:52" ht="15" customHeight="1">
      <c r="A401" s="31"/>
      <c r="B401" s="32"/>
      <c r="C401" s="33"/>
      <c r="D401" s="34"/>
      <c r="E401" s="34"/>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103"/>
      <c r="AX401" s="106">
        <f t="shared" si="6"/>
        <v>0</v>
      </c>
      <c r="AY401" s="42"/>
      <c r="AZ401" s="23"/>
    </row>
    <row r="402" spans="1:52" ht="15" customHeight="1">
      <c r="A402" s="37"/>
      <c r="B402" s="38"/>
      <c r="C402" s="39"/>
      <c r="D402" s="40"/>
      <c r="E402" s="40"/>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c r="AU402" s="41"/>
      <c r="AV402" s="41"/>
      <c r="AW402" s="104"/>
      <c r="AX402" s="107">
        <f t="shared" si="6"/>
        <v>0</v>
      </c>
      <c r="AY402" s="43"/>
      <c r="AZ402" s="23"/>
    </row>
    <row r="403" spans="1:52" ht="15" customHeight="1">
      <c r="A403" s="12"/>
      <c r="B403" s="12"/>
      <c r="C403" s="2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row>
  </sheetData>
  <sheetProtection password="C7F8" sheet="1" objects="1" scenarios="1"/>
  <phoneticPr fontId="1"/>
  <printOptions horizontalCentered="1"/>
  <pageMargins left="0.59055118110236227" right="0.59055118110236227" top="0.98425196850393704" bottom="0.59055118110236227" header="0.31496062992125984" footer="0.31496062992125984"/>
  <pageSetup paperSize="8" orientation="landscape" r:id="rId1"/>
  <legacyDrawing r:id="rId2"/>
  <extLst>
    <ext xmlns:x14="http://schemas.microsoft.com/office/spreadsheetml/2009/9/main" uri="{CCE6A557-97BC-4b89-ADB6-D9C93CAAB3DF}">
      <x14:dataValidations xmlns:xm="http://schemas.microsoft.com/office/excel/2006/main" count="2">
        <x14:dataValidation type="date" allowBlank="1" showInputMessage="1" showErrorMessage="1" error="報告対象期間の日付を入力してください。">
          <x14:formula1>
            <xm:f>漁績報告!$H$2</xm:f>
          </x14:formula1>
          <x14:formula2>
            <xm:f>漁績報告!$H$3</xm:f>
          </x14:formula2>
          <xm:sqref>A3:A402</xm:sqref>
        </x14:dataValidation>
        <x14:dataValidation type="list" allowBlank="1" showInputMessage="1" showErrorMessage="1">
          <x14:formula1>
            <xm:f>OFFSET(漁績報告!$F$7:$F$21,,,COUNTA(漁績報告!$F$7:$F$21))</xm:f>
          </x14:formula1>
          <xm:sqref>B3:B402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56"/>
  <sheetViews>
    <sheetView zoomScaleNormal="100" workbookViewId="0">
      <selection activeCell="B51" sqref="B51:H56"/>
    </sheetView>
  </sheetViews>
  <sheetFormatPr defaultRowHeight="15.95" customHeight="1"/>
  <cols>
    <col min="1" max="1" width="2.25" style="56" customWidth="1"/>
    <col min="2" max="2" width="12.125" style="55" customWidth="1"/>
    <col min="3" max="8" width="12" style="55" customWidth="1"/>
    <col min="9" max="9" width="10.625" style="55" customWidth="1"/>
    <col min="10" max="16384" width="9" style="55"/>
  </cols>
  <sheetData>
    <row r="1" spans="1:8" ht="14.25">
      <c r="A1" s="122" t="s">
        <v>78</v>
      </c>
      <c r="B1" s="122"/>
      <c r="C1" s="122"/>
      <c r="D1" s="122"/>
      <c r="E1" s="122"/>
      <c r="F1" s="122"/>
      <c r="G1" s="122"/>
      <c r="H1" s="122"/>
    </row>
    <row r="2" spans="1:8" ht="14.25">
      <c r="D2" s="57"/>
    </row>
    <row r="3" spans="1:8" ht="13.5">
      <c r="G3" s="123" t="str">
        <f>IFERROR(VLOOKUP(漁績報告!D5,漁績報告!C7:D18,2,FALSE),"")</f>
        <v/>
      </c>
      <c r="H3" s="124"/>
    </row>
    <row r="4" spans="1:8" ht="13.5"/>
    <row r="5" spans="1:8" ht="13.5">
      <c r="B5" s="55" t="s">
        <v>84</v>
      </c>
      <c r="C5" s="58" t="s">
        <v>86</v>
      </c>
      <c r="D5" s="55" t="s">
        <v>85</v>
      </c>
    </row>
    <row r="6" spans="1:8" ht="13.5"/>
    <row r="7" spans="1:8" ht="13.5">
      <c r="E7" s="59" t="s">
        <v>24</v>
      </c>
      <c r="F7" s="59"/>
      <c r="G7" s="125">
        <f>漁績報告!B7</f>
        <v>0</v>
      </c>
      <c r="H7" s="125"/>
    </row>
    <row r="8" spans="1:8" ht="13.5">
      <c r="E8" s="59" t="s">
        <v>0</v>
      </c>
      <c r="F8" s="59"/>
      <c r="G8" s="125">
        <f>漁績報告!B6</f>
        <v>0</v>
      </c>
      <c r="H8" s="125"/>
    </row>
    <row r="9" spans="1:8" ht="13.5"/>
    <row r="10" spans="1:8" ht="13.5">
      <c r="A10" s="60" t="s">
        <v>70</v>
      </c>
      <c r="B10" s="55" t="s">
        <v>79</v>
      </c>
    </row>
    <row r="11" spans="1:8" ht="13.5">
      <c r="B11" s="126" t="s">
        <v>80</v>
      </c>
      <c r="C11" s="126"/>
      <c r="D11" s="126"/>
      <c r="E11" s="126"/>
      <c r="F11" s="126"/>
      <c r="G11" s="126"/>
      <c r="H11" s="126"/>
    </row>
    <row r="12" spans="1:8" ht="13.5">
      <c r="B12" s="127"/>
      <c r="C12" s="127"/>
      <c r="D12" s="127"/>
      <c r="E12" s="127"/>
      <c r="F12" s="127"/>
      <c r="G12" s="127"/>
      <c r="H12" s="127"/>
    </row>
    <row r="13" spans="1:8" ht="15.95" customHeight="1">
      <c r="B13" s="130" t="s">
        <v>83</v>
      </c>
      <c r="C13" s="132" t="str">
        <f>IF(LEN(漁績報告!G7)&gt;1,漁績報告!G7,"") &amp; IF(LEN(漁績報告!G8)&gt;1," " &amp; 漁績報告!G8,"") &amp; IF(LEN(漁績報告!G9)&gt;1," "&amp; 漁績報告!G9,"") &amp; IF(LEN(漁績報告!G10)&gt;1," " &amp; 漁績報告!G10,"") &amp; IF(LEN(漁績報告!G11)&gt;1, " " &amp; 漁績報告!G11,"")</f>
        <v/>
      </c>
      <c r="D13" s="133"/>
      <c r="E13" s="61" t="s">
        <v>68</v>
      </c>
      <c r="F13" s="136"/>
      <c r="G13" s="136"/>
      <c r="H13" s="136"/>
    </row>
    <row r="14" spans="1:8" ht="15.95" customHeight="1">
      <c r="B14" s="131"/>
      <c r="C14" s="134"/>
      <c r="D14" s="135"/>
      <c r="E14" s="61" t="s">
        <v>69</v>
      </c>
      <c r="F14" s="137">
        <f>IF(LEN(漁績報告!H7)&gt;1,漁績報告!H7,漁績報告!H8)</f>
        <v>0</v>
      </c>
      <c r="G14" s="137"/>
      <c r="H14" s="137"/>
    </row>
    <row r="15" spans="1:8" ht="18" customHeight="1">
      <c r="B15" s="61" t="s">
        <v>62</v>
      </c>
      <c r="C15" s="79" t="s">
        <v>95</v>
      </c>
      <c r="D15" s="79" t="s">
        <v>96</v>
      </c>
      <c r="E15" s="79" t="s">
        <v>97</v>
      </c>
      <c r="F15" s="80" t="s">
        <v>98</v>
      </c>
      <c r="G15" s="62" t="s">
        <v>81</v>
      </c>
      <c r="H15" s="62" t="s">
        <v>82</v>
      </c>
    </row>
    <row r="16" spans="1:8" ht="14.1" customHeight="1">
      <c r="B16" s="128" t="s">
        <v>63</v>
      </c>
      <c r="C16" s="63" t="s">
        <v>64</v>
      </c>
      <c r="D16" s="63" t="s">
        <v>65</v>
      </c>
      <c r="E16" s="63" t="s">
        <v>66</v>
      </c>
      <c r="F16" s="63" t="s">
        <v>93</v>
      </c>
      <c r="G16" s="63" t="s">
        <v>76</v>
      </c>
      <c r="H16" s="64" t="s">
        <v>77</v>
      </c>
    </row>
    <row r="17" spans="2:8" ht="14.1" customHeight="1">
      <c r="B17" s="129"/>
      <c r="C17" s="65" t="s">
        <v>67</v>
      </c>
      <c r="D17" s="66" t="s">
        <v>67</v>
      </c>
      <c r="E17" s="65" t="s">
        <v>67</v>
      </c>
      <c r="F17" s="65" t="s">
        <v>67</v>
      </c>
      <c r="G17" s="66" t="s">
        <v>67</v>
      </c>
      <c r="H17" s="66" t="s">
        <v>67</v>
      </c>
    </row>
    <row r="18" spans="2:8" ht="15.6" customHeight="1">
      <c r="B18" s="67">
        <f>DATE(漁績報告!B$5+IF(漁績報告!D$5&gt;3,2018,2019),漁績報告!D$5,1)</f>
        <v>43435</v>
      </c>
      <c r="C18" s="71">
        <f>SUMIF(別紙!$A$3:$A$402,$B18,別紙!$E$3:$E$402)</f>
        <v>0</v>
      </c>
      <c r="D18" s="71">
        <f>SUMIF(別紙!$A$3:$A$402,$B18,別紙!$F$3:$F$402)</f>
        <v>0</v>
      </c>
      <c r="E18" s="71">
        <f>SUMIF(別紙!$A$3:$A$402,$B18,別紙!$G$3:$G$402)+SUMIF(別紙!$A$3:$A$402,$B18,別紙!$H$3:$H$402)</f>
        <v>0</v>
      </c>
      <c r="F18" s="71">
        <f>SUMIF(別紙!$A$3:$A$402,$B18,別紙!$I$3:$I$402)</f>
        <v>0</v>
      </c>
      <c r="G18" s="71">
        <f>SUMIF(別紙!$A$3:$A$402,$B18,別紙!$J$3:$J$402)</f>
        <v>0</v>
      </c>
      <c r="H18" s="71">
        <f>SUMIF(別紙!$A$3:$A$402,$B18,別紙!$K$3:$K$402)</f>
        <v>0</v>
      </c>
    </row>
    <row r="19" spans="2:8" ht="15.6" customHeight="1">
      <c r="B19" s="67">
        <f>DATE(漁績報告!B$5+IF(漁績報告!D$5&gt;3,2018,2019),漁績報告!D$5,2)</f>
        <v>43436</v>
      </c>
      <c r="C19" s="71">
        <f>SUMIF(別紙!$A$3:$A$402,$B19,別紙!$E$3:$E$402)</f>
        <v>0</v>
      </c>
      <c r="D19" s="71">
        <f>SUMIF(別紙!$A$3:$A$402,$B19,別紙!$F$3:$F$402)</f>
        <v>0</v>
      </c>
      <c r="E19" s="71">
        <f>SUMIF(別紙!$A$3:$A$402,$B19,別紙!$G$3:$G$402)+SUMIF(別紙!$A$3:$A$402,$B19,別紙!$H$3:$H$402)</f>
        <v>0</v>
      </c>
      <c r="F19" s="71">
        <f>SUMIF(別紙!$A$3:$A$402,$B19,別紙!$I$3:$I$402)</f>
        <v>0</v>
      </c>
      <c r="G19" s="71">
        <f>SUMIF(別紙!$A$3:$A$402,$B19,別紙!$J$3:$J$402)</f>
        <v>0</v>
      </c>
      <c r="H19" s="71">
        <f>SUMIF(別紙!$A$3:$A$402,$B19,別紙!$K$3:$K$402)</f>
        <v>0</v>
      </c>
    </row>
    <row r="20" spans="2:8" ht="15.6" customHeight="1">
      <c r="B20" s="67">
        <f>DATE(漁績報告!B$5+IF(漁績報告!D$5&gt;3,2018,2019),漁績報告!D$5,3)</f>
        <v>43437</v>
      </c>
      <c r="C20" s="71">
        <f>SUMIF(別紙!$A$3:$A$402,$B20,別紙!$E$3:$E$402)</f>
        <v>0</v>
      </c>
      <c r="D20" s="71">
        <f>SUMIF(別紙!$A$3:$A$402,$B20,別紙!$F$3:$F$402)</f>
        <v>0</v>
      </c>
      <c r="E20" s="71">
        <f>SUMIF(別紙!$A$3:$A$402,$B20,別紙!$G$3:$G$402)+SUMIF(別紙!$A$3:$A$402,$B20,別紙!$H$3:$H$402)</f>
        <v>0</v>
      </c>
      <c r="F20" s="71">
        <f>SUMIF(別紙!$A$3:$A$402,$B20,別紙!$I$3:$I$402)</f>
        <v>0</v>
      </c>
      <c r="G20" s="71">
        <f>SUMIF(別紙!$A$3:$A$402,$B20,別紙!$J$3:$J$402)</f>
        <v>0</v>
      </c>
      <c r="H20" s="71">
        <f>SUMIF(別紙!$A$3:$A$402,$B20,別紙!$K$3:$K$402)</f>
        <v>0</v>
      </c>
    </row>
    <row r="21" spans="2:8" ht="15.6" customHeight="1">
      <c r="B21" s="67">
        <f>DATE(漁績報告!B$5+IF(漁績報告!D$5&gt;3,2018,2019),漁績報告!D$5,4)</f>
        <v>43438</v>
      </c>
      <c r="C21" s="71">
        <f>SUMIF(別紙!$A$3:$A$402,$B21,別紙!$E$3:$E$402)</f>
        <v>0</v>
      </c>
      <c r="D21" s="71">
        <f>SUMIF(別紙!$A$3:$A$402,$B21,別紙!$F$3:$F$402)</f>
        <v>0</v>
      </c>
      <c r="E21" s="71">
        <f>SUMIF(別紙!$A$3:$A$402,$B21,別紙!$G$3:$G$402)+SUMIF(別紙!$A$3:$A$402,$B21,別紙!$H$3:$H$402)</f>
        <v>0</v>
      </c>
      <c r="F21" s="71">
        <f>SUMIF(別紙!$A$3:$A$402,$B21,別紙!$I$3:$I$402)</f>
        <v>0</v>
      </c>
      <c r="G21" s="71">
        <f>SUMIF(別紙!$A$3:$A$402,$B21,別紙!$J$3:$J$402)</f>
        <v>0</v>
      </c>
      <c r="H21" s="71">
        <f>SUMIF(別紙!$A$3:$A$402,$B21,別紙!$K$3:$K$402)</f>
        <v>0</v>
      </c>
    </row>
    <row r="22" spans="2:8" ht="15.6" customHeight="1">
      <c r="B22" s="67">
        <f>DATE(漁績報告!B$5+IF(漁績報告!D$5&gt;3,2018,2019),漁績報告!D$5,5)</f>
        <v>43439</v>
      </c>
      <c r="C22" s="71">
        <f>SUMIF(別紙!$A$3:$A$402,$B22,別紙!$E$3:$E$402)</f>
        <v>0</v>
      </c>
      <c r="D22" s="71">
        <f>SUMIF(別紙!$A$3:$A$402,$B22,別紙!$F$3:$F$402)</f>
        <v>0</v>
      </c>
      <c r="E22" s="71">
        <f>SUMIF(別紙!$A$3:$A$402,$B22,別紙!$G$3:$G$402)+SUMIF(別紙!$A$3:$A$402,$B22,別紙!$H$3:$H$402)</f>
        <v>0</v>
      </c>
      <c r="F22" s="71">
        <f>SUMIF(別紙!$A$3:$A$402,$B22,別紙!$I$3:$I$402)</f>
        <v>0</v>
      </c>
      <c r="G22" s="71">
        <f>SUMIF(別紙!$A$3:$A$402,$B22,別紙!$J$3:$J$402)</f>
        <v>0</v>
      </c>
      <c r="H22" s="71">
        <f>SUMIF(別紙!$A$3:$A$402,$B22,別紙!$K$3:$K$402)</f>
        <v>0</v>
      </c>
    </row>
    <row r="23" spans="2:8" ht="15.6" customHeight="1">
      <c r="B23" s="67">
        <f>DATE(漁績報告!B$5+IF(漁績報告!D$5&gt;3,2018,2019),漁績報告!D$5,6)</f>
        <v>43440</v>
      </c>
      <c r="C23" s="71">
        <f>SUMIF(別紙!$A$3:$A$402,$B23,別紙!$E$3:$E$402)</f>
        <v>0</v>
      </c>
      <c r="D23" s="71">
        <f>SUMIF(別紙!$A$3:$A$402,$B23,別紙!$F$3:$F$402)</f>
        <v>0</v>
      </c>
      <c r="E23" s="71">
        <f>SUMIF(別紙!$A$3:$A$402,$B23,別紙!$G$3:$G$402)+SUMIF(別紙!$A$3:$A$402,$B23,別紙!$H$3:$H$402)</f>
        <v>0</v>
      </c>
      <c r="F23" s="71">
        <f>SUMIF(別紙!$A$3:$A$402,$B23,別紙!$I$3:$I$402)</f>
        <v>0</v>
      </c>
      <c r="G23" s="71">
        <f>SUMIF(別紙!$A$3:$A$402,$B23,別紙!$J$3:$J$402)</f>
        <v>0</v>
      </c>
      <c r="H23" s="71">
        <f>SUMIF(別紙!$A$3:$A$402,$B23,別紙!$K$3:$K$402)</f>
        <v>0</v>
      </c>
    </row>
    <row r="24" spans="2:8" ht="15.6" customHeight="1">
      <c r="B24" s="67">
        <f>DATE(漁績報告!B$5+IF(漁績報告!D$5&gt;3,2018,2019),漁績報告!D$5,7)</f>
        <v>43441</v>
      </c>
      <c r="C24" s="71">
        <f>SUMIF(別紙!$A$3:$A$402,$B24,別紙!$E$3:$E$402)</f>
        <v>0</v>
      </c>
      <c r="D24" s="71">
        <f>SUMIF(別紙!$A$3:$A$402,$B24,別紙!$F$3:$F$402)</f>
        <v>0</v>
      </c>
      <c r="E24" s="71">
        <f>SUMIF(別紙!$A$3:$A$402,$B24,別紙!$G$3:$G$402)+SUMIF(別紙!$A$3:$A$402,$B24,別紙!$H$3:$H$402)</f>
        <v>0</v>
      </c>
      <c r="F24" s="71">
        <f>SUMIF(別紙!$A$3:$A$402,$B24,別紙!$I$3:$I$402)</f>
        <v>0</v>
      </c>
      <c r="G24" s="71">
        <f>SUMIF(別紙!$A$3:$A$402,$B24,別紙!$J$3:$J$402)</f>
        <v>0</v>
      </c>
      <c r="H24" s="71">
        <f>SUMIF(別紙!$A$3:$A$402,$B24,別紙!$K$3:$K$402)</f>
        <v>0</v>
      </c>
    </row>
    <row r="25" spans="2:8" ht="15.6" customHeight="1">
      <c r="B25" s="67">
        <f>DATE(漁績報告!B$5+IF(漁績報告!D$5&gt;3,2018,2019),漁績報告!D$5,8)</f>
        <v>43442</v>
      </c>
      <c r="C25" s="71">
        <f>SUMIF(別紙!$A$3:$A$402,$B25,別紙!$E$3:$E$402)</f>
        <v>0</v>
      </c>
      <c r="D25" s="71">
        <f>SUMIF(別紙!$A$3:$A$402,$B25,別紙!$F$3:$F$402)</f>
        <v>0</v>
      </c>
      <c r="E25" s="71">
        <f>SUMIF(別紙!$A$3:$A$402,$B25,別紙!$G$3:$G$402)+SUMIF(別紙!$A$3:$A$402,$B25,別紙!$H$3:$H$402)</f>
        <v>0</v>
      </c>
      <c r="F25" s="71">
        <f>SUMIF(別紙!$A$3:$A$402,$B25,別紙!$I$3:$I$402)</f>
        <v>0</v>
      </c>
      <c r="G25" s="71">
        <f>SUMIF(別紙!$A$3:$A$402,$B25,別紙!$J$3:$J$402)</f>
        <v>0</v>
      </c>
      <c r="H25" s="71">
        <f>SUMIF(別紙!$A$3:$A$402,$B25,別紙!$K$3:$K$402)</f>
        <v>0</v>
      </c>
    </row>
    <row r="26" spans="2:8" ht="15.6" customHeight="1">
      <c r="B26" s="67">
        <f>DATE(漁績報告!B$5+IF(漁績報告!D$5&gt;3,2018,2019),漁績報告!D$5,9)</f>
        <v>43443</v>
      </c>
      <c r="C26" s="71">
        <f>SUMIF(別紙!$A$3:$A$402,$B26,別紙!$E$3:$E$402)</f>
        <v>0</v>
      </c>
      <c r="D26" s="71">
        <f>SUMIF(別紙!$A$3:$A$402,$B26,別紙!$F$3:$F$402)</f>
        <v>0</v>
      </c>
      <c r="E26" s="71">
        <f>SUMIF(別紙!$A$3:$A$402,$B26,別紙!$G$3:$G$402)+SUMIF(別紙!$A$3:$A$402,$B26,別紙!$H$3:$H$402)</f>
        <v>0</v>
      </c>
      <c r="F26" s="71">
        <f>SUMIF(別紙!$A$3:$A$402,$B26,別紙!$I$3:$I$402)</f>
        <v>0</v>
      </c>
      <c r="G26" s="71">
        <f>SUMIF(別紙!$A$3:$A$402,$B26,別紙!$J$3:$J$402)</f>
        <v>0</v>
      </c>
      <c r="H26" s="71">
        <f>SUMIF(別紙!$A$3:$A$402,$B26,別紙!$K$3:$K$402)</f>
        <v>0</v>
      </c>
    </row>
    <row r="27" spans="2:8" ht="15.6" customHeight="1">
      <c r="B27" s="67">
        <f>DATE(漁績報告!B$5+IF(漁績報告!D$5&gt;3,2018,2019),漁績報告!D$5,10)</f>
        <v>43444</v>
      </c>
      <c r="C27" s="71">
        <f>SUMIF(別紙!$A$3:$A$402,$B27,別紙!$E$3:$E$402)</f>
        <v>0</v>
      </c>
      <c r="D27" s="71">
        <f>SUMIF(別紙!$A$3:$A$402,$B27,別紙!$F$3:$F$402)</f>
        <v>0</v>
      </c>
      <c r="E27" s="71">
        <f>SUMIF(別紙!$A$3:$A$402,$B27,別紙!$G$3:$G$402)+SUMIF(別紙!$A$3:$A$402,$B27,別紙!$H$3:$H$402)</f>
        <v>0</v>
      </c>
      <c r="F27" s="71">
        <f>SUMIF(別紙!$A$3:$A$402,$B27,別紙!$I$3:$I$402)</f>
        <v>0</v>
      </c>
      <c r="G27" s="71">
        <f>SUMIF(別紙!$A$3:$A$402,$B27,別紙!$J$3:$J$402)</f>
        <v>0</v>
      </c>
      <c r="H27" s="71">
        <f>SUMIF(別紙!$A$3:$A$402,$B27,別紙!$K$3:$K$402)</f>
        <v>0</v>
      </c>
    </row>
    <row r="28" spans="2:8" ht="15.6" customHeight="1">
      <c r="B28" s="67">
        <f>DATE(漁績報告!B$5+IF(漁績報告!D$5&gt;3,2018,2019),漁績報告!D$5,11)</f>
        <v>43445</v>
      </c>
      <c r="C28" s="71">
        <f>SUMIF(別紙!$A$3:$A$402,$B28,別紙!$E$3:$E$402)</f>
        <v>0</v>
      </c>
      <c r="D28" s="71">
        <f>SUMIF(別紙!$A$3:$A$402,$B28,別紙!$F$3:$F$402)</f>
        <v>0</v>
      </c>
      <c r="E28" s="71">
        <f>SUMIF(別紙!$A$3:$A$402,$B28,別紙!$G$3:$G$402)+SUMIF(別紙!$A$3:$A$402,$B28,別紙!$H$3:$H$402)</f>
        <v>0</v>
      </c>
      <c r="F28" s="71">
        <f>SUMIF(別紙!$A$3:$A$402,$B28,別紙!$I$3:$I$402)</f>
        <v>0</v>
      </c>
      <c r="G28" s="71">
        <f>SUMIF(別紙!$A$3:$A$402,$B28,別紙!$J$3:$J$402)</f>
        <v>0</v>
      </c>
      <c r="H28" s="71">
        <f>SUMIF(別紙!$A$3:$A$402,$B28,別紙!$K$3:$K$402)</f>
        <v>0</v>
      </c>
    </row>
    <row r="29" spans="2:8" ht="15.6" customHeight="1">
      <c r="B29" s="67">
        <f>DATE(漁績報告!B$5+IF(漁績報告!D$5&gt;3,2018,2019),漁績報告!D$5,12)</f>
        <v>43446</v>
      </c>
      <c r="C29" s="71">
        <f>SUMIF(別紙!$A$3:$A$402,$B29,別紙!$E$3:$E$402)</f>
        <v>0</v>
      </c>
      <c r="D29" s="71">
        <f>SUMIF(別紙!$A$3:$A$402,$B29,別紙!$F$3:$F$402)</f>
        <v>0</v>
      </c>
      <c r="E29" s="71">
        <f>SUMIF(別紙!$A$3:$A$402,$B29,別紙!$G$3:$G$402)+SUMIF(別紙!$A$3:$A$402,$B29,別紙!$H$3:$H$402)</f>
        <v>0</v>
      </c>
      <c r="F29" s="71">
        <f>SUMIF(別紙!$A$3:$A$402,$B29,別紙!$I$3:$I$402)</f>
        <v>0</v>
      </c>
      <c r="G29" s="71">
        <f>SUMIF(別紙!$A$3:$A$402,$B29,別紙!$J$3:$J$402)</f>
        <v>0</v>
      </c>
      <c r="H29" s="71">
        <f>SUMIF(別紙!$A$3:$A$402,$B29,別紙!$K$3:$K$402)</f>
        <v>0</v>
      </c>
    </row>
    <row r="30" spans="2:8" ht="15.6" customHeight="1">
      <c r="B30" s="67">
        <f>DATE(漁績報告!B$5+IF(漁績報告!D$5&gt;3,2018,2019),漁績報告!D$5,13)</f>
        <v>43447</v>
      </c>
      <c r="C30" s="71">
        <f>SUMIF(別紙!$A$3:$A$402,$B30,別紙!$E$3:$E$402)</f>
        <v>0</v>
      </c>
      <c r="D30" s="71">
        <f>SUMIF(別紙!$A$3:$A$402,$B30,別紙!$F$3:$F$402)</f>
        <v>0</v>
      </c>
      <c r="E30" s="71">
        <f>SUMIF(別紙!$A$3:$A$402,$B30,別紙!$G$3:$G$402)+SUMIF(別紙!$A$3:$A$402,$B30,別紙!$H$3:$H$402)</f>
        <v>0</v>
      </c>
      <c r="F30" s="71">
        <f>SUMIF(別紙!$A$3:$A$402,$B30,別紙!$I$3:$I$402)</f>
        <v>0</v>
      </c>
      <c r="G30" s="71">
        <f>SUMIF(別紙!$A$3:$A$402,$B30,別紙!$J$3:$J$402)</f>
        <v>0</v>
      </c>
      <c r="H30" s="71">
        <f>SUMIF(別紙!$A$3:$A$402,$B30,別紙!$K$3:$K$402)</f>
        <v>0</v>
      </c>
    </row>
    <row r="31" spans="2:8" ht="15.6" customHeight="1">
      <c r="B31" s="67">
        <f>DATE(漁績報告!B$5+IF(漁績報告!D$5&gt;3,2018,2019),漁績報告!D$5,14)</f>
        <v>43448</v>
      </c>
      <c r="C31" s="71">
        <f>SUMIF(別紙!$A$3:$A$402,$B31,別紙!$E$3:$E$402)</f>
        <v>0</v>
      </c>
      <c r="D31" s="71">
        <f>SUMIF(別紙!$A$3:$A$402,$B31,別紙!$F$3:$F$402)</f>
        <v>0</v>
      </c>
      <c r="E31" s="71">
        <f>SUMIF(別紙!$A$3:$A$402,$B31,別紙!$G$3:$G$402)+SUMIF(別紙!$A$3:$A$402,$B31,別紙!$H$3:$H$402)</f>
        <v>0</v>
      </c>
      <c r="F31" s="71">
        <f>SUMIF(別紙!$A$3:$A$402,$B31,別紙!$I$3:$I$402)</f>
        <v>0</v>
      </c>
      <c r="G31" s="71">
        <f>SUMIF(別紙!$A$3:$A$402,$B31,別紙!$J$3:$J$402)</f>
        <v>0</v>
      </c>
      <c r="H31" s="71">
        <f>SUMIF(別紙!$A$3:$A$402,$B31,別紙!$K$3:$K$402)</f>
        <v>0</v>
      </c>
    </row>
    <row r="32" spans="2:8" ht="15.6" customHeight="1">
      <c r="B32" s="67">
        <f>DATE(漁績報告!B$5+IF(漁績報告!D$5&gt;3,2018,2019),漁績報告!D$5,15)</f>
        <v>43449</v>
      </c>
      <c r="C32" s="71">
        <f>SUMIF(別紙!$A$3:$A$402,$B32,別紙!$E$3:$E$402)</f>
        <v>0</v>
      </c>
      <c r="D32" s="71">
        <f>SUMIF(別紙!$A$3:$A$402,$B32,別紙!$F$3:$F$402)</f>
        <v>0</v>
      </c>
      <c r="E32" s="71">
        <f>SUMIF(別紙!$A$3:$A$402,$B32,別紙!$G$3:$G$402)+SUMIF(別紙!$A$3:$A$402,$B32,別紙!$H$3:$H$402)</f>
        <v>0</v>
      </c>
      <c r="F32" s="71">
        <f>SUMIF(別紙!$A$3:$A$402,$B32,別紙!$I$3:$I$402)</f>
        <v>0</v>
      </c>
      <c r="G32" s="71">
        <f>SUMIF(別紙!$A$3:$A$402,$B32,別紙!$J$3:$J$402)</f>
        <v>0</v>
      </c>
      <c r="H32" s="71">
        <f>SUMIF(別紙!$A$3:$A$402,$B32,別紙!$K$3:$K$402)</f>
        <v>0</v>
      </c>
    </row>
    <row r="33" spans="2:8" ht="15.6" customHeight="1">
      <c r="B33" s="67">
        <f>DATE(漁績報告!B$5+IF(漁績報告!D$5&gt;3,2018,2019),漁績報告!D$5,16)</f>
        <v>43450</v>
      </c>
      <c r="C33" s="71">
        <f>SUMIF(別紙!$A$3:$A$402,$B33,別紙!$E$3:$E$402)</f>
        <v>0</v>
      </c>
      <c r="D33" s="71">
        <f>SUMIF(別紙!$A$3:$A$402,$B33,別紙!$F$3:$F$402)</f>
        <v>0</v>
      </c>
      <c r="E33" s="71">
        <f>SUMIF(別紙!$A$3:$A$402,$B33,別紙!$G$3:$G$402)+SUMIF(別紙!$A$3:$A$402,$B33,別紙!$H$3:$H$402)</f>
        <v>0</v>
      </c>
      <c r="F33" s="71">
        <f>SUMIF(別紙!$A$3:$A$402,$B33,別紙!$I$3:$I$402)</f>
        <v>0</v>
      </c>
      <c r="G33" s="71">
        <f>SUMIF(別紙!$A$3:$A$402,$B33,別紙!$J$3:$J$402)</f>
        <v>0</v>
      </c>
      <c r="H33" s="71">
        <f>SUMIF(別紙!$A$3:$A$402,$B33,別紙!$K$3:$K$402)</f>
        <v>0</v>
      </c>
    </row>
    <row r="34" spans="2:8" ht="15.6" customHeight="1">
      <c r="B34" s="67">
        <f>DATE(漁績報告!B$5+IF(漁績報告!D$5&gt;3,2018,2019),漁績報告!D$5,17)</f>
        <v>43451</v>
      </c>
      <c r="C34" s="71">
        <f>SUMIF(別紙!$A$3:$A$402,$B34,別紙!$E$3:$E$402)</f>
        <v>0</v>
      </c>
      <c r="D34" s="71">
        <f>SUMIF(別紙!$A$3:$A$402,$B34,別紙!$F$3:$F$402)</f>
        <v>0</v>
      </c>
      <c r="E34" s="71">
        <f>SUMIF(別紙!$A$3:$A$402,$B34,別紙!$G$3:$G$402)+SUMIF(別紙!$A$3:$A$402,$B34,別紙!$H$3:$H$402)</f>
        <v>0</v>
      </c>
      <c r="F34" s="71">
        <f>SUMIF(別紙!$A$3:$A$402,$B34,別紙!$I$3:$I$402)</f>
        <v>0</v>
      </c>
      <c r="G34" s="71">
        <f>SUMIF(別紙!$A$3:$A$402,$B34,別紙!$J$3:$J$402)</f>
        <v>0</v>
      </c>
      <c r="H34" s="71">
        <f>SUMIF(別紙!$A$3:$A$402,$B34,別紙!$K$3:$K$402)</f>
        <v>0</v>
      </c>
    </row>
    <row r="35" spans="2:8" ht="15.6" customHeight="1">
      <c r="B35" s="67">
        <f>DATE(漁績報告!B$5+IF(漁績報告!D$5&gt;3,2018,2019),漁績報告!D$5,18)</f>
        <v>43452</v>
      </c>
      <c r="C35" s="71">
        <f>SUMIF(別紙!$A$3:$A$402,$B35,別紙!$E$3:$E$402)</f>
        <v>0</v>
      </c>
      <c r="D35" s="71">
        <f>SUMIF(別紙!$A$3:$A$402,$B35,別紙!$F$3:$F$402)</f>
        <v>0</v>
      </c>
      <c r="E35" s="71">
        <f>SUMIF(別紙!$A$3:$A$402,$B35,別紙!$G$3:$G$402)+SUMIF(別紙!$A$3:$A$402,$B35,別紙!$H$3:$H$402)</f>
        <v>0</v>
      </c>
      <c r="F35" s="71">
        <f>SUMIF(別紙!$A$3:$A$402,$B35,別紙!$I$3:$I$402)</f>
        <v>0</v>
      </c>
      <c r="G35" s="71">
        <f>SUMIF(別紙!$A$3:$A$402,$B35,別紙!$J$3:$J$402)</f>
        <v>0</v>
      </c>
      <c r="H35" s="71">
        <f>SUMIF(別紙!$A$3:$A$402,$B35,別紙!$K$3:$K$402)</f>
        <v>0</v>
      </c>
    </row>
    <row r="36" spans="2:8" ht="15.6" customHeight="1">
      <c r="B36" s="67">
        <f>DATE(漁績報告!B$5+IF(漁績報告!D$5&gt;3,2018,2019),漁績報告!D$5,19)</f>
        <v>43453</v>
      </c>
      <c r="C36" s="71">
        <f>SUMIF(別紙!$A$3:$A$402,$B36,別紙!$E$3:$E$402)</f>
        <v>0</v>
      </c>
      <c r="D36" s="71">
        <f>SUMIF(別紙!$A$3:$A$402,$B36,別紙!$F$3:$F$402)</f>
        <v>0</v>
      </c>
      <c r="E36" s="71">
        <f>SUMIF(別紙!$A$3:$A$402,$B36,別紙!$G$3:$G$402)+SUMIF(別紙!$A$3:$A$402,$B36,別紙!$H$3:$H$402)</f>
        <v>0</v>
      </c>
      <c r="F36" s="71">
        <f>SUMIF(別紙!$A$3:$A$402,$B36,別紙!$I$3:$I$402)</f>
        <v>0</v>
      </c>
      <c r="G36" s="71">
        <f>SUMIF(別紙!$A$3:$A$402,$B36,別紙!$J$3:$J$402)</f>
        <v>0</v>
      </c>
      <c r="H36" s="71">
        <f>SUMIF(別紙!$A$3:$A$402,$B36,別紙!$K$3:$K$402)</f>
        <v>0</v>
      </c>
    </row>
    <row r="37" spans="2:8" ht="15.6" customHeight="1">
      <c r="B37" s="67">
        <f>DATE(漁績報告!B$5+IF(漁績報告!D$5&gt;3,2018,2019),漁績報告!D$5,20)</f>
        <v>43454</v>
      </c>
      <c r="C37" s="71">
        <f>SUMIF(別紙!$A$3:$A$402,$B37,別紙!$E$3:$E$402)</f>
        <v>0</v>
      </c>
      <c r="D37" s="71">
        <f>SUMIF(別紙!$A$3:$A$402,$B37,別紙!$F$3:$F$402)</f>
        <v>0</v>
      </c>
      <c r="E37" s="71">
        <f>SUMIF(別紙!$A$3:$A$402,$B37,別紙!$G$3:$G$402)+SUMIF(別紙!$A$3:$A$402,$B37,別紙!$H$3:$H$402)</f>
        <v>0</v>
      </c>
      <c r="F37" s="71">
        <f>SUMIF(別紙!$A$3:$A$402,$B37,別紙!$I$3:$I$402)</f>
        <v>0</v>
      </c>
      <c r="G37" s="71">
        <f>SUMIF(別紙!$A$3:$A$402,$B37,別紙!$J$3:$J$402)</f>
        <v>0</v>
      </c>
      <c r="H37" s="71">
        <f>SUMIF(別紙!$A$3:$A$402,$B37,別紙!$K$3:$K$402)</f>
        <v>0</v>
      </c>
    </row>
    <row r="38" spans="2:8" ht="15.6" customHeight="1">
      <c r="B38" s="67">
        <f>DATE(漁績報告!B$5+IF(漁績報告!D$5&gt;3,2018,2019),漁績報告!D$5,21)</f>
        <v>43455</v>
      </c>
      <c r="C38" s="71">
        <f>SUMIF(別紙!$A$3:$A$402,$B38,別紙!$E$3:$E$402)</f>
        <v>0</v>
      </c>
      <c r="D38" s="71">
        <f>SUMIF(別紙!$A$3:$A$402,$B38,別紙!$F$3:$F$402)</f>
        <v>0</v>
      </c>
      <c r="E38" s="71">
        <f>SUMIF(別紙!$A$3:$A$402,$B38,別紙!$G$3:$G$402)+SUMIF(別紙!$A$3:$A$402,$B38,別紙!$H$3:$H$402)</f>
        <v>0</v>
      </c>
      <c r="F38" s="71">
        <f>SUMIF(別紙!$A$3:$A$402,$B38,別紙!$I$3:$I$402)</f>
        <v>0</v>
      </c>
      <c r="G38" s="71">
        <f>SUMIF(別紙!$A$3:$A$402,$B38,別紙!$J$3:$J$402)</f>
        <v>0</v>
      </c>
      <c r="H38" s="71">
        <f>SUMIF(別紙!$A$3:$A$402,$B38,別紙!$K$3:$K$402)</f>
        <v>0</v>
      </c>
    </row>
    <row r="39" spans="2:8" ht="15.6" customHeight="1">
      <c r="B39" s="67">
        <f>DATE(漁績報告!B$5+IF(漁績報告!D$5&gt;3,2018,2019),漁績報告!D$5,22)</f>
        <v>43456</v>
      </c>
      <c r="C39" s="71">
        <f>SUMIF(別紙!$A$3:$A$402,$B39,別紙!$E$3:$E$402)</f>
        <v>0</v>
      </c>
      <c r="D39" s="71">
        <f>SUMIF(別紙!$A$3:$A$402,$B39,別紙!$F$3:$F$402)</f>
        <v>0</v>
      </c>
      <c r="E39" s="71">
        <f>SUMIF(別紙!$A$3:$A$402,$B39,別紙!$G$3:$G$402)+SUMIF(別紙!$A$3:$A$402,$B39,別紙!$H$3:$H$402)</f>
        <v>0</v>
      </c>
      <c r="F39" s="71">
        <f>SUMIF(別紙!$A$3:$A$402,$B39,別紙!$I$3:$I$402)</f>
        <v>0</v>
      </c>
      <c r="G39" s="71">
        <f>SUMIF(別紙!$A$3:$A$402,$B39,別紙!$J$3:$J$402)</f>
        <v>0</v>
      </c>
      <c r="H39" s="71">
        <f>SUMIF(別紙!$A$3:$A$402,$B39,別紙!$K$3:$K$402)</f>
        <v>0</v>
      </c>
    </row>
    <row r="40" spans="2:8" ht="15.6" customHeight="1">
      <c r="B40" s="67">
        <f>DATE(漁績報告!B$5+IF(漁績報告!D$5&gt;3,2018,2019),漁績報告!D$5,23)</f>
        <v>43457</v>
      </c>
      <c r="C40" s="71">
        <f>SUMIF(別紙!$A$3:$A$402,$B40,別紙!$E$3:$E$402)</f>
        <v>0</v>
      </c>
      <c r="D40" s="71">
        <f>SUMIF(別紙!$A$3:$A$402,$B40,別紙!$F$3:$F$402)</f>
        <v>0</v>
      </c>
      <c r="E40" s="71">
        <f>SUMIF(別紙!$A$3:$A$402,$B40,別紙!$G$3:$G$402)+SUMIF(別紙!$A$3:$A$402,$B40,別紙!$H$3:$H$402)</f>
        <v>0</v>
      </c>
      <c r="F40" s="71">
        <f>SUMIF(別紙!$A$3:$A$402,$B40,別紙!$I$3:$I$402)</f>
        <v>0</v>
      </c>
      <c r="G40" s="71">
        <f>SUMIF(別紙!$A$3:$A$402,$B40,別紙!$J$3:$J$402)</f>
        <v>0</v>
      </c>
      <c r="H40" s="71">
        <f>SUMIF(別紙!$A$3:$A$402,$B40,別紙!$K$3:$K$402)</f>
        <v>0</v>
      </c>
    </row>
    <row r="41" spans="2:8" ht="15.6" customHeight="1">
      <c r="B41" s="67">
        <f>DATE(漁績報告!B$5+IF(漁績報告!D$5&gt;3,2018,2019),漁績報告!D$5,24)</f>
        <v>43458</v>
      </c>
      <c r="C41" s="71">
        <f>SUMIF(別紙!$A$3:$A$402,$B41,別紙!$E$3:$E$402)</f>
        <v>0</v>
      </c>
      <c r="D41" s="71">
        <f>SUMIF(別紙!$A$3:$A$402,$B41,別紙!$F$3:$F$402)</f>
        <v>0</v>
      </c>
      <c r="E41" s="71">
        <f>SUMIF(別紙!$A$3:$A$402,$B41,別紙!$G$3:$G$402)+SUMIF(別紙!$A$3:$A$402,$B41,別紙!$H$3:$H$402)</f>
        <v>0</v>
      </c>
      <c r="F41" s="71">
        <f>SUMIF(別紙!$A$3:$A$402,$B41,別紙!$I$3:$I$402)</f>
        <v>0</v>
      </c>
      <c r="G41" s="71">
        <f>SUMIF(別紙!$A$3:$A$402,$B41,別紙!$J$3:$J$402)</f>
        <v>0</v>
      </c>
      <c r="H41" s="71">
        <f>SUMIF(別紙!$A$3:$A$402,$B41,別紙!$K$3:$K$402)</f>
        <v>0</v>
      </c>
    </row>
    <row r="42" spans="2:8" ht="15.6" customHeight="1">
      <c r="B42" s="67">
        <f>DATE(漁績報告!B$5+IF(漁績報告!D$5&gt;3,2018,2019),漁績報告!D$5,25)</f>
        <v>43459</v>
      </c>
      <c r="C42" s="71">
        <f>SUMIF(別紙!$A$3:$A$402,$B42,別紙!$E$3:$E$402)</f>
        <v>0</v>
      </c>
      <c r="D42" s="71">
        <f>SUMIF(別紙!$A$3:$A$402,$B42,別紙!$F$3:$F$402)</f>
        <v>0</v>
      </c>
      <c r="E42" s="71">
        <f>SUMIF(別紙!$A$3:$A$402,$B42,別紙!$G$3:$G$402)+SUMIF(別紙!$A$3:$A$402,$B42,別紙!$H$3:$H$402)</f>
        <v>0</v>
      </c>
      <c r="F42" s="71">
        <f>SUMIF(別紙!$A$3:$A$402,$B42,別紙!$I$3:$I$402)</f>
        <v>0</v>
      </c>
      <c r="G42" s="71">
        <f>SUMIF(別紙!$A$3:$A$402,$B42,別紙!$J$3:$J$402)</f>
        <v>0</v>
      </c>
      <c r="H42" s="71">
        <f>SUMIF(別紙!$A$3:$A$402,$B42,別紙!$K$3:$K$402)</f>
        <v>0</v>
      </c>
    </row>
    <row r="43" spans="2:8" ht="15.6" customHeight="1">
      <c r="B43" s="67">
        <f>DATE(漁績報告!B$5+IF(漁績報告!D$5&gt;3,2018,2019),漁績報告!D$5,26)</f>
        <v>43460</v>
      </c>
      <c r="C43" s="71">
        <f>SUMIF(別紙!$A$3:$A$402,$B43,別紙!$E$3:$E$402)</f>
        <v>0</v>
      </c>
      <c r="D43" s="71">
        <f>SUMIF(別紙!$A$3:$A$402,$B43,別紙!$F$3:$F$402)</f>
        <v>0</v>
      </c>
      <c r="E43" s="71">
        <f>SUMIF(別紙!$A$3:$A$402,$B43,別紙!$G$3:$G$402)+SUMIF(別紙!$A$3:$A$402,$B43,別紙!$H$3:$H$402)</f>
        <v>0</v>
      </c>
      <c r="F43" s="71">
        <f>SUMIF(別紙!$A$3:$A$402,$B43,別紙!$I$3:$I$402)</f>
        <v>0</v>
      </c>
      <c r="G43" s="71">
        <f>SUMIF(別紙!$A$3:$A$402,$B43,別紙!$J$3:$J$402)</f>
        <v>0</v>
      </c>
      <c r="H43" s="71">
        <f>SUMIF(別紙!$A$3:$A$402,$B43,別紙!$K$3:$K$402)</f>
        <v>0</v>
      </c>
    </row>
    <row r="44" spans="2:8" ht="15.6" customHeight="1">
      <c r="B44" s="67">
        <f>DATE(漁績報告!B$5+IF(漁績報告!D$5&gt;3,2018,2019),漁績報告!D$5,27)</f>
        <v>43461</v>
      </c>
      <c r="C44" s="71">
        <f>SUMIF(別紙!$A$3:$A$402,$B44,別紙!$E$3:$E$402)</f>
        <v>0</v>
      </c>
      <c r="D44" s="71">
        <f>SUMIF(別紙!$A$3:$A$402,$B44,別紙!$F$3:$F$402)</f>
        <v>0</v>
      </c>
      <c r="E44" s="71">
        <f>SUMIF(別紙!$A$3:$A$402,$B44,別紙!$G$3:$G$402)+SUMIF(別紙!$A$3:$A$402,$B44,別紙!$H$3:$H$402)</f>
        <v>0</v>
      </c>
      <c r="F44" s="71">
        <f>SUMIF(別紙!$A$3:$A$402,$B44,別紙!$I$3:$I$402)</f>
        <v>0</v>
      </c>
      <c r="G44" s="71">
        <f>SUMIF(別紙!$A$3:$A$402,$B44,別紙!$J$3:$J$402)</f>
        <v>0</v>
      </c>
      <c r="H44" s="71">
        <f>SUMIF(別紙!$A$3:$A$402,$B44,別紙!$K$3:$K$402)</f>
        <v>0</v>
      </c>
    </row>
    <row r="45" spans="2:8" ht="15.6" customHeight="1">
      <c r="B45" s="67">
        <f>DATE(漁績報告!B$5+IF(漁績報告!D$5&gt;3,2018,2019),漁績報告!D$5,28)</f>
        <v>43462</v>
      </c>
      <c r="C45" s="71">
        <f>SUMIF(別紙!$A$3:$A$402,$B45,別紙!$E$3:$E$402)</f>
        <v>0</v>
      </c>
      <c r="D45" s="71">
        <f>SUMIF(別紙!$A$3:$A$402,$B45,別紙!$F$3:$F$402)</f>
        <v>0</v>
      </c>
      <c r="E45" s="71">
        <f>SUMIF(別紙!$A$3:$A$402,$B45,別紙!$G$3:$G$402)+SUMIF(別紙!$A$3:$A$402,$B45,別紙!$H$3:$H$402)</f>
        <v>0</v>
      </c>
      <c r="F45" s="71">
        <f>SUMIF(別紙!$A$3:$A$402,$B45,別紙!$I$3:$I$402)</f>
        <v>0</v>
      </c>
      <c r="G45" s="71">
        <f>SUMIF(別紙!$A$3:$A$402,$B45,別紙!$J$3:$J$402)</f>
        <v>0</v>
      </c>
      <c r="H45" s="71">
        <f>SUMIF(別紙!$A$3:$A$402,$B45,別紙!$K$3:$K$402)</f>
        <v>0</v>
      </c>
    </row>
    <row r="46" spans="2:8" ht="15.6" customHeight="1">
      <c r="B46" s="67" t="str">
        <f>IF(漁績報告!D$5=MONTH(DATE(漁績報告!B$5+IF(漁績報告!D$5&gt;3,2018,2019),漁績報告!D$5,29)),DATE(漁績報告!B$5+IF(漁績報告!D$5&gt;3,2018,2019),漁績報告!D$5,29),"")</f>
        <v/>
      </c>
      <c r="C46" s="71">
        <f>SUMIF(別紙!$A$3:$A$402,$B46,別紙!$E$3:$E$402)</f>
        <v>0</v>
      </c>
      <c r="D46" s="71">
        <f>SUMIF(別紙!$A$3:$A$402,$B46,別紙!$F$3:$F$402)</f>
        <v>0</v>
      </c>
      <c r="E46" s="71">
        <f>SUMIF(別紙!$A$3:$A$402,$B46,別紙!$G$3:$G$402)+SUMIF(別紙!$A$3:$A$402,$B46,別紙!$H$3:$H$402)</f>
        <v>0</v>
      </c>
      <c r="F46" s="71">
        <f>SUMIF(別紙!$A$3:$A$402,$B46,別紙!$I$3:$I$402)</f>
        <v>0</v>
      </c>
      <c r="G46" s="71">
        <f>SUMIF(別紙!$A$3:$A$402,$B46,別紙!$J$3:$J$402)</f>
        <v>0</v>
      </c>
      <c r="H46" s="71">
        <f>SUMIF(別紙!$A$3:$A$402,$B46,別紙!$K$3:$K$402)</f>
        <v>0</v>
      </c>
    </row>
    <row r="47" spans="2:8" ht="15.6" customHeight="1">
      <c r="B47" s="67" t="str">
        <f>IF(漁績報告!D$5=MONTH(DATE(漁績報告!B$5+IF(漁績報告!D$5&gt;3,2018,2019),漁績報告!D$5,30)),DATE(漁績報告!B$5+IF(漁績報告!D$5&gt;3,2018,2019),漁績報告!D$5,30),"")</f>
        <v/>
      </c>
      <c r="C47" s="71">
        <f>SUMIF(別紙!$A$3:$A$402,$B47,別紙!$E$3:$E$402)</f>
        <v>0</v>
      </c>
      <c r="D47" s="71">
        <f>SUMIF(別紙!$A$3:$A$402,$B47,別紙!$F$3:$F$402)</f>
        <v>0</v>
      </c>
      <c r="E47" s="71">
        <f>SUMIF(別紙!$A$3:$A$402,$B47,別紙!$G$3:$G$402)+SUMIF(別紙!$A$3:$A$402,$B47,別紙!$H$3:$H$402)</f>
        <v>0</v>
      </c>
      <c r="F47" s="71">
        <f>SUMIF(別紙!$A$3:$A$402,$B47,別紙!$I$3:$I$402)</f>
        <v>0</v>
      </c>
      <c r="G47" s="71">
        <f>SUMIF(別紙!$A$3:$A$402,$B47,別紙!$J$3:$J$402)</f>
        <v>0</v>
      </c>
      <c r="H47" s="71">
        <f>SUMIF(別紙!$A$3:$A$402,$B47,別紙!$K$3:$K$402)</f>
        <v>0</v>
      </c>
    </row>
    <row r="48" spans="2:8" ht="15.6" customHeight="1">
      <c r="B48" s="67" t="str">
        <f>IF(漁績報告!D$5=MONTH(DATE(漁績報告!B$5+IF(漁績報告!D$5&gt;3,2018,2019),漁績報告!D$5,31)),DATE(漁績報告!B$5+IF(漁績報告!D$5&gt;3,2018,2019),漁績報告!D$5,31),"")</f>
        <v/>
      </c>
      <c r="C48" s="71">
        <f>SUMIF(別紙!$A$3:$A$402,$B48,別紙!$E$3:$E$402)</f>
        <v>0</v>
      </c>
      <c r="D48" s="71">
        <f>SUMIF(別紙!$A$3:$A$402,$B48,別紙!$F$3:$F$402)</f>
        <v>0</v>
      </c>
      <c r="E48" s="71">
        <f>SUMIF(別紙!$A$3:$A$402,$B48,別紙!$G$3:$G$402)+SUMIF(別紙!$A$3:$A$402,$B48,別紙!$H$3:$H$402)</f>
        <v>0</v>
      </c>
      <c r="F48" s="71">
        <f>SUMIF(別紙!$A$3:$A$402,$B48,別紙!$I$3:$I$402)</f>
        <v>0</v>
      </c>
      <c r="G48" s="71">
        <f>SUMIF(別紙!$A$3:$A$402,$B48,別紙!$J$3:$J$402)</f>
        <v>0</v>
      </c>
      <c r="H48" s="71">
        <f>SUMIF(別紙!$A$3:$A$402,$B48,別紙!$K$3:$K$402)</f>
        <v>0</v>
      </c>
    </row>
    <row r="49" spans="1:8" ht="13.5"/>
    <row r="50" spans="1:8" ht="13.5">
      <c r="A50" s="60" t="s">
        <v>71</v>
      </c>
      <c r="B50" s="55" t="s">
        <v>72</v>
      </c>
    </row>
    <row r="51" spans="1:8" ht="13.5" customHeight="1">
      <c r="B51" s="121" t="s">
        <v>162</v>
      </c>
      <c r="C51" s="121"/>
      <c r="D51" s="121"/>
      <c r="E51" s="121"/>
      <c r="F51" s="121"/>
      <c r="G51" s="121"/>
      <c r="H51" s="121"/>
    </row>
    <row r="52" spans="1:8" ht="13.5">
      <c r="B52" s="121"/>
      <c r="C52" s="121"/>
      <c r="D52" s="121"/>
      <c r="E52" s="121"/>
      <c r="F52" s="121"/>
      <c r="G52" s="121"/>
      <c r="H52" s="121"/>
    </row>
    <row r="53" spans="1:8" ht="13.5">
      <c r="B53" s="121"/>
      <c r="C53" s="121"/>
      <c r="D53" s="121"/>
      <c r="E53" s="121"/>
      <c r="F53" s="121"/>
      <c r="G53" s="121"/>
      <c r="H53" s="121"/>
    </row>
    <row r="54" spans="1:8" ht="13.5">
      <c r="B54" s="121"/>
      <c r="C54" s="121"/>
      <c r="D54" s="121"/>
      <c r="E54" s="121"/>
      <c r="F54" s="121"/>
      <c r="G54" s="121"/>
      <c r="H54" s="121"/>
    </row>
    <row r="55" spans="1:8" ht="13.5">
      <c r="B55" s="121"/>
      <c r="C55" s="121"/>
      <c r="D55" s="121"/>
      <c r="E55" s="121"/>
      <c r="F55" s="121"/>
      <c r="G55" s="121"/>
      <c r="H55" s="121"/>
    </row>
    <row r="56" spans="1:8" ht="13.5">
      <c r="B56" s="121"/>
      <c r="C56" s="121"/>
      <c r="D56" s="121"/>
      <c r="E56" s="121"/>
      <c r="F56" s="121"/>
      <c r="G56" s="121"/>
      <c r="H56" s="121"/>
    </row>
  </sheetData>
  <sheetProtection algorithmName="SHA-512" hashValue="v4hdKrPfchy+S1jtijuTznOjvKPWYhBDPhwz1+rmPImIcjeNbhlGFA2M4ZbS2X+7Aq+MYwl7ygoNyG3hic3w8g==" saltValue="pIbN0Rj9bpUINhvtWz68zQ==" spinCount="100000" sheet="1" objects="1" scenarios="1"/>
  <mergeCells count="11">
    <mergeCell ref="B51:H56"/>
    <mergeCell ref="A1:H1"/>
    <mergeCell ref="G3:H3"/>
    <mergeCell ref="G7:H7"/>
    <mergeCell ref="G8:H8"/>
    <mergeCell ref="B11:H12"/>
    <mergeCell ref="B16:B17"/>
    <mergeCell ref="B13:B14"/>
    <mergeCell ref="C13:D14"/>
    <mergeCell ref="F13:H13"/>
    <mergeCell ref="F14:H14"/>
  </mergeCells>
  <phoneticPr fontId="1"/>
  <pageMargins left="0.78740157480314965" right="0.78740157480314965" top="0.78740157480314965" bottom="0.39370078740157483" header="0.31496062992125984" footer="0.31496062992125984"/>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45"/>
  <sheetViews>
    <sheetView zoomScaleNormal="100" workbookViewId="0">
      <pane ySplit="1" topLeftCell="A2" activePane="bottomLeft" state="frozen"/>
      <selection pane="bottomLeft" activeCell="A2" sqref="A2"/>
    </sheetView>
  </sheetViews>
  <sheetFormatPr defaultRowHeight="13.5"/>
  <cols>
    <col min="1" max="1" width="21.75" style="69" bestFit="1" customWidth="1"/>
    <col min="2" max="2" width="35.625" style="69" bestFit="1" customWidth="1"/>
    <col min="3" max="16384" width="9" style="69"/>
  </cols>
  <sheetData>
    <row r="1" spans="1:3">
      <c r="A1" s="68" t="s">
        <v>18</v>
      </c>
      <c r="B1" s="68" t="s">
        <v>3</v>
      </c>
    </row>
    <row r="2" spans="1:3">
      <c r="A2" s="101" t="s">
        <v>101</v>
      </c>
      <c r="B2" s="101" t="s">
        <v>101</v>
      </c>
      <c r="C2" s="69" t="s">
        <v>35</v>
      </c>
    </row>
    <row r="3" spans="1:3">
      <c r="A3" s="101" t="s">
        <v>5</v>
      </c>
      <c r="B3" s="101" t="s">
        <v>5</v>
      </c>
      <c r="C3" s="69" t="s">
        <v>35</v>
      </c>
    </row>
    <row r="4" spans="1:3">
      <c r="A4" s="90" t="s">
        <v>102</v>
      </c>
      <c r="B4" s="90" t="s">
        <v>102</v>
      </c>
    </row>
    <row r="5" spans="1:3">
      <c r="A5" s="90" t="s">
        <v>4</v>
      </c>
      <c r="B5" s="90" t="s">
        <v>4</v>
      </c>
    </row>
    <row r="6" spans="1:3">
      <c r="A6" s="83" t="s">
        <v>6</v>
      </c>
      <c r="B6" s="84" t="s">
        <v>103</v>
      </c>
    </row>
    <row r="7" spans="1:3">
      <c r="A7" s="83"/>
      <c r="B7" s="89" t="s">
        <v>7</v>
      </c>
    </row>
    <row r="8" spans="1:3">
      <c r="A8" s="83"/>
      <c r="B8" s="89" t="s">
        <v>104</v>
      </c>
    </row>
    <row r="9" spans="1:3">
      <c r="A9" s="83"/>
      <c r="B9" s="89" t="s">
        <v>105</v>
      </c>
    </row>
    <row r="10" spans="1:3">
      <c r="A10" s="83"/>
      <c r="B10" s="89" t="s">
        <v>106</v>
      </c>
    </row>
    <row r="11" spans="1:3">
      <c r="A11" s="90" t="s">
        <v>107</v>
      </c>
      <c r="B11" s="90" t="s">
        <v>107</v>
      </c>
    </row>
    <row r="12" spans="1:3">
      <c r="A12" s="83" t="s">
        <v>8</v>
      </c>
      <c r="B12" s="87" t="s">
        <v>8</v>
      </c>
    </row>
    <row r="13" spans="1:3">
      <c r="A13" s="90" t="s">
        <v>108</v>
      </c>
      <c r="B13" s="90" t="s">
        <v>9</v>
      </c>
    </row>
    <row r="14" spans="1:3">
      <c r="A14" s="87" t="s">
        <v>10</v>
      </c>
      <c r="B14" s="89" t="s">
        <v>11</v>
      </c>
    </row>
    <row r="15" spans="1:3">
      <c r="A15" s="83"/>
      <c r="B15" s="89" t="s">
        <v>109</v>
      </c>
    </row>
    <row r="16" spans="1:3">
      <c r="A16" s="87" t="s">
        <v>110</v>
      </c>
      <c r="B16" s="88" t="s">
        <v>111</v>
      </c>
    </row>
    <row r="17" spans="1:2">
      <c r="A17" s="83"/>
      <c r="B17" s="89" t="s">
        <v>12</v>
      </c>
    </row>
    <row r="18" spans="1:2">
      <c r="A18" s="85"/>
      <c r="B18" s="86" t="s">
        <v>112</v>
      </c>
    </row>
    <row r="19" spans="1:2">
      <c r="A19" s="87" t="s">
        <v>113</v>
      </c>
      <c r="B19" s="88" t="s">
        <v>114</v>
      </c>
    </row>
    <row r="20" spans="1:2">
      <c r="A20" s="83"/>
      <c r="B20" s="89" t="s">
        <v>115</v>
      </c>
    </row>
    <row r="21" spans="1:2">
      <c r="A21" s="83"/>
      <c r="B21" s="102" t="s">
        <v>116</v>
      </c>
    </row>
    <row r="22" spans="1:2">
      <c r="A22" s="83"/>
      <c r="B22" s="89" t="s">
        <v>117</v>
      </c>
    </row>
    <row r="23" spans="1:2">
      <c r="A23" s="83"/>
      <c r="B23" s="89" t="s">
        <v>118</v>
      </c>
    </row>
    <row r="24" spans="1:2">
      <c r="A24" s="83"/>
      <c r="B24" s="89" t="s">
        <v>119</v>
      </c>
    </row>
    <row r="25" spans="1:2">
      <c r="A25" s="83"/>
      <c r="B25" s="89" t="s">
        <v>120</v>
      </c>
    </row>
    <row r="26" spans="1:2">
      <c r="A26" s="83"/>
      <c r="B26" s="89" t="s">
        <v>13</v>
      </c>
    </row>
    <row r="27" spans="1:2">
      <c r="A27" s="83"/>
      <c r="B27" s="89" t="s">
        <v>121</v>
      </c>
    </row>
    <row r="28" spans="1:2">
      <c r="A28" s="83"/>
      <c r="B28" s="89" t="s">
        <v>122</v>
      </c>
    </row>
    <row r="29" spans="1:2">
      <c r="A29" s="83"/>
      <c r="B29" s="89" t="s">
        <v>123</v>
      </c>
    </row>
    <row r="30" spans="1:2">
      <c r="A30" s="83"/>
      <c r="B30" s="89" t="s">
        <v>124</v>
      </c>
    </row>
    <row r="31" spans="1:2">
      <c r="A31" s="85"/>
      <c r="B31" s="86" t="s">
        <v>125</v>
      </c>
    </row>
    <row r="32" spans="1:2">
      <c r="A32" s="83" t="s">
        <v>126</v>
      </c>
      <c r="B32" s="89" t="s">
        <v>127</v>
      </c>
    </row>
    <row r="33" spans="1:2">
      <c r="A33" s="83"/>
      <c r="B33" s="89" t="s">
        <v>128</v>
      </c>
    </row>
    <row r="34" spans="1:2">
      <c r="A34" s="83"/>
      <c r="B34" s="89" t="s">
        <v>129</v>
      </c>
    </row>
    <row r="35" spans="1:2">
      <c r="A35" s="83"/>
      <c r="B35" s="102" t="s">
        <v>130</v>
      </c>
    </row>
    <row r="36" spans="1:2">
      <c r="A36" s="90" t="s">
        <v>14</v>
      </c>
      <c r="B36" s="90" t="s">
        <v>131</v>
      </c>
    </row>
    <row r="37" spans="1:2">
      <c r="A37" s="90" t="s">
        <v>15</v>
      </c>
      <c r="B37" s="90" t="s">
        <v>15</v>
      </c>
    </row>
    <row r="38" spans="1:2">
      <c r="A38" s="83" t="s">
        <v>89</v>
      </c>
      <c r="B38" s="84" t="s">
        <v>90</v>
      </c>
    </row>
    <row r="39" spans="1:2">
      <c r="A39" s="85"/>
      <c r="B39" s="89" t="s">
        <v>91</v>
      </c>
    </row>
    <row r="40" spans="1:2">
      <c r="A40" s="90" t="s">
        <v>16</v>
      </c>
      <c r="B40" s="90" t="s">
        <v>17</v>
      </c>
    </row>
    <row r="41" spans="1:2">
      <c r="A41" s="70"/>
      <c r="B41" s="70"/>
    </row>
    <row r="42" spans="1:2">
      <c r="A42" s="70"/>
      <c r="B42" s="70"/>
    </row>
    <row r="43" spans="1:2">
      <c r="A43" s="70"/>
      <c r="B43" s="70"/>
    </row>
    <row r="44" spans="1:2">
      <c r="A44" s="70"/>
      <c r="B44" s="70"/>
    </row>
    <row r="45" spans="1:2">
      <c r="A45" s="70"/>
      <c r="B45" s="70"/>
    </row>
  </sheetData>
  <sheetProtection password="C7F8" sheet="1" objects="1" scenarios="1"/>
  <phoneticPr fontId="1"/>
  <printOptions headings="1"/>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漁績報告</vt:lpstr>
      <vt:lpstr>別紙</vt:lpstr>
      <vt:lpstr>TAC報告</vt:lpstr>
      <vt:lpstr>リスト</vt:lpstr>
      <vt:lpstr>別紙!Print_Area</vt:lpstr>
      <vt:lpstr>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宇野</cp:lastModifiedBy>
  <cp:lastPrinted>2023-03-21T00:30:56Z</cp:lastPrinted>
  <dcterms:created xsi:type="dcterms:W3CDTF">2020-05-23T02:35:16Z</dcterms:created>
  <dcterms:modified xsi:type="dcterms:W3CDTF">2023-07-07T06:49:06Z</dcterms:modified>
</cp:coreProperties>
</file>