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財政状況資料集\R4年度分\05 市町回答（修正後）\18_松野町\"/>
    </mc:Choice>
  </mc:AlternateContent>
  <xr:revisionPtr revIDLastSave="0" documentId="13_ncr:1_{EB731F0A-2125-4FE7-80F2-DC1FCB583D2C}"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AM34" i="10"/>
  <c r="U34" i="10"/>
  <c r="U35" i="10" s="1"/>
  <c r="U36" i="10" s="1"/>
  <c r="U37" i="10" s="1"/>
  <c r="C34" i="10"/>
  <c r="BE34" i="10" l="1"/>
  <c r="BW34" i="10"/>
  <c r="BW35" i="10" s="1"/>
  <c r="BW36" i="10" s="1"/>
  <c r="BW37" i="10" s="1"/>
  <c r="BW38" i="10" s="1"/>
  <c r="BW39" i="10" s="1"/>
  <c r="BW40" i="10" s="1"/>
  <c r="BW41" i="10" s="1"/>
  <c r="BW42" i="10" s="1"/>
  <c r="BW43"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<sst xmlns="http://schemas.openxmlformats.org/spreadsheetml/2006/main" count="1155" uniqueCount="612">
  <si>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</si>
  <si>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</si>
  <si>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</si>
  <si>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</si>
  <si>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</si>
  <si>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</si>
  <si>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</si>
  <si>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</si>
  <si>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</si>
  <si>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</si>
  <si>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</si>
  <si>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</si>
  <si>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</si>
  <si>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</si>
  <si>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</si>
  <si>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</si>
  <si>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</si>
  <si>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</si>
  <si>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</si>
  <si>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</si>
  <si>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</si>
  <si>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</si>
  <si>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</si>
  <si>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</si>
  <si>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</si>
  <si>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</si>
  <si>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</si>
  <si>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</si>
  <si>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</si>
  <si>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</si>
  <si>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</si>
  <si>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</si>
  <si>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</si>
  <si>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</si>
  <si>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</si>
  <si>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</si>
  <si>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</si>
  <si>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</si>
  <si>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</si>
  <si>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</si>
  <si>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</si>
  <si>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</si>
  <si>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</si>
  <si>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</si>
  <si>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</si>
  <si>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</si>
  <si>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</si>
  <si>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</si>
  <si>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</si>
  <si>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</si>
  <si>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</si>
  <si>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</si>
  <si>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</si>
  <si>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</si>
  <si>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</si>
  <si>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</si>
  <si>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</si>
  <si>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</si>
  <si>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</si>
  <si>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</si>
  <si>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</si>
  <si>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</si>
  <si>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</si>
  <si>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</si>
  <si>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</si>
  <si>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</si>
  <si>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</si>
  <si>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</si>
  <si>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</si>
  <si>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</si>
  <si>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</si>
  <si>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</si>
  <si>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</si>
  <si>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</si>
  <si>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</si>
  <si>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</si>
  <si>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</si>
  <si>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</si>
  <si>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</si>
  <si>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</si>
  <si>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</si>
  <si>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</si>
  <si>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</si>
  <si>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</si>
  <si>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</si>
  <si>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</si>
  <si>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</si>
  <si>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</si>
  <si>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</si>
  <si>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</si>
  <si>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</si>
  <si>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</si>
  <si>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</si>
  <si>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</si>
  <si>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</si>
  <si>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</si>
  <si>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</si>
  <si>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</si>
  <si>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</si>
  <si>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</si>
  <si>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</si>
  <si>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</si>
  <si>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</si>
  <si>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</si>
  <si>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</si>
  <si>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</si>
  <si>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</si>
  <si>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</si>
  <si>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</si>
  <si>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</si>
  <si>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</si>
  <si>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</si>
  <si>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</si>
  <si>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</si>
  <si>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</si>
  <si>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</si>
  <si>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</si>
  <si>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</si>
  <si>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</si>
  <si>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</si>
  <si>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</si>
  <si>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</si>
  <si>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</si>
  <si>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</si>
  <si>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</si>
  <si>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</si>
  <si>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</si>
  <si>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</si>
  <si>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</si>
  <si>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</si>
  <si>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</si>
  <si>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</si>
  <si>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</si>
  <si>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</si>
  <si>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</si>
  <si>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</si>
  <si>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</si>
  <si>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</si>
  <si>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</si>
  <si>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</si>
  <si>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</si>
  <si>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</si>
  <si>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</si>
  <si>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</si>
  <si>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</si>
  <si>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</si>
  <si>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</si>
  <si>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</si>
  <si>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</si>
  <si>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</si>
  <si>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</si>
  <si>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</si>
  <si>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</si>
  <si>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</si>
  <si>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</si>
  <si>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</si>
  <si>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</si>
  <si>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</si>
  <si>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</si>
  <si>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</si>
  <si>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</si>
  <si>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</si>
  <si>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</si>
  <si>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</si>
  <si>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</si>
  <si>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</si>
  <si>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</si>
  <si>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</si>
  <si>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</si>
  <si>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</si>
  <si>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</si>
  <si>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</si>
  <si>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</si>
  <si>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</si>
  <si>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</si>
  <si>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</si>
  <si>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</si>
  <si>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</si>
  <si>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</si>
  <si>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</si>
  <si>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</si>
  <si>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</si>
  <si>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</si>
  <si>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</si>
  <si>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</si>
  <si>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</si>
  <si>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</si>
  <si>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</si>
  <si>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</si>
  <si>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</si>
  <si>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</si>
  <si>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</si>
  <si>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</si>
  <si>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</si>
  <si>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</si>
  <si>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</si>
  <si>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</si>
  <si>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</si>
  <si>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</si>
  <si>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</si>
  <si>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</si>
  <si>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</si>
  <si>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</si>
  <si>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</si>
  <si>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</si>
  <si>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</si>
  <si>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</si>
  <si>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</si>
  <si>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</si>
  <si>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</si>
  <si>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</si>
  <si>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</si>
  <si>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</si>
  <si>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</si>
  <si>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</si>
  <si>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</si>
  <si>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</si>
  <si>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</si>
  <si>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</si>
  <si>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愛媛県松野町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</si>
  <si>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</si>
  <si>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</si>
  <si>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</si>
  <si>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</si>
  <si>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</si>
  <si>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</si>
  <si>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</si>
  <si>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</si>
  <si>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</si>
  <si>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</si>
  <si>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</si>
  <si>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</si>
  <si>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</si>
  <si>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</si>
  <si>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</si>
  <si>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</si>
  <si>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</si>
  <si>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</si>
  <si>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</si>
  <si>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</si>
  <si>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</si>
  <si>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</si>
  <si>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</si>
  <si>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</si>
  <si>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</si>
  <si>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</si>
  <si>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</si>
  <si>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</si>
  <si>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</si>
  <si>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</si>
  <si>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</si>
  <si>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</si>
  <si>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</si>
  <si>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</si>
  <si>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</si>
  <si>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</si>
  <si>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</si>
  <si>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</si>
  <si>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</si>
  <si>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</si>
  <si>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</si>
  <si>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</si>
  <si>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</si>
  <si>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</si>
  <si>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</si>
  <si>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</si>
  <si>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</si>
  <si>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</si>
  <si>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</si>
  <si>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</si>
  <si>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</si>
  <si>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</si>
  <si>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</si>
  <si>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</si>
  <si>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</si>
  <si>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</si>
  <si>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</si>
  <si>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</si>
  <si>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</si>
  <si>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</si>
  <si>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</si>
  <si>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</si>
  <si>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</si>
  <si>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</si>
  <si>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</si>
  <si>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</si>
  <si>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</si>
  <si>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</si>
  <si>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</si>
  <si>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</si>
  <si>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</si>
  <si>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</si>
  <si>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</si>
  <si>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</si>
  <si>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</si>
  <si>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</si>
  <si>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</si>
  <si>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</si>
  <si>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</si>
  <si>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</si>
  <si>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</si>
  <si>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</si>
  <si>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</si>
  <si>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</si>
  <si>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</si>
  <si>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</si>
  <si>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</si>
  <si>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</si>
  <si>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</si>
  <si>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</si>
  <si>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</si>
  <si>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</si>
  <si>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</si>
  <si>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</si>
  <si>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</si>
  <si>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</si>
  <si>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</si>
  <si>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</si>
  <si>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</si>
  <si>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</si>
  <si>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</si>
  <si>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</si>
  <si>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</si>
  <si>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</si>
  <si>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</si>
  <si>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</si>
  <si>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</si>
  <si>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</si>
  <si>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</si>
  <si>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</si>
  <si>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</si>
  <si>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</si>
  <si>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</si>
  <si>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</si>
  <si>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</si>
  <si>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</si>
  <si>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</si>
  <si>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</si>
  <si>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</si>
  <si>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</si>
  <si>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</si>
  <si>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</si>
  <si>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</si>
  <si>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</si>
  <si>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</si>
  <si>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</si>
  <si>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</si>
  <si>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</si>
  <si>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</si>
  <si>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</si>
  <si>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</si>
  <si>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</si>
  <si>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</si>
  <si>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</si>
  <si>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</si>
  <si>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</si>
  <si>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</si>
  <si>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</si>
  <si>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</si>
  <si>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</si>
  <si>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</si>
  <si>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</si>
  <si>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</si>
  <si>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</si>
  <si>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</si>
  <si>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</si>
  <si>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</si>
  <si>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</si>
  <si>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</si>
  <si>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</si>
  <si>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</si>
  <si>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</si>
  <si>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</si>
  <si>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愛媛県松野町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</si>
  <si>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</si>
  <si>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</si>
  <si>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</si>
  <si>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</si>
  <si>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</si>
  <si>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</si>
  <si>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</si>
  <si>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</si>
  <si>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</si>
  <si>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</si>
  <si>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</si>
  <si>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</si>
  <si>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</si>
  <si>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</si>
  <si>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</si>
  <si>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</si>
  <si>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</si>
  <si>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</si>
  <si>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</si>
  <si>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</si>
  <si>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</si>
  <si>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</si>
  <si>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</si>
  <si>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</si>
  <si>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</si>
  <si>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</si>
  <si>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</si>
  <si>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</si>
  <si>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</si>
  <si>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</si>
  <si>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</si>
  <si>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</si>
  <si>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</si>
  <si>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</si>
  <si>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</si>
  <si>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</si>
  <si>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</si>
  <si>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</si>
  <si>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</si>
  <si>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</si>
  <si>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</si>
  <si>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</si>
  <si>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</si>
  <si>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</si>
  <si>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</si>
  <si>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</si>
  <si>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</si>
  <si>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</si>
  <si>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</si>
  <si>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</si>
  <si>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</si>
  <si>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</si>
  <si>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</si>
  <si>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</si>
  <si>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</si>
  <si>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</si>
  <si>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</si>
  <si>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</si>
  <si>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</si>
  <si>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</si>
  <si>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</si>
  <si>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</si>
  <si>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</si>
  <si>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</si>
  <si>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</si>
  <si>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</si>
  <si>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</si>
  <si>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</si>
  <si>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</si>
  <si>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</si>
  <si>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</si>
  <si>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</si>
  <si>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</si>
  <si>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</si>
  <si>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</si>
  <si>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</si>
  <si>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</si>
  <si>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</si>
  <si>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</si>
  <si>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</si>
  <si>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</si>
  <si>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</si>
  <si>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</si>
  <si>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</si>
  <si>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</si>
  <si>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</si>
  <si>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</si>
  <si>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</si>
  <si>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</si>
  <si>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</si>
  <si>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</si>
  <si>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</si>
  <si>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</si>
  <si>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</si>
  <si>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</si>
  <si>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</si>
  <si>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</si>
  <si>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</si>
  <si>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</si>
  <si>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</si>
  <si>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</si>
  <si>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</si>
  <si>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</si>
  <si>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</si>
  <si>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</si>
  <si>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</si>
  <si>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</si>
  <si>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</si>
  <si>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</si>
  <si>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</si>
  <si>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</si>
  <si>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</si>
  <si>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</si>
  <si>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</si>
  <si>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</si>
  <si>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</si>
  <si>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</si>
  <si>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</si>
  <si>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</si>
  <si>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</si>
  <si>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</si>
  <si>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</si>
  <si>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</si>
  <si>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</si>
  <si>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</si>
  <si>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</si>
  <si>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</si>
  <si>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</si>
  <si>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</si>
  <si>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</si>
  <si>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</si>
  <si>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</si>
  <si>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</si>
  <si>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</si>
  <si>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</si>
  <si>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</si>
  <si>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</si>
  <si>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</si>
  <si>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</si>
  <si>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</si>
  <si>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</si>
  <si>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</si>
  <si>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</si>
  <si>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</si>
  <si>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</si>
  <si>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</si>
  <si>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</si>
  <si>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</si>
  <si>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</si>
  <si>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</si>
  <si>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</si>
  <si>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</si>
  <si>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</si>
  <si>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</si>
  <si>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</si>
  <si>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</si>
  <si>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</si>
  <si>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</si>
  <si>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</si>
  <si>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</si>
  <si>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</si>
  <si>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</si>
  <si>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</si>
  <si>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</si>
  <si>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</si>
  <si>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</si>
  <si>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</si>
  <si>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</si>
  <si>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</si>
  <si>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</si>
  <si>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</si>
  <si>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</si>
  <si>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</si>
  <si>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</si>
  <si>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</si>
  <si>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</si>
  <si>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</si>
  <si>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</si>
  <si>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</si>
  <si>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</si>
  <si>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3.30</t>
  </si>
  <si>
    <t>▲ 2.10</t>
  </si>
  <si>
    <t>▲ 0.06</t>
  </si>
  <si>
    <t>▲ 3.46</t>
  </si>
  <si>
    <t>住宅新築資金等貸付事業特別会計</t>
  </si>
  <si>
    <t>▲ 1.97</t>
  </si>
  <si>
    <t>▲ 1.99</t>
  </si>
  <si>
    <t>▲ 1.86</t>
  </si>
  <si>
    <t>▲ 1.59</t>
  </si>
  <si>
    <t>▲ 1.52</t>
  </si>
  <si>
    <t>一般会計</t>
  </si>
  <si>
    <t>簡易水道特別会計</t>
  </si>
  <si>
    <t>介護保険特別会計</t>
  </si>
  <si>
    <t>国民健康保険特別会計</t>
  </si>
  <si>
    <t>国民健康保険中央診療所特別会計</t>
  </si>
  <si>
    <t>後期高齢者医療保険事業特別会計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</si>
  <si>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</si>
  <si>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</si>
  <si>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</si>
  <si>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</si>
  <si>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</si>
  <si>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</si>
  <si>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</si>
  <si>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</si>
  <si>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株式会社松野町農林公社</t>
  </si>
  <si>
    <t>株式会社まちづくり松野</t>
  </si>
  <si>
    <t>地域福祉基金</t>
    <rPh sb="0" eb="2">
      <t>チイキ</t>
    </rPh>
    <rPh sb="2" eb="4">
      <t>フクシ</t>
    </rPh>
    <rPh sb="4" eb="6">
      <t>キキン</t>
    </rPh>
    <phoneticPr fontId="5"/>
  </si>
  <si>
    <t>ふるさと応援基金</t>
    <rPh sb="4" eb="6">
      <t>オウエン</t>
    </rPh>
    <rPh sb="6" eb="8">
      <t>キキン</t>
    </rPh>
    <phoneticPr fontId="2"/>
  </si>
  <si>
    <t>災害対策基金</t>
    <rPh sb="0" eb="2">
      <t>サイガイ</t>
    </rPh>
    <rPh sb="2" eb="4">
      <t>タイサク</t>
    </rPh>
    <rPh sb="4" eb="6">
      <t>キキン</t>
    </rPh>
    <phoneticPr fontId="2"/>
  </si>
  <si>
    <t>森林環境譲与税基金</t>
    <rPh sb="0" eb="2">
      <t>シンリン</t>
    </rPh>
    <rPh sb="2" eb="4">
      <t>カンキョウ</t>
    </rPh>
    <rPh sb="4" eb="6">
      <t>ジョウヨ</t>
    </rPh>
    <rPh sb="6" eb="7">
      <t>ゼイ</t>
    </rPh>
    <rPh sb="7" eb="9">
      <t>キキン</t>
    </rPh>
    <phoneticPr fontId="2"/>
  </si>
  <si>
    <t>人材育成基金</t>
    <rPh sb="0" eb="2">
      <t>ジンザイ</t>
    </rPh>
    <rPh sb="2" eb="4">
      <t>イクセイ</t>
    </rPh>
    <rPh sb="4" eb="6">
      <t>キキン</t>
    </rPh>
    <phoneticPr fontId="2"/>
  </si>
  <si>
    <t>愛媛県市町総合事務組合（退職手当事業分）</t>
  </si>
  <si>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</si>
  <si>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</si>
  <si>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</si>
  <si>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</si>
  <si>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</si>
  <si>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愛媛地方税滞納整理機構（一般会計）</t>
  </si>
  <si>
    <t>愛媛県後期高齢者医療広域連合（一般会計）</t>
  </si>
  <si>
    <t>愛媛県後期高齢者医療広域連合（後期高齢者医療特別会計）</t>
  </si>
  <si>
    <t>宇和島地区広域事務組合（一般会計）</t>
  </si>
  <si>
    <t>宇和島地区広域事務組合（介護保険事業特別会計）</t>
  </si>
  <si>
    <t>法非適用企業</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</si>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</sst>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i/>
      <sz val="11"/>
      <color rgb="FF7F7F7F"/>
      <name val="Yu Gothic"/>
      <family val="2"/>
      <charset val="128"/>
    </font>
    <font>
      <sz val="14"/>
      <color rgb="FF000000"/>
      <name val="DejaVu Sans"/>
      <family val="2"/>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pplyNumberFormat="0" applyFill="0" applyBorder="0" applyAlignment="0" applyProtection="0">
      <alignment vertical="center"/>
    </xf>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49" xfId="3" quotePrefix="1"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9" fillId="0" borderId="122" xfId="20"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9" fillId="0" borderId="109" xfId="20"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説明文" xfId="20" builtinId="53"/>
    <cellStyle name="標準" xfId="0" builtinId="0"/>
    <cellStyle name="標準 2" xfId="6" xr:uid="{00000000-0005-0000-0000-000002000000}"/>
    <cellStyle name="標準 2 2" xfId="7" xr:uid="{00000000-0005-0000-0000-000003000000}"/>
    <cellStyle name="標準 2 3" xfId="10" xr:uid="{00000000-0005-0000-0000-000004000000}"/>
    <cellStyle name="標準 3" xfId="11" xr:uid="{00000000-0005-0000-0000-000005000000}"/>
    <cellStyle name="標準 4" xfId="5" xr:uid="{00000000-0005-0000-0000-000006000000}"/>
    <cellStyle name="標準 4_APAHO401600" xfId="1" xr:uid="{00000000-0005-0000-0000-000007000000}"/>
    <cellStyle name="標準 4_APAHO4019001" xfId="4" xr:uid="{00000000-0005-0000-0000-000008000000}"/>
    <cellStyle name="標準 4_ZJ08_022012_青森市_2010" xfId="3" xr:uid="{00000000-0005-0000-0000-000009000000}"/>
    <cellStyle name="標準 6" xfId="8"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D076-4842-B3C0-09CCC51568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110787</c:v>
                </c:pt>
                <c:pt idx="1">
                  <c:v>173383</c:v>
                </c:pt>
                <c:pt idx="2">
                  <c:v>186024</c:v>
                </c:pt>
                <c:pt idx="3">
                  <c:v>605110</c:v>
                </c:pt>
                <c:pt idx="4">
                  <c:v>296522</c:v>
                </c:pt>
              </c:numCache>
            </c:numRef>
          </c:val>
          <c:smooth val="0"/>
          <c:extLst>
            <c:ext xmlns:c16="http://schemas.microsoft.com/office/drawing/2014/chart" uri="{C3380CC4-5D6E-409C-BE32-E72D297353CC}">
              <c16:uniqueId val="{00000001-D076-4842-B3C0-09CCC51568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3.02</c:v>
                </c:pt>
                <c:pt idx="1">
                  <c:v>3.26</c:v>
                </c:pt>
                <c:pt idx="2">
                  <c:v>2.94</c:v>
                </c:pt>
                <c:pt idx="3">
                  <c:v>9.0500000000000007</c:v>
                </c:pt>
                <c:pt idx="4">
                  <c:v>5.64</c:v>
                </c:pt>
              </c:numCache>
            </c:numRef>
          </c:val>
          <c:extLst>
            <c:ext xmlns:c16="http://schemas.microsoft.com/office/drawing/2014/chart" uri="{C3380CC4-5D6E-409C-BE32-E72D297353CC}">
              <c16:uniqueId val="{00000000-7BDA-47E7-A614-8757216BE4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40.69</c:v>
                </c:pt>
                <c:pt idx="1">
                  <c:v>40.74</c:v>
                </c:pt>
                <c:pt idx="2">
                  <c:v>40.299999999999997</c:v>
                </c:pt>
                <c:pt idx="3">
                  <c:v>38.619999999999997</c:v>
                </c:pt>
                <c:pt idx="4">
                  <c:v>44.46</c:v>
                </c:pt>
              </c:numCache>
            </c:numRef>
          </c:val>
          <c:extLst>
            <c:ext xmlns:c16="http://schemas.microsoft.com/office/drawing/2014/chart" uri="{C3380CC4-5D6E-409C-BE32-E72D297353CC}">
              <c16:uniqueId val="{00000001-7BDA-47E7-A614-8757216BE4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c:v>
                </c:pt>
                <c:pt idx="1">
                  <c:v>-2.1</c:v>
                </c:pt>
                <c:pt idx="2">
                  <c:v>-0.06</c:v>
                </c:pt>
                <c:pt idx="3">
                  <c:v>6.43</c:v>
                </c:pt>
                <c:pt idx="4">
                  <c:v>-3.46</c:v>
                </c:pt>
              </c:numCache>
            </c:numRef>
          </c:val>
          <c:smooth val="0"/>
          <c:extLst>
            <c:ext xmlns:c16="http://schemas.microsoft.com/office/drawing/2014/chart" uri="{C3380CC4-5D6E-409C-BE32-E72D297353CC}">
              <c16:uniqueId val="{00000002-7BDA-47E7-A614-8757216BE4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0F2-4EAD-8D0F-6F98949033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F2-4EAD-8D0F-6F98949033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F2-4EAD-8D0F-6F98949033CA}"/>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0.08</c:v>
                </c:pt>
                <c:pt idx="4">
                  <c:v>#N/A</c:v>
                </c:pt>
                <c:pt idx="5">
                  <c:v>0.06</c:v>
                </c:pt>
                <c:pt idx="6">
                  <c:v>#N/A</c:v>
                </c:pt>
                <c:pt idx="7">
                  <c:v>0.06</c:v>
                </c:pt>
                <c:pt idx="8">
                  <c:v>#N/A</c:v>
                </c:pt>
                <c:pt idx="9">
                  <c:v>0.06</c:v>
                </c:pt>
              </c:numCache>
            </c:numRef>
          </c:val>
          <c:extLst>
            <c:ext xmlns:c16="http://schemas.microsoft.com/office/drawing/2014/chart" uri="{C3380CC4-5D6E-409C-BE32-E72D297353CC}">
              <c16:uniqueId val="{00000003-50F2-4EAD-8D0F-6F98949033CA}"/>
            </c:ext>
          </c:extLst>
        </c:ser>
        <c:ser>
          <c:idx val="4"/>
          <c:order val="4"/>
          <c:tx>
            <c:strRef>
              <c:f>データシート!$A$31</c:f>
              <c:strCache>
                <c:ptCount val="1"/>
                <c:pt idx="0">
                  <c:v>国民健康保険中央診療所特別会計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0.08</c:v>
                </c:pt>
                <c:pt idx="4">
                  <c:v>#N/A</c:v>
                </c:pt>
                <c:pt idx="5">
                  <c:v>0.34</c:v>
                </c:pt>
                <c:pt idx="6">
                  <c:v>#N/A</c:v>
                </c:pt>
                <c:pt idx="7">
                  <c:v>0.24</c:v>
                </c:pt>
                <c:pt idx="8">
                  <c:v>#N/A</c:v>
                </c:pt>
                <c:pt idx="9">
                  <c:v>0.15</c:v>
                </c:pt>
              </c:numCache>
            </c:numRef>
          </c:val>
          <c:extLst>
            <c:ext xmlns:c16="http://schemas.microsoft.com/office/drawing/2014/chart" uri="{C3380CC4-5D6E-409C-BE32-E72D297353CC}">
              <c16:uniqueId val="{00000004-50F2-4EAD-8D0F-6F98949033C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0.92</c:v>
                </c:pt>
                <c:pt idx="2">
                  <c:v>#N/A</c:v>
                </c:pt>
                <c:pt idx="3">
                  <c:v>1.76</c:v>
                </c:pt>
                <c:pt idx="4">
                  <c:v>#N/A</c:v>
                </c:pt>
                <c:pt idx="5">
                  <c:v>1.45</c:v>
                </c:pt>
                <c:pt idx="6">
                  <c:v>#N/A</c:v>
                </c:pt>
                <c:pt idx="7">
                  <c:v>0.94</c:v>
                </c:pt>
                <c:pt idx="8">
                  <c:v>#N/A</c:v>
                </c:pt>
                <c:pt idx="9">
                  <c:v>1.56</c:v>
                </c:pt>
              </c:numCache>
            </c:numRef>
          </c:val>
          <c:extLst>
            <c:ext xmlns:c16="http://schemas.microsoft.com/office/drawing/2014/chart" uri="{C3380CC4-5D6E-409C-BE32-E72D297353CC}">
              <c16:uniqueId val="{00000005-50F2-4EAD-8D0F-6F98949033C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1.37</c:v>
                </c:pt>
                <c:pt idx="2">
                  <c:v>#N/A</c:v>
                </c:pt>
                <c:pt idx="3">
                  <c:v>0.97</c:v>
                </c:pt>
                <c:pt idx="4">
                  <c:v>#N/A</c:v>
                </c:pt>
                <c:pt idx="5">
                  <c:v>1.41</c:v>
                </c:pt>
                <c:pt idx="6">
                  <c:v>#N/A</c:v>
                </c:pt>
                <c:pt idx="7">
                  <c:v>1.05</c:v>
                </c:pt>
                <c:pt idx="8">
                  <c:v>#N/A</c:v>
                </c:pt>
                <c:pt idx="9">
                  <c:v>2.08</c:v>
                </c:pt>
              </c:numCache>
            </c:numRef>
          </c:val>
          <c:extLst>
            <c:ext xmlns:c16="http://schemas.microsoft.com/office/drawing/2014/chart" uri="{C3380CC4-5D6E-409C-BE32-E72D297353CC}">
              <c16:uniqueId val="{00000006-50F2-4EAD-8D0F-6F98949033CA}"/>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0.83</c:v>
                </c:pt>
                <c:pt idx="2">
                  <c:v>#N/A</c:v>
                </c:pt>
                <c:pt idx="3">
                  <c:v>0.94</c:v>
                </c:pt>
                <c:pt idx="4">
                  <c:v>#N/A</c:v>
                </c:pt>
                <c:pt idx="5">
                  <c:v>0.89</c:v>
                </c:pt>
                <c:pt idx="6">
                  <c:v>#N/A</c:v>
                </c:pt>
                <c:pt idx="7">
                  <c:v>0.62</c:v>
                </c:pt>
                <c:pt idx="8">
                  <c:v>#N/A</c:v>
                </c:pt>
                <c:pt idx="9">
                  <c:v>5.26</c:v>
                </c:pt>
              </c:numCache>
            </c:numRef>
          </c:val>
          <c:extLst>
            <c:ext xmlns:c16="http://schemas.microsoft.com/office/drawing/2014/chart" uri="{C3380CC4-5D6E-409C-BE32-E72D297353CC}">
              <c16:uniqueId val="{00000007-50F2-4EAD-8D0F-6F98949033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4.99</c:v>
                </c:pt>
                <c:pt idx="2">
                  <c:v>#N/A</c:v>
                </c:pt>
                <c:pt idx="3">
                  <c:v>5.25</c:v>
                </c:pt>
                <c:pt idx="4">
                  <c:v>#N/A</c:v>
                </c:pt>
                <c:pt idx="5">
                  <c:v>4.8</c:v>
                </c:pt>
                <c:pt idx="6">
                  <c:v>#N/A</c:v>
                </c:pt>
                <c:pt idx="7">
                  <c:v>10.64</c:v>
                </c:pt>
                <c:pt idx="8">
                  <c:v>#N/A</c:v>
                </c:pt>
                <c:pt idx="9">
                  <c:v>7.16</c:v>
                </c:pt>
              </c:numCache>
            </c:numRef>
          </c:val>
          <c:extLst>
            <c:ext xmlns:c16="http://schemas.microsoft.com/office/drawing/2014/chart" uri="{C3380CC4-5D6E-409C-BE32-E72D297353CC}">
              <c16:uniqueId val="{00000008-50F2-4EAD-8D0F-6F98949033CA}"/>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1.97</c:v>
                </c:pt>
                <c:pt idx="1">
                  <c:v>#N/A</c:v>
                </c:pt>
                <c:pt idx="2">
                  <c:v>1.99</c:v>
                </c:pt>
                <c:pt idx="3">
                  <c:v>#N/A</c:v>
                </c:pt>
                <c:pt idx="4">
                  <c:v>1.86</c:v>
                </c:pt>
                <c:pt idx="5">
                  <c:v>#N/A</c:v>
                </c:pt>
                <c:pt idx="6">
                  <c:v>1.59</c:v>
                </c:pt>
                <c:pt idx="7">
                  <c:v>#N/A</c:v>
                </c:pt>
                <c:pt idx="8">
                  <c:v>1.52</c:v>
                </c:pt>
                <c:pt idx="9">
                  <c:v>#N/A</c:v>
                </c:pt>
              </c:numCache>
            </c:numRef>
          </c:val>
          <c:extLst>
            <c:ext xmlns:c16="http://schemas.microsoft.com/office/drawing/2014/chart" uri="{C3380CC4-5D6E-409C-BE32-E72D297353CC}">
              <c16:uniqueId val="{00000009-50F2-4EAD-8D0F-6F98949033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311</c:v>
                </c:pt>
                <c:pt idx="5">
                  <c:v>327</c:v>
                </c:pt>
                <c:pt idx="8">
                  <c:v>356</c:v>
                </c:pt>
                <c:pt idx="11">
                  <c:v>419</c:v>
                </c:pt>
                <c:pt idx="14">
                  <c:v>430</c:v>
                </c:pt>
              </c:numCache>
            </c:numRef>
          </c:val>
          <c:extLst>
            <c:ext xmlns:c16="http://schemas.microsoft.com/office/drawing/2014/chart" uri="{C3380CC4-5D6E-409C-BE32-E72D297353CC}">
              <c16:uniqueId val="{00000000-D0EC-4ABF-B6CC-2D450A4964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EC-4ABF-B6CC-2D450A4964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6</c:v>
                </c:pt>
                <c:pt idx="6">
                  <c:v>3</c:v>
                </c:pt>
                <c:pt idx="9">
                  <c:v>2</c:v>
                </c:pt>
                <c:pt idx="12">
                  <c:v>1</c:v>
                </c:pt>
              </c:numCache>
            </c:numRef>
          </c:val>
          <c:extLst>
            <c:ext xmlns:c16="http://schemas.microsoft.com/office/drawing/2014/chart" uri="{C3380CC4-5D6E-409C-BE32-E72D297353CC}">
              <c16:uniqueId val="{00000002-D0EC-4ABF-B6CC-2D450A4964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8</c:v>
                </c:pt>
                <c:pt idx="9">
                  <c:v>11</c:v>
                </c:pt>
                <c:pt idx="12">
                  <c:v>15</c:v>
                </c:pt>
              </c:numCache>
            </c:numRef>
          </c:val>
          <c:extLst>
            <c:ext xmlns:c16="http://schemas.microsoft.com/office/drawing/2014/chart" uri="{C3380CC4-5D6E-409C-BE32-E72D297353CC}">
              <c16:uniqueId val="{00000003-D0EC-4ABF-B6CC-2D450A4964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c:v>
                </c:pt>
                <c:pt idx="3">
                  <c:v>12</c:v>
                </c:pt>
                <c:pt idx="6">
                  <c:v>19</c:v>
                </c:pt>
                <c:pt idx="9">
                  <c:v>13</c:v>
                </c:pt>
                <c:pt idx="12">
                  <c:v>19</c:v>
                </c:pt>
              </c:numCache>
            </c:numRef>
          </c:val>
          <c:extLst>
            <c:ext xmlns:c16="http://schemas.microsoft.com/office/drawing/2014/chart" uri="{C3380CC4-5D6E-409C-BE32-E72D297353CC}">
              <c16:uniqueId val="{00000004-D0EC-4ABF-B6CC-2D450A4964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EC-4ABF-B6CC-2D450A4964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EC-4ABF-B6CC-2D450A4964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371</c:v>
                </c:pt>
                <c:pt idx="3">
                  <c:v>393</c:v>
                </c:pt>
                <c:pt idx="6">
                  <c:v>439</c:v>
                </c:pt>
                <c:pt idx="9">
                  <c:v>518</c:v>
                </c:pt>
                <c:pt idx="12">
                  <c:v>536</c:v>
                </c:pt>
              </c:numCache>
            </c:numRef>
          </c:val>
          <c:extLst>
            <c:ext xmlns:c16="http://schemas.microsoft.com/office/drawing/2014/chart" uri="{C3380CC4-5D6E-409C-BE32-E72D297353CC}">
              <c16:uniqueId val="{00000007-D0EC-4ABF-B6CC-2D450A4964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84</c:v>
                </c:pt>
                <c:pt idx="2">
                  <c:v>#N/A</c:v>
                </c:pt>
                <c:pt idx="3">
                  <c:v>#N/A</c:v>
                </c:pt>
                <c:pt idx="4">
                  <c:v>89</c:v>
                </c:pt>
                <c:pt idx="5">
                  <c:v>#N/A</c:v>
                </c:pt>
                <c:pt idx="6">
                  <c:v>#N/A</c:v>
                </c:pt>
                <c:pt idx="7">
                  <c:v>113</c:v>
                </c:pt>
                <c:pt idx="8">
                  <c:v>#N/A</c:v>
                </c:pt>
                <c:pt idx="9">
                  <c:v>#N/A</c:v>
                </c:pt>
                <c:pt idx="10">
                  <c:v>125</c:v>
                </c:pt>
                <c:pt idx="11">
                  <c:v>#N/A</c:v>
                </c:pt>
                <c:pt idx="12">
                  <c:v>#N/A</c:v>
                </c:pt>
                <c:pt idx="13">
                  <c:v>141</c:v>
                </c:pt>
                <c:pt idx="14">
                  <c:v>#N/A</c:v>
                </c:pt>
              </c:numCache>
            </c:numRef>
          </c:val>
          <c:smooth val="0"/>
          <c:extLst>
            <c:ext xmlns:c16="http://schemas.microsoft.com/office/drawing/2014/chart" uri="{C3380CC4-5D6E-409C-BE32-E72D297353CC}">
              <c16:uniqueId val="{00000008-D0EC-4ABF-B6CC-2D450A4964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3534</c:v>
                </c:pt>
                <c:pt idx="5">
                  <c:v>3563</c:v>
                </c:pt>
                <c:pt idx="8">
                  <c:v>3526</c:v>
                </c:pt>
                <c:pt idx="11">
                  <c:v>3935</c:v>
                </c:pt>
                <c:pt idx="14">
                  <c:v>4046</c:v>
                </c:pt>
              </c:numCache>
            </c:numRef>
          </c:val>
          <c:extLst>
            <c:ext xmlns:c16="http://schemas.microsoft.com/office/drawing/2014/chart" uri="{C3380CC4-5D6E-409C-BE32-E72D297353CC}">
              <c16:uniqueId val="{00000000-7A98-47AB-8542-26C3C7422D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c:v>
                </c:pt>
                <c:pt idx="5">
                  <c:v>2</c:v>
                </c:pt>
                <c:pt idx="8">
                  <c:v>2</c:v>
                </c:pt>
                <c:pt idx="11">
                  <c:v>128</c:v>
                </c:pt>
                <c:pt idx="14">
                  <c:v>124</c:v>
                </c:pt>
              </c:numCache>
            </c:numRef>
          </c:val>
          <c:extLst>
            <c:ext xmlns:c16="http://schemas.microsoft.com/office/drawing/2014/chart" uri="{C3380CC4-5D6E-409C-BE32-E72D297353CC}">
              <c16:uniqueId val="{00000001-7A98-47AB-8542-26C3C7422D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1621</c:v>
                </c:pt>
                <c:pt idx="5">
                  <c:v>1616</c:v>
                </c:pt>
                <c:pt idx="8">
                  <c:v>1670</c:v>
                </c:pt>
                <c:pt idx="11">
                  <c:v>1598</c:v>
                </c:pt>
                <c:pt idx="14">
                  <c:v>1717</c:v>
                </c:pt>
              </c:numCache>
            </c:numRef>
          </c:val>
          <c:extLst>
            <c:ext xmlns:c16="http://schemas.microsoft.com/office/drawing/2014/chart" uri="{C3380CC4-5D6E-409C-BE32-E72D297353CC}">
              <c16:uniqueId val="{00000002-7A98-47AB-8542-26C3C7422D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98-47AB-8542-26C3C7422D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98-47AB-8542-26C3C7422D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98-47AB-8542-26C3C7422D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726</c:v>
                </c:pt>
                <c:pt idx="3">
                  <c:v>731</c:v>
                </c:pt>
                <c:pt idx="6">
                  <c:v>649</c:v>
                </c:pt>
                <c:pt idx="9">
                  <c:v>612</c:v>
                </c:pt>
                <c:pt idx="12">
                  <c:v>608</c:v>
                </c:pt>
              </c:numCache>
            </c:numRef>
          </c:val>
          <c:extLst>
            <c:ext xmlns:c16="http://schemas.microsoft.com/office/drawing/2014/chart" uri="{C3380CC4-5D6E-409C-BE32-E72D297353CC}">
              <c16:uniqueId val="{00000006-7A98-47AB-8542-26C3C7422D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111</c:v>
                </c:pt>
                <c:pt idx="3">
                  <c:v>124</c:v>
                </c:pt>
                <c:pt idx="6">
                  <c:v>116</c:v>
                </c:pt>
                <c:pt idx="9">
                  <c:v>106</c:v>
                </c:pt>
                <c:pt idx="12">
                  <c:v>92</c:v>
                </c:pt>
              </c:numCache>
            </c:numRef>
          </c:val>
          <c:extLst>
            <c:ext xmlns:c16="http://schemas.microsoft.com/office/drawing/2014/chart" uri="{C3380CC4-5D6E-409C-BE32-E72D297353CC}">
              <c16:uniqueId val="{00000007-7A98-47AB-8542-26C3C7422D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c:v>
                </c:pt>
                <c:pt idx="3">
                  <c:v>70</c:v>
                </c:pt>
                <c:pt idx="6">
                  <c:v>60</c:v>
                </c:pt>
                <c:pt idx="9">
                  <c:v>71</c:v>
                </c:pt>
                <c:pt idx="12">
                  <c:v>99</c:v>
                </c:pt>
              </c:numCache>
            </c:numRef>
          </c:val>
          <c:extLst>
            <c:ext xmlns:c16="http://schemas.microsoft.com/office/drawing/2014/chart" uri="{C3380CC4-5D6E-409C-BE32-E72D297353CC}">
              <c16:uniqueId val="{00000008-7A98-47AB-8542-26C3C7422D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c:v>
                </c:pt>
                <c:pt idx="3">
                  <c:v>15</c:v>
                </c:pt>
                <c:pt idx="6">
                  <c:v>9</c:v>
                </c:pt>
                <c:pt idx="9">
                  <c:v>7</c:v>
                </c:pt>
                <c:pt idx="12">
                  <c:v>5</c:v>
                </c:pt>
              </c:numCache>
            </c:numRef>
          </c:val>
          <c:extLst>
            <c:ext xmlns:c16="http://schemas.microsoft.com/office/drawing/2014/chart" uri="{C3380CC4-5D6E-409C-BE32-E72D297353CC}">
              <c16:uniqueId val="{00000009-7A98-47AB-8542-26C3C7422D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4377</c:v>
                </c:pt>
                <c:pt idx="3">
                  <c:v>4438</c:v>
                </c:pt>
                <c:pt idx="6">
                  <c:v>4451</c:v>
                </c:pt>
                <c:pt idx="9">
                  <c:v>5521</c:v>
                </c:pt>
                <c:pt idx="12">
                  <c:v>5761</c:v>
                </c:pt>
              </c:numCache>
            </c:numRef>
          </c:val>
          <c:extLst>
            <c:ext xmlns:c16="http://schemas.microsoft.com/office/drawing/2014/chart" uri="{C3380CC4-5D6E-409C-BE32-E72D297353CC}">
              <c16:uniqueId val="{0000000A-7A98-47AB-8542-26C3C7422D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142</c:v>
                </c:pt>
                <c:pt idx="2">
                  <c:v>#N/A</c:v>
                </c:pt>
                <c:pt idx="3">
                  <c:v>#N/A</c:v>
                </c:pt>
                <c:pt idx="4">
                  <c:v>197</c:v>
                </c:pt>
                <c:pt idx="5">
                  <c:v>#N/A</c:v>
                </c:pt>
                <c:pt idx="6">
                  <c:v>#N/A</c:v>
                </c:pt>
                <c:pt idx="7">
                  <c:v>88</c:v>
                </c:pt>
                <c:pt idx="8">
                  <c:v>#N/A</c:v>
                </c:pt>
                <c:pt idx="9">
                  <c:v>#N/A</c:v>
                </c:pt>
                <c:pt idx="10">
                  <c:v>655</c:v>
                </c:pt>
                <c:pt idx="11">
                  <c:v>#N/A</c:v>
                </c:pt>
                <c:pt idx="12">
                  <c:v>#N/A</c:v>
                </c:pt>
                <c:pt idx="13">
                  <c:v>679</c:v>
                </c:pt>
                <c:pt idx="14">
                  <c:v>#N/A</c:v>
                </c:pt>
              </c:numCache>
            </c:numRef>
          </c:val>
          <c:smooth val="0"/>
          <c:extLst>
            <c:ext xmlns:c16="http://schemas.microsoft.com/office/drawing/2014/chart" uri="{C3380CC4-5D6E-409C-BE32-E72D297353CC}">
              <c16:uniqueId val="{0000000B-7A98-47AB-8542-26C3C7422D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907</c:v>
                </c:pt>
                <c:pt idx="1">
                  <c:v>964</c:v>
                </c:pt>
                <c:pt idx="2">
                  <c:v>1101</c:v>
                </c:pt>
              </c:numCache>
            </c:numRef>
          </c:val>
          <c:extLst>
            <c:ext xmlns:c16="http://schemas.microsoft.com/office/drawing/2014/chart" uri="{C3380CC4-5D6E-409C-BE32-E72D297353CC}">
              <c16:uniqueId val="{00000000-957A-43A4-83B7-C22AA8571D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65</c:v>
                </c:pt>
                <c:pt idx="1">
                  <c:v>115</c:v>
                </c:pt>
                <c:pt idx="2">
                  <c:v>115</c:v>
                </c:pt>
              </c:numCache>
            </c:numRef>
          </c:val>
          <c:extLst>
            <c:ext xmlns:c16="http://schemas.microsoft.com/office/drawing/2014/chart" uri="{C3380CC4-5D6E-409C-BE32-E72D297353CC}">
              <c16:uniqueId val="{00000001-957A-43A4-83B7-C22AA8571D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458</c:v>
                </c:pt>
                <c:pt idx="1">
                  <c:v>281</c:v>
                </c:pt>
                <c:pt idx="2">
                  <c:v>268</c:v>
                </c:pt>
              </c:numCache>
            </c:numRef>
          </c:val>
          <c:extLst>
            <c:ext xmlns:c16="http://schemas.microsoft.com/office/drawing/2014/chart" uri="{C3380CC4-5D6E-409C-BE32-E72D297353CC}">
              <c16:uniqueId val="{00000002-957A-43A4-83B7-C22AA8571D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a:solidFill>
                <a:schemeClr val="tx1"/>
              </a:solidFill>
              <a:effectLst/>
              <a:latin typeface="+mn-lt"/>
              <a:ea typeface="+mn-ea"/>
              <a:cs typeface="+mn-cs"/>
            </a:rPr>
            <a:t>　</a:t>
          </a:r>
          <a:r>
            <a:rPr lang="ja-JP" altLang="en-US" sz="1100" b="0">
              <a:solidFill>
                <a:schemeClr val="tx1"/>
              </a:solidFill>
              <a:effectLst/>
              <a:latin typeface="+mn-lt"/>
              <a:ea typeface="+mn-ea"/>
              <a:cs typeface="+mn-cs"/>
            </a:rPr>
            <a:t>平成</a:t>
          </a:r>
          <a:r>
            <a:rPr lang="en-US" altLang="ja-JP" sz="1100" b="0">
              <a:solidFill>
                <a:schemeClr val="tx1"/>
              </a:solidFill>
              <a:effectLst/>
              <a:latin typeface="+mn-lt"/>
              <a:ea typeface="+mn-ea"/>
              <a:cs typeface="+mn-cs"/>
            </a:rPr>
            <a:t>16</a:t>
          </a:r>
          <a:r>
            <a:rPr lang="ja-JP" altLang="en-US" sz="1100" b="0">
              <a:solidFill>
                <a:schemeClr val="tx1"/>
              </a:solidFill>
              <a:effectLst/>
              <a:latin typeface="+mn-lt"/>
              <a:ea typeface="+mn-ea"/>
              <a:cs typeface="+mn-cs"/>
            </a:rPr>
            <a:t>年度から平成</a:t>
          </a:r>
          <a:r>
            <a:rPr lang="en-US" altLang="ja-JP" sz="1100" b="0">
              <a:solidFill>
                <a:schemeClr val="tx1"/>
              </a:solidFill>
              <a:effectLst/>
              <a:latin typeface="+mn-lt"/>
              <a:ea typeface="+mn-ea"/>
              <a:cs typeface="+mn-cs"/>
            </a:rPr>
            <a:t>23</a:t>
          </a:r>
          <a:r>
            <a:rPr lang="ja-JP" altLang="en-US" sz="1100" b="0">
              <a:solidFill>
                <a:schemeClr val="tx1"/>
              </a:solidFill>
              <a:effectLst/>
              <a:latin typeface="+mn-lt"/>
              <a:ea typeface="+mn-ea"/>
              <a:cs typeface="+mn-cs"/>
            </a:rPr>
            <a:t>年度の８年間において、普通建設事業に係る新規地方債の発行を抑制した結果、元利償還金は減少傾向で推移していたが、平成</a:t>
          </a:r>
          <a:r>
            <a:rPr lang="en-US" altLang="ja-JP" sz="1100" b="0">
              <a:solidFill>
                <a:schemeClr val="tx1"/>
              </a:solidFill>
              <a:effectLst/>
              <a:latin typeface="+mn-lt"/>
              <a:ea typeface="+mn-ea"/>
              <a:cs typeface="+mn-cs"/>
            </a:rPr>
            <a:t>24</a:t>
          </a:r>
          <a:r>
            <a:rPr lang="ja-JP" altLang="en-US" sz="1100" b="0">
              <a:solidFill>
                <a:schemeClr val="tx1"/>
              </a:solidFill>
              <a:effectLst/>
              <a:latin typeface="+mn-lt"/>
              <a:ea typeface="+mn-ea"/>
              <a:cs typeface="+mn-cs"/>
            </a:rPr>
            <a:t>年度以降は、松野中学校建設事業や宇和島地区広域事務組合における汚泥再生処理センター建設事業及び熱回収施設等建設事業等の財源として多額の地方債を発行したことにより、</a:t>
          </a:r>
          <a:r>
            <a:rPr lang="en-US" altLang="ja-JP" sz="1100" b="0">
              <a:solidFill>
                <a:schemeClr val="tx1"/>
              </a:solidFill>
              <a:effectLst/>
              <a:latin typeface="+mn-lt"/>
              <a:ea typeface="+mn-ea"/>
              <a:cs typeface="+mn-cs"/>
            </a:rPr>
            <a:t>平成29年度を機に</a:t>
          </a:r>
          <a:r>
            <a:rPr lang="ja-JP" altLang="en-US" sz="1100" b="0">
              <a:solidFill>
                <a:schemeClr val="tx1"/>
              </a:solidFill>
              <a:effectLst/>
              <a:latin typeface="+mn-lt"/>
              <a:ea typeface="+mn-ea"/>
              <a:cs typeface="+mn-cs"/>
            </a:rPr>
            <a:t>上昇</a:t>
          </a:r>
          <a:r>
            <a:rPr lang="en-US" altLang="ja-JP" sz="1100" b="0">
              <a:solidFill>
                <a:schemeClr val="tx1"/>
              </a:solidFill>
              <a:effectLst/>
              <a:latin typeface="+mn-lt"/>
              <a:ea typeface="+mn-ea"/>
              <a:cs typeface="+mn-cs"/>
            </a:rPr>
            <a:t>に転じていることから、今後は更なる事業の厳選等により、地方債の発行抑制に努める必要がある。</a:t>
          </a:r>
          <a:endParaRPr lang="ja-JP" altLang="ja-JP" sz="1400">
            <a:solidFill>
              <a:schemeClr val="tx1"/>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a:solidFill>
                <a:schemeClr val="tx1"/>
              </a:solidFill>
              <a:effectLst/>
              <a:latin typeface="+mn-lt"/>
              <a:ea typeface="+mn-ea"/>
              <a:cs typeface="+mn-cs"/>
            </a:rPr>
            <a:t>　将来負担額の主なものは、地方債現在高と退職手当負担見込額となっている。</a:t>
          </a:r>
          <a:endParaRPr lang="ja-JP" altLang="ja-JP" sz="1100">
            <a:solidFill>
              <a:schemeClr val="tx1"/>
            </a:solidFill>
            <a:effectLst/>
          </a:endParaRPr>
        </a:p>
        <a:p>
          <a:r>
            <a:rPr lang="en-US" altLang="ja-JP" sz="1000" b="0">
              <a:solidFill>
                <a:schemeClr val="tx1"/>
              </a:solidFill>
              <a:effectLst/>
              <a:latin typeface="+mn-lt"/>
              <a:ea typeface="+mn-ea"/>
              <a:cs typeface="+mn-cs"/>
            </a:rPr>
            <a:t>　地方債現在高は、25年度の松野中学校建設事業をはじめ</a:t>
          </a:r>
          <a:r>
            <a:rPr lang="ja-JP" altLang="ja-JP" sz="1000" b="0">
              <a:solidFill>
                <a:schemeClr val="tx1"/>
              </a:solidFill>
              <a:effectLst/>
              <a:latin typeface="+mn-lt"/>
              <a:ea typeface="+mn-ea"/>
              <a:cs typeface="+mn-cs"/>
            </a:rPr>
            <a:t>、</a:t>
          </a:r>
          <a:r>
            <a:rPr lang="en-US" altLang="ja-JP" sz="1000" b="0">
              <a:solidFill>
                <a:schemeClr val="tx1"/>
              </a:solidFill>
              <a:effectLst/>
              <a:latin typeface="+mn-lt"/>
              <a:ea typeface="+mn-ea"/>
              <a:cs typeface="+mn-cs"/>
            </a:rPr>
            <a:t>27</a:t>
          </a:r>
          <a:r>
            <a:rPr lang="ja-JP" altLang="ja-JP" sz="1000" b="0">
              <a:solidFill>
                <a:schemeClr val="tx1"/>
              </a:solidFill>
              <a:effectLst/>
              <a:latin typeface="+mn-lt"/>
              <a:ea typeface="+mn-ea"/>
              <a:cs typeface="+mn-cs"/>
            </a:rPr>
            <a:t>・</a:t>
          </a:r>
          <a:r>
            <a:rPr lang="en-US" altLang="ja-JP" sz="1000" b="0">
              <a:solidFill>
                <a:schemeClr val="tx1"/>
              </a:solidFill>
              <a:effectLst/>
              <a:latin typeface="+mn-lt"/>
              <a:ea typeface="+mn-ea"/>
              <a:cs typeface="+mn-cs"/>
            </a:rPr>
            <a:t>28</a:t>
          </a:r>
          <a:r>
            <a:rPr lang="ja-JP" altLang="ja-JP" sz="1000" b="0">
              <a:solidFill>
                <a:schemeClr val="tx1"/>
              </a:solidFill>
              <a:effectLst/>
              <a:latin typeface="+mn-lt"/>
              <a:ea typeface="+mn-ea"/>
              <a:cs typeface="+mn-cs"/>
            </a:rPr>
            <a:t>年度には、宇和島地区広域事務組合における熱回収施設・汚泥再生処理センター建設事業が、</a:t>
          </a:r>
          <a:r>
            <a:rPr lang="en-US" altLang="ja-JP" sz="1000" b="0">
              <a:solidFill>
                <a:schemeClr val="tx1"/>
              </a:solidFill>
              <a:effectLst/>
              <a:latin typeface="+mn-lt"/>
              <a:ea typeface="+mn-ea"/>
              <a:cs typeface="+mn-cs"/>
            </a:rPr>
            <a:t>28</a:t>
          </a:r>
          <a:r>
            <a:rPr lang="ja-JP" altLang="ja-JP" sz="1000" b="0">
              <a:solidFill>
                <a:schemeClr val="tx1"/>
              </a:solidFill>
              <a:effectLst/>
              <a:latin typeface="+mn-lt"/>
              <a:ea typeface="+mn-ea"/>
              <a:cs typeface="+mn-cs"/>
            </a:rPr>
            <a:t>・</a:t>
          </a:r>
          <a:r>
            <a:rPr lang="en-US" altLang="ja-JP" sz="1000" b="0">
              <a:solidFill>
                <a:schemeClr val="tx1"/>
              </a:solidFill>
              <a:effectLst/>
              <a:latin typeface="+mn-lt"/>
              <a:ea typeface="+mn-ea"/>
              <a:cs typeface="+mn-cs"/>
            </a:rPr>
            <a:t>29</a:t>
          </a:r>
          <a:r>
            <a:rPr lang="ja-JP" altLang="ja-JP" sz="1000" b="0">
              <a:solidFill>
                <a:schemeClr val="tx1"/>
              </a:solidFill>
              <a:effectLst/>
              <a:latin typeface="+mn-lt"/>
              <a:ea typeface="+mn-ea"/>
              <a:cs typeface="+mn-cs"/>
            </a:rPr>
            <a:t>年度には定住住宅建設事業、令和元年度からは新庁舎建設事業が開始されており、近年は、地方創生に対応した各種</a:t>
          </a:r>
          <a:r>
            <a:rPr lang="en-US" altLang="ja-JP" sz="1000" b="0">
              <a:solidFill>
                <a:schemeClr val="tx1"/>
              </a:solidFill>
              <a:effectLst/>
              <a:latin typeface="+mn-lt"/>
              <a:ea typeface="+mn-ea"/>
              <a:cs typeface="+mn-cs"/>
            </a:rPr>
            <a:t>重点プロジェクト事業の実施によ</a:t>
          </a:r>
          <a:r>
            <a:rPr lang="ja-JP" altLang="ja-JP" sz="1000" b="0">
              <a:solidFill>
                <a:schemeClr val="tx1"/>
              </a:solidFill>
              <a:effectLst/>
              <a:latin typeface="+mn-lt"/>
              <a:ea typeface="+mn-ea"/>
              <a:cs typeface="+mn-cs"/>
            </a:rPr>
            <a:t>る起債の発行により、</a:t>
          </a:r>
          <a:r>
            <a:rPr lang="en-US" altLang="ja-JP" sz="1000" b="0">
              <a:solidFill>
                <a:schemeClr val="tx1"/>
              </a:solidFill>
              <a:effectLst/>
              <a:latin typeface="+mn-lt"/>
              <a:ea typeface="+mn-ea"/>
              <a:cs typeface="+mn-cs"/>
            </a:rPr>
            <a:t>増加傾向となっている。</a:t>
          </a:r>
          <a:endParaRPr lang="ja-JP" altLang="ja-JP" sz="1100">
            <a:solidFill>
              <a:schemeClr val="tx1"/>
            </a:solidFill>
            <a:effectLst/>
          </a:endParaRPr>
        </a:p>
        <a:p>
          <a:r>
            <a:rPr lang="en-US" altLang="ja-JP" sz="1000" b="0">
              <a:solidFill>
                <a:schemeClr val="tx1"/>
              </a:solidFill>
              <a:effectLst/>
              <a:latin typeface="+mn-lt"/>
              <a:ea typeface="+mn-ea"/>
              <a:cs typeface="+mn-cs"/>
            </a:rPr>
            <a:t>　</a:t>
          </a:r>
          <a:r>
            <a:rPr lang="ja-JP" altLang="ja-JP" sz="1000" b="0">
              <a:solidFill>
                <a:schemeClr val="tx1"/>
              </a:solidFill>
              <a:effectLst/>
              <a:latin typeface="+mn-lt"/>
              <a:ea typeface="+mn-ea"/>
              <a:cs typeface="+mn-cs"/>
            </a:rPr>
            <a:t>また、</a:t>
          </a:r>
          <a:r>
            <a:rPr lang="en-US" altLang="ja-JP" sz="1000" b="0">
              <a:solidFill>
                <a:schemeClr val="tx1"/>
              </a:solidFill>
              <a:effectLst/>
              <a:latin typeface="+mn-lt"/>
              <a:ea typeface="+mn-ea"/>
              <a:cs typeface="+mn-cs"/>
            </a:rPr>
            <a:t>充当可能財源等に</a:t>
          </a:r>
          <a:r>
            <a:rPr lang="ja-JP" altLang="ja-JP" sz="1000" b="0">
              <a:solidFill>
                <a:schemeClr val="tx1"/>
              </a:solidFill>
              <a:effectLst/>
              <a:latin typeface="+mn-lt"/>
              <a:ea typeface="+mn-ea"/>
              <a:cs typeface="+mn-cs"/>
            </a:rPr>
            <a:t>おいて</a:t>
          </a:r>
          <a:r>
            <a:rPr lang="ja-JP" altLang="en-US" sz="1000" b="0">
              <a:solidFill>
                <a:schemeClr val="tx1"/>
              </a:solidFill>
              <a:effectLst/>
              <a:latin typeface="+mn-lt"/>
              <a:ea typeface="+mn-ea"/>
              <a:cs typeface="+mn-cs"/>
            </a:rPr>
            <a:t>は</a:t>
          </a:r>
          <a:r>
            <a:rPr lang="ja-JP" altLang="ja-JP" sz="1000" b="0">
              <a:solidFill>
                <a:schemeClr val="tx1"/>
              </a:solidFill>
              <a:effectLst/>
              <a:latin typeface="+mn-lt"/>
              <a:ea typeface="+mn-ea"/>
              <a:cs typeface="+mn-cs"/>
            </a:rPr>
            <a:t>、財政調整基金残高</a:t>
          </a:r>
          <a:r>
            <a:rPr lang="ja-JP" altLang="en-US" sz="1000" b="0">
              <a:solidFill>
                <a:schemeClr val="tx1"/>
              </a:solidFill>
              <a:effectLst/>
              <a:latin typeface="+mn-lt"/>
              <a:ea typeface="+mn-ea"/>
              <a:cs typeface="+mn-cs"/>
            </a:rPr>
            <a:t>が</a:t>
          </a:r>
          <a:r>
            <a:rPr lang="en-US" altLang="ja-JP" sz="1000" b="0">
              <a:solidFill>
                <a:schemeClr val="tx1"/>
              </a:solidFill>
              <a:effectLst/>
              <a:latin typeface="+mn-lt"/>
              <a:ea typeface="+mn-ea"/>
              <a:cs typeface="+mn-cs"/>
            </a:rPr>
            <a:t>、</a:t>
          </a:r>
          <a:r>
            <a:rPr lang="ja-JP" altLang="ja-JP" sz="1000" b="0">
              <a:solidFill>
                <a:schemeClr val="tx1"/>
              </a:solidFill>
              <a:effectLst/>
              <a:latin typeface="+mn-lt"/>
              <a:ea typeface="+mn-ea"/>
              <a:cs typeface="+mn-cs"/>
            </a:rPr>
            <a:t>令和</a:t>
          </a:r>
          <a:r>
            <a:rPr lang="ja-JP" altLang="en-US" sz="1000" b="0">
              <a:solidFill>
                <a:schemeClr val="tx1"/>
              </a:solidFill>
              <a:effectLst/>
              <a:latin typeface="+mn-lt"/>
              <a:ea typeface="+mn-ea"/>
              <a:cs typeface="+mn-cs"/>
            </a:rPr>
            <a:t>４</a:t>
          </a:r>
          <a:r>
            <a:rPr lang="ja-JP" altLang="ja-JP" sz="1000" b="0">
              <a:solidFill>
                <a:schemeClr val="tx1"/>
              </a:solidFill>
              <a:effectLst/>
              <a:latin typeface="+mn-lt"/>
              <a:ea typeface="+mn-ea"/>
              <a:cs typeface="+mn-cs"/>
            </a:rPr>
            <a:t>年度に</a:t>
          </a:r>
          <a:r>
            <a:rPr lang="en-US" altLang="ja-JP" sz="1000" b="0">
              <a:solidFill>
                <a:schemeClr val="tx1"/>
              </a:solidFill>
              <a:effectLst/>
              <a:latin typeface="+mn-lt"/>
              <a:ea typeface="+mn-ea"/>
              <a:cs typeface="+mn-cs"/>
            </a:rPr>
            <a:t>歳計剰余金処分による積立てを行うとともに、財源不足に対する取崩し</a:t>
          </a:r>
          <a:r>
            <a:rPr lang="ja-JP" altLang="ja-JP" sz="1000" b="0">
              <a:solidFill>
                <a:schemeClr val="tx1"/>
              </a:solidFill>
              <a:effectLst/>
              <a:latin typeface="+mn-lt"/>
              <a:ea typeface="+mn-ea"/>
              <a:cs typeface="+mn-cs"/>
            </a:rPr>
            <a:t>が不要となったため、基金の</a:t>
          </a:r>
          <a:r>
            <a:rPr lang="ja-JP" altLang="ja-JP" sz="1000">
              <a:solidFill>
                <a:schemeClr val="tx1"/>
              </a:solidFill>
              <a:effectLst/>
              <a:latin typeface="+mn-lt"/>
              <a:ea typeface="+mn-ea"/>
              <a:cs typeface="+mn-cs"/>
            </a:rPr>
            <a:t>積み増しができたことにより増となっている。</a:t>
          </a:r>
          <a:endParaRPr lang="ja-JP" altLang="ja-JP" sz="1100">
            <a:solidFill>
              <a:schemeClr val="tx1"/>
            </a:solidFill>
            <a:effectLst/>
          </a:endParaRPr>
        </a:p>
        <a:p>
          <a:pPr eaLnBrk="1" fontAlgn="auto" latinLnBrk="0" hangingPunct="1"/>
          <a:r>
            <a:rPr lang="ja-JP" altLang="ja-JP" sz="1000">
              <a:solidFill>
                <a:schemeClr val="tx1"/>
              </a:solidFill>
              <a:effectLst/>
              <a:latin typeface="+mn-lt"/>
              <a:ea typeface="+mn-ea"/>
              <a:cs typeface="+mn-cs"/>
            </a:rPr>
            <a:t>　</a:t>
          </a:r>
          <a:r>
            <a:rPr lang="en-US" altLang="ja-JP" sz="1000" b="0">
              <a:solidFill>
                <a:schemeClr val="tx1"/>
              </a:solidFill>
              <a:effectLst/>
              <a:latin typeface="+mn-lt"/>
              <a:ea typeface="+mn-ea"/>
              <a:cs typeface="+mn-cs"/>
            </a:rPr>
            <a:t>今後</a:t>
          </a:r>
          <a:r>
            <a:rPr lang="ja-JP" altLang="ja-JP" sz="1000" b="0">
              <a:solidFill>
                <a:schemeClr val="tx1"/>
              </a:solidFill>
              <a:effectLst/>
              <a:latin typeface="+mn-lt"/>
              <a:ea typeface="+mn-ea"/>
              <a:cs typeface="+mn-cs"/>
            </a:rPr>
            <a:t>においても、</a:t>
          </a:r>
          <a:r>
            <a:rPr lang="en-US" altLang="ja-JP" sz="1000" b="0">
              <a:solidFill>
                <a:schemeClr val="tx1"/>
              </a:solidFill>
              <a:effectLst/>
              <a:latin typeface="+mn-lt"/>
              <a:ea typeface="+mn-ea"/>
              <a:cs typeface="+mn-cs"/>
            </a:rPr>
            <a:t>更なる行財政改革等に取り組み、事業の厳選による普通建設事業費や人件費等の抑制に努める必要がある。</a:t>
          </a:r>
          <a:endParaRPr lang="ja-JP" altLang="ja-JP" sz="11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chemeClr val="tx1"/>
              </a:solidFill>
              <a:effectLst/>
              <a:latin typeface="+mn-lt"/>
              <a:ea typeface="+mn-ea"/>
              <a:cs typeface="+mn-cs"/>
            </a:rPr>
            <a:t>（増減理由）</a:t>
          </a:r>
          <a:endParaRPr lang="ja-JP" altLang="ja-JP" sz="1600">
            <a:solidFill>
              <a:schemeClr val="tx1"/>
            </a:solidFill>
            <a:effectLst/>
          </a:endParaRPr>
        </a:p>
        <a:p>
          <a:r>
            <a:rPr lang="en-US" altLang="ja-JP" sz="1200" b="0">
              <a:solidFill>
                <a:schemeClr val="tx1"/>
              </a:solidFill>
              <a:effectLst/>
              <a:latin typeface="+mn-lt"/>
              <a:ea typeface="+mn-ea"/>
              <a:cs typeface="+mn-cs"/>
            </a:rPr>
            <a:t>　28年度まで増加傾向であった財政調整基金については、近年実施してきた中学校建設事業をはじめ、宇和島地区広域事務組合における汚泥再生処理センター及び熱回収施設等建設事業、虹の森公園及び森の国ぽっぽ温泉改修事業等の大型建設事業の実施に伴い、多額の地方債を発行したことによる公債費の増を主要因として、</a:t>
          </a:r>
          <a:r>
            <a:rPr lang="ja-JP" altLang="ja-JP" sz="1200" b="0">
              <a:solidFill>
                <a:schemeClr val="tx1"/>
              </a:solidFill>
              <a:effectLst/>
              <a:latin typeface="+mn-lt"/>
              <a:ea typeface="+mn-ea"/>
              <a:cs typeface="+mn-cs"/>
            </a:rPr>
            <a:t>財源不足に対応するため令和元年度まで取崩しを余儀なくされていたところであるが、</a:t>
          </a:r>
          <a:r>
            <a:rPr lang="ja-JP" altLang="en-US" sz="1200" b="0">
              <a:solidFill>
                <a:schemeClr val="tx1"/>
              </a:solidFill>
              <a:effectLst/>
              <a:latin typeface="+mn-lt"/>
              <a:ea typeface="+mn-ea"/>
              <a:cs typeface="+mn-cs"/>
            </a:rPr>
            <a:t>令和２年度から令和４年度においては、新型コロナウイルス感染症の影響による事業費の縮小等により</a:t>
          </a:r>
          <a:r>
            <a:rPr lang="ja-JP" altLang="ja-JP" sz="1200" b="0">
              <a:solidFill>
                <a:schemeClr val="tx1"/>
              </a:solidFill>
              <a:effectLst/>
              <a:latin typeface="+mn-lt"/>
              <a:ea typeface="+mn-ea"/>
              <a:cs typeface="+mn-cs"/>
            </a:rPr>
            <a:t>取崩しが不要と</a:t>
          </a:r>
          <a:r>
            <a:rPr lang="ja-JP" altLang="en-US" sz="1200" b="0">
              <a:solidFill>
                <a:schemeClr val="tx1"/>
              </a:solidFill>
              <a:effectLst/>
              <a:latin typeface="+mn-lt"/>
              <a:ea typeface="+mn-ea"/>
              <a:cs typeface="+mn-cs"/>
            </a:rPr>
            <a:t>なっており、令和４年度末の基金全体の残高は対前年度比</a:t>
          </a:r>
          <a:r>
            <a:rPr lang="en-US" altLang="ja-JP" sz="1200" b="0">
              <a:solidFill>
                <a:schemeClr val="tx1"/>
              </a:solidFill>
              <a:effectLst/>
              <a:latin typeface="+mn-lt"/>
              <a:ea typeface="+mn-ea"/>
              <a:cs typeface="+mn-cs"/>
            </a:rPr>
            <a:t>125</a:t>
          </a:r>
          <a:r>
            <a:rPr lang="ja-JP" altLang="en-US" sz="1200" b="0">
              <a:solidFill>
                <a:schemeClr val="tx1"/>
              </a:solidFill>
              <a:effectLst/>
              <a:latin typeface="+mn-lt"/>
              <a:ea typeface="+mn-ea"/>
              <a:cs typeface="+mn-cs"/>
            </a:rPr>
            <a:t>百万円・</a:t>
          </a:r>
          <a:r>
            <a:rPr lang="en-US" altLang="ja-JP" sz="1200" b="0">
              <a:solidFill>
                <a:schemeClr val="tx1"/>
              </a:solidFill>
              <a:effectLst/>
              <a:latin typeface="+mn-lt"/>
              <a:ea typeface="+mn-ea"/>
              <a:cs typeface="+mn-cs"/>
            </a:rPr>
            <a:t>9.2</a:t>
          </a:r>
          <a:r>
            <a:rPr lang="ja-JP" altLang="en-US" sz="1200" b="0">
              <a:solidFill>
                <a:schemeClr val="tx1"/>
              </a:solidFill>
              <a:effectLst/>
              <a:latin typeface="+mn-lt"/>
              <a:ea typeface="+mn-ea"/>
              <a:cs typeface="+mn-cs"/>
            </a:rPr>
            <a:t>ポイント増となっている</a:t>
          </a:r>
          <a:r>
            <a:rPr lang="ja-JP" altLang="ja-JP" sz="1200" b="0">
              <a:solidFill>
                <a:schemeClr val="tx1"/>
              </a:solidFill>
              <a:effectLst/>
              <a:latin typeface="+mn-lt"/>
              <a:ea typeface="+mn-ea"/>
              <a:cs typeface="+mn-cs"/>
            </a:rPr>
            <a:t>。</a:t>
          </a:r>
          <a:endParaRPr lang="en-US" altLang="ja-JP" sz="1200" b="0">
            <a:solidFill>
              <a:schemeClr val="tx1"/>
            </a:solidFill>
            <a:effectLst/>
            <a:latin typeface="+mn-lt"/>
            <a:ea typeface="+mn-ea"/>
            <a:cs typeface="+mn-cs"/>
          </a:endParaRPr>
        </a:p>
        <a:p>
          <a:r>
            <a:rPr lang="en-US" altLang="ja-JP" sz="1200" b="0">
              <a:solidFill>
                <a:schemeClr val="tx1"/>
              </a:solidFill>
              <a:effectLst/>
              <a:latin typeface="+mn-lt"/>
              <a:ea typeface="+mn-ea"/>
              <a:cs typeface="+mn-cs"/>
            </a:rPr>
            <a:t>（今後の方針）</a:t>
          </a:r>
          <a:endParaRPr lang="ja-JP" altLang="ja-JP" sz="1600">
            <a:solidFill>
              <a:schemeClr val="tx1"/>
            </a:solidFill>
            <a:effectLst/>
          </a:endParaRPr>
        </a:p>
        <a:p>
          <a:r>
            <a:rPr lang="en-US" altLang="ja-JP" sz="1200" b="0">
              <a:solidFill>
                <a:srgbClr val="FF0000"/>
              </a:solidFill>
              <a:effectLst/>
              <a:latin typeface="+mn-lt"/>
              <a:ea typeface="+mn-ea"/>
              <a:cs typeface="+mn-cs"/>
            </a:rPr>
            <a:t>　</a:t>
          </a:r>
          <a:r>
            <a:rPr lang="ja-JP" altLang="en-US" sz="1200" b="0">
              <a:solidFill>
                <a:schemeClr val="tx1"/>
              </a:solidFill>
              <a:effectLst/>
              <a:latin typeface="+mn-lt"/>
              <a:ea typeface="+mn-ea"/>
              <a:cs typeface="+mn-cs"/>
            </a:rPr>
            <a:t>庁舎建設事業に</a:t>
          </a:r>
          <a:r>
            <a:rPr lang="ja-JP" altLang="ja-JP" sz="1200" b="0">
              <a:solidFill>
                <a:schemeClr val="tx1"/>
              </a:solidFill>
              <a:effectLst/>
              <a:latin typeface="+mn-lt"/>
              <a:ea typeface="+mn-ea"/>
              <a:cs typeface="+mn-cs"/>
            </a:rPr>
            <a:t>多額の地方債を発行するほか、</a:t>
          </a:r>
          <a:r>
            <a:rPr lang="en-US" altLang="ja-JP" sz="1200" b="0">
              <a:solidFill>
                <a:schemeClr val="tx1"/>
              </a:solidFill>
              <a:effectLst/>
              <a:latin typeface="+mn-lt"/>
              <a:ea typeface="+mn-ea"/>
              <a:cs typeface="+mn-cs"/>
            </a:rPr>
            <a:t>近年</a:t>
          </a:r>
          <a:r>
            <a:rPr lang="ja-JP" altLang="ja-JP" sz="1200" b="0">
              <a:solidFill>
                <a:schemeClr val="tx1"/>
              </a:solidFill>
              <a:effectLst/>
              <a:latin typeface="+mn-lt"/>
              <a:ea typeface="+mn-ea"/>
              <a:cs typeface="+mn-cs"/>
            </a:rPr>
            <a:t>は</a:t>
          </a:r>
          <a:r>
            <a:rPr lang="en-US" altLang="ja-JP" sz="1200" b="0">
              <a:solidFill>
                <a:schemeClr val="tx1"/>
              </a:solidFill>
              <a:effectLst/>
              <a:latin typeface="+mn-lt"/>
              <a:ea typeface="+mn-ea"/>
              <a:cs typeface="+mn-cs"/>
            </a:rPr>
            <a:t>、松野中学校建設事業をはじめとした重点プロジェクト事業の実施に伴</a:t>
          </a:r>
          <a:r>
            <a:rPr lang="ja-JP" altLang="ja-JP" sz="1200" b="0">
              <a:solidFill>
                <a:schemeClr val="tx1"/>
              </a:solidFill>
              <a:effectLst/>
              <a:latin typeface="+mn-lt"/>
              <a:ea typeface="+mn-ea"/>
              <a:cs typeface="+mn-cs"/>
            </a:rPr>
            <a:t>い、</a:t>
          </a:r>
          <a:r>
            <a:rPr lang="en-US" altLang="ja-JP" sz="1200" b="0">
              <a:solidFill>
                <a:schemeClr val="tx1"/>
              </a:solidFill>
              <a:effectLst/>
              <a:latin typeface="+mn-lt"/>
              <a:ea typeface="+mn-ea"/>
              <a:cs typeface="+mn-cs"/>
            </a:rPr>
            <a:t>多額の地方債</a:t>
          </a:r>
          <a:r>
            <a:rPr lang="ja-JP" altLang="ja-JP" sz="1200" b="0">
              <a:solidFill>
                <a:schemeClr val="tx1"/>
              </a:solidFill>
              <a:effectLst/>
              <a:latin typeface="+mn-lt"/>
              <a:ea typeface="+mn-ea"/>
              <a:cs typeface="+mn-cs"/>
            </a:rPr>
            <a:t>を発行している。そのため、今後更に</a:t>
          </a:r>
          <a:r>
            <a:rPr lang="en-US" altLang="ja-JP" sz="1200" b="0">
              <a:solidFill>
                <a:schemeClr val="tx1"/>
              </a:solidFill>
              <a:effectLst/>
              <a:latin typeface="+mn-lt"/>
              <a:ea typeface="+mn-ea"/>
              <a:cs typeface="+mn-cs"/>
            </a:rPr>
            <a:t>公債費が増加傾向で推移</a:t>
          </a:r>
          <a:r>
            <a:rPr lang="ja-JP" altLang="ja-JP" sz="1200" b="0">
              <a:solidFill>
                <a:schemeClr val="tx1"/>
              </a:solidFill>
              <a:effectLst/>
              <a:latin typeface="+mn-lt"/>
              <a:ea typeface="+mn-ea"/>
              <a:cs typeface="+mn-cs"/>
            </a:rPr>
            <a:t>し</a:t>
          </a:r>
          <a:r>
            <a:rPr lang="en-US" altLang="ja-JP" sz="1200" b="0">
              <a:solidFill>
                <a:schemeClr val="tx1"/>
              </a:solidFill>
              <a:effectLst/>
              <a:latin typeface="+mn-lt"/>
              <a:ea typeface="+mn-ea"/>
              <a:cs typeface="+mn-cs"/>
            </a:rPr>
            <a:t>、基金の取り崩しは余儀なくされる</a:t>
          </a:r>
          <a:r>
            <a:rPr lang="ja-JP" altLang="ja-JP" sz="1200" b="0">
              <a:solidFill>
                <a:schemeClr val="tx1"/>
              </a:solidFill>
              <a:effectLst/>
              <a:latin typeface="+mn-lt"/>
              <a:ea typeface="+mn-ea"/>
              <a:cs typeface="+mn-cs"/>
            </a:rPr>
            <a:t>見通しである。</a:t>
          </a:r>
          <a:endParaRPr lang="ja-JP" altLang="ja-JP" sz="1600">
            <a:solidFill>
              <a:schemeClr val="tx1"/>
            </a:solidFill>
            <a:effectLst/>
          </a:endParaRPr>
        </a:p>
        <a:p>
          <a:r>
            <a:rPr lang="en-US" altLang="ja-JP" sz="1200" b="0">
              <a:solidFill>
                <a:schemeClr val="tx1"/>
              </a:solidFill>
              <a:effectLst/>
              <a:latin typeface="+mn-lt"/>
              <a:ea typeface="+mn-ea"/>
              <a:cs typeface="+mn-cs"/>
            </a:rPr>
            <a:t>　今後は、第５次行財政改革大綱や推進プラン等に基づき、更なる事務事業の見直し、施設の統廃合など、歳出の合理化等行財政改革を徹底し健全財政に努める必要がある。</a:t>
          </a:r>
          <a:endParaRPr lang="ja-JP" altLang="ja-JP" sz="1600">
            <a:solidFill>
              <a:schemeClr val="tx1"/>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chemeClr val="tx1"/>
              </a:solidFill>
              <a:effectLst/>
              <a:latin typeface="+mn-lt"/>
              <a:ea typeface="+mn-ea"/>
              <a:cs typeface="+mn-cs"/>
            </a:rPr>
            <a:t>（基金の使途）</a:t>
          </a:r>
          <a:endParaRPr lang="ja-JP" altLang="ja-JP" sz="1200">
            <a:solidFill>
              <a:schemeClr val="tx1"/>
            </a:solidFill>
            <a:effectLst/>
            <a:latin typeface="+mn-lt"/>
          </a:endParaRPr>
        </a:p>
        <a:p>
          <a:r>
            <a:rPr lang="en-US" altLang="ja-JP" sz="1200" b="0">
              <a:solidFill>
                <a:schemeClr val="tx1"/>
              </a:solidFill>
              <a:effectLst/>
              <a:latin typeface="+mn-lt"/>
              <a:ea typeface="+mn-ea"/>
              <a:cs typeface="+mn-cs"/>
            </a:rPr>
            <a:t>　○主な基金</a:t>
          </a:r>
          <a:endParaRPr lang="ja-JP" altLang="ja-JP" sz="1200">
            <a:solidFill>
              <a:schemeClr val="tx1"/>
            </a:solidFill>
            <a:effectLst/>
            <a:latin typeface="+mn-lt"/>
          </a:endParaRPr>
        </a:p>
        <a:p>
          <a:r>
            <a:rPr lang="en-US" altLang="ja-JP" sz="1200" b="0">
              <a:solidFill>
                <a:schemeClr val="tx1"/>
              </a:solidFill>
              <a:effectLst/>
              <a:latin typeface="+mn-lt"/>
              <a:ea typeface="+mn-ea"/>
              <a:cs typeface="+mn-cs"/>
            </a:rPr>
            <a:t>　　・地域福祉基金　</a:t>
          </a:r>
          <a:r>
            <a:rPr lang="ja-JP" altLang="en-US" sz="1200" b="0">
              <a:solidFill>
                <a:schemeClr val="tx1"/>
              </a:solidFill>
              <a:effectLst/>
              <a:latin typeface="+mn-lt"/>
              <a:ea typeface="+mn-ea"/>
              <a:cs typeface="+mn-cs"/>
            </a:rPr>
            <a:t>　</a:t>
          </a:r>
          <a:r>
            <a:rPr lang="en-US" altLang="ja-JP" sz="1200" b="0">
              <a:solidFill>
                <a:schemeClr val="tx1"/>
              </a:solidFill>
              <a:effectLst/>
              <a:latin typeface="+mn-lt"/>
              <a:ea typeface="+mn-ea"/>
              <a:cs typeface="+mn-cs"/>
            </a:rPr>
            <a:t>　：地域福祉の推進に必要な財源を確保するため</a:t>
          </a:r>
          <a:endParaRPr lang="ja-JP" altLang="ja-JP" sz="1200">
            <a:solidFill>
              <a:schemeClr val="tx1"/>
            </a:solidFill>
            <a:effectLst/>
            <a:latin typeface="+mn-lt"/>
          </a:endParaRPr>
        </a:p>
        <a:p>
          <a:r>
            <a:rPr lang="en-US" altLang="ja-JP" sz="1200" b="0">
              <a:solidFill>
                <a:schemeClr val="tx1"/>
              </a:solidFill>
              <a:effectLst/>
              <a:latin typeface="+mn-lt"/>
              <a:ea typeface="+mn-ea"/>
              <a:cs typeface="+mn-cs"/>
            </a:rPr>
            <a:t>　　・ふるさと応援基金</a:t>
          </a:r>
          <a:r>
            <a:rPr lang="ja-JP" altLang="en-US" sz="1200" b="0">
              <a:solidFill>
                <a:schemeClr val="tx1"/>
              </a:solidFill>
              <a:effectLst/>
              <a:latin typeface="+mn-lt"/>
              <a:ea typeface="+mn-ea"/>
              <a:cs typeface="+mn-cs"/>
            </a:rPr>
            <a:t>　</a:t>
          </a:r>
          <a:r>
            <a:rPr lang="en-US" altLang="ja-JP" sz="1200" b="0">
              <a:solidFill>
                <a:schemeClr val="tx1"/>
              </a:solidFill>
              <a:effectLst/>
              <a:latin typeface="+mn-lt"/>
              <a:ea typeface="+mn-ea"/>
              <a:cs typeface="+mn-cs"/>
            </a:rPr>
            <a:t>：松野町を応援しようとする個人又は団体から広く寄附金を募り、この寄附金を財源として協働のふるさとづくりを推進</a:t>
          </a:r>
          <a:endParaRPr lang="ja-JP" altLang="ja-JP" sz="1200">
            <a:solidFill>
              <a:schemeClr val="tx1"/>
            </a:solidFill>
            <a:effectLst/>
            <a:latin typeface="+mn-lt"/>
          </a:endParaRPr>
        </a:p>
        <a:p>
          <a:r>
            <a:rPr lang="ja-JP" altLang="ja-JP" sz="1200" b="0">
              <a:solidFill>
                <a:schemeClr val="tx1"/>
              </a:solidFill>
              <a:effectLst/>
              <a:latin typeface="+mn-lt"/>
              <a:ea typeface="+mn-ea"/>
              <a:cs typeface="+mn-cs"/>
            </a:rPr>
            <a:t>　　　　　　　　　</a:t>
          </a:r>
          <a:r>
            <a:rPr lang="ja-JP" altLang="en-US" sz="1200" b="0">
              <a:solidFill>
                <a:schemeClr val="tx1"/>
              </a:solidFill>
              <a:effectLst/>
              <a:latin typeface="+mn-lt"/>
              <a:ea typeface="+mn-ea"/>
              <a:cs typeface="+mn-cs"/>
            </a:rPr>
            <a:t>　</a:t>
          </a:r>
          <a:r>
            <a:rPr lang="ja-JP" altLang="ja-JP" sz="1200" b="0">
              <a:solidFill>
                <a:schemeClr val="tx1"/>
              </a:solidFill>
              <a:effectLst/>
              <a:latin typeface="+mn-lt"/>
              <a:ea typeface="+mn-ea"/>
              <a:cs typeface="+mn-cs"/>
            </a:rPr>
            <a:t>　　</a:t>
          </a:r>
          <a:r>
            <a:rPr lang="en-US" altLang="ja-JP" sz="1200" b="0">
              <a:solidFill>
                <a:schemeClr val="tx1"/>
              </a:solidFill>
              <a:effectLst/>
              <a:latin typeface="+mn-lt"/>
              <a:ea typeface="+mn-ea"/>
              <a:cs typeface="+mn-cs"/>
            </a:rPr>
            <a:t>するため</a:t>
          </a:r>
          <a:endParaRPr lang="ja-JP" altLang="ja-JP" sz="1200">
            <a:solidFill>
              <a:schemeClr val="tx1"/>
            </a:solidFill>
            <a:effectLst/>
            <a:latin typeface="+mn-lt"/>
          </a:endParaRPr>
        </a:p>
        <a:p>
          <a:r>
            <a:rPr lang="ja-JP" altLang="en-US" sz="1200" b="0">
              <a:solidFill>
                <a:schemeClr val="tx1"/>
              </a:solidFill>
              <a:effectLst/>
              <a:latin typeface="+mn-lt"/>
              <a:ea typeface="+mn-ea"/>
              <a:cs typeface="+mn-cs"/>
            </a:rPr>
            <a:t>　　</a:t>
          </a:r>
          <a:r>
            <a:rPr lang="en-US" altLang="ja-JP" sz="1200" b="0">
              <a:solidFill>
                <a:schemeClr val="tx1"/>
              </a:solidFill>
              <a:effectLst/>
              <a:latin typeface="+mn-lt"/>
              <a:ea typeface="+mn-ea"/>
              <a:cs typeface="+mn-cs"/>
            </a:rPr>
            <a:t>・庁舎建設基金　　</a:t>
          </a:r>
          <a:r>
            <a:rPr lang="ja-JP" altLang="ja-JP" sz="1200" b="0">
              <a:solidFill>
                <a:schemeClr val="tx1"/>
              </a:solidFill>
              <a:effectLst/>
              <a:latin typeface="+mn-lt"/>
              <a:ea typeface="+mn-ea"/>
              <a:cs typeface="+mn-cs"/>
            </a:rPr>
            <a:t>　</a:t>
          </a:r>
          <a:r>
            <a:rPr lang="en-US" altLang="ja-JP" sz="1200" b="0">
              <a:solidFill>
                <a:schemeClr val="tx1"/>
              </a:solidFill>
              <a:effectLst/>
              <a:latin typeface="+mn-lt"/>
              <a:ea typeface="+mn-ea"/>
              <a:cs typeface="+mn-cs"/>
            </a:rPr>
            <a:t>：庁舎の建設に必要な経費の財源を確保するため</a:t>
          </a:r>
        </a:p>
        <a:p>
          <a:r>
            <a:rPr lang="ja-JP" altLang="en-US" sz="1200" b="0">
              <a:solidFill>
                <a:schemeClr val="tx1"/>
              </a:solidFill>
              <a:effectLst/>
              <a:latin typeface="+mn-lt"/>
              <a:ea typeface="+mn-ea"/>
              <a:cs typeface="+mn-cs"/>
            </a:rPr>
            <a:t>　　・</a:t>
          </a:r>
          <a:r>
            <a:rPr lang="en-US" altLang="ja-JP" sz="1200" b="0">
              <a:solidFill>
                <a:schemeClr val="tx1"/>
              </a:solidFill>
              <a:effectLst/>
              <a:latin typeface="+mn-lt"/>
              <a:ea typeface="+mn-ea"/>
              <a:cs typeface="+mn-cs"/>
            </a:rPr>
            <a:t>災害対策基金　　</a:t>
          </a:r>
          <a:r>
            <a:rPr lang="ja-JP" altLang="en-US" sz="1200" b="0">
              <a:solidFill>
                <a:schemeClr val="tx1"/>
              </a:solidFill>
              <a:effectLst/>
              <a:latin typeface="+mn-lt"/>
              <a:ea typeface="+mn-ea"/>
              <a:cs typeface="+mn-cs"/>
            </a:rPr>
            <a:t>　</a:t>
          </a:r>
          <a:r>
            <a:rPr lang="en-US" altLang="ja-JP" sz="1200" b="0">
              <a:solidFill>
                <a:schemeClr val="tx1"/>
              </a:solidFill>
              <a:effectLst/>
              <a:latin typeface="+mn-lt"/>
              <a:ea typeface="+mn-ea"/>
              <a:cs typeface="+mn-cs"/>
            </a:rPr>
            <a:t>：地震や風水害等の自然災害から、町民の生命と財産を守るべく、その予防対策、復旧対策、復興対策等の推進に必要</a:t>
          </a:r>
          <a:endParaRPr lang="ja-JP" altLang="ja-JP" sz="1200">
            <a:solidFill>
              <a:schemeClr val="tx1"/>
            </a:solidFill>
            <a:effectLst/>
            <a:latin typeface="+mn-lt"/>
          </a:endParaRPr>
        </a:p>
        <a:p>
          <a:r>
            <a:rPr lang="ja-JP" altLang="ja-JP" sz="1200" b="0">
              <a:solidFill>
                <a:schemeClr val="tx1"/>
              </a:solidFill>
              <a:effectLst/>
              <a:latin typeface="+mn-lt"/>
              <a:ea typeface="+mn-ea"/>
              <a:cs typeface="+mn-cs"/>
            </a:rPr>
            <a:t>　　　　　　　　　</a:t>
          </a:r>
          <a:r>
            <a:rPr lang="ja-JP" altLang="en-US" sz="1200" b="0">
              <a:solidFill>
                <a:schemeClr val="tx1"/>
              </a:solidFill>
              <a:effectLst/>
              <a:latin typeface="+mn-lt"/>
              <a:ea typeface="+mn-ea"/>
              <a:cs typeface="+mn-cs"/>
            </a:rPr>
            <a:t>　</a:t>
          </a:r>
          <a:r>
            <a:rPr lang="ja-JP" altLang="ja-JP" sz="1200" b="0">
              <a:solidFill>
                <a:schemeClr val="tx1"/>
              </a:solidFill>
              <a:effectLst/>
              <a:latin typeface="+mn-lt"/>
              <a:ea typeface="+mn-ea"/>
              <a:cs typeface="+mn-cs"/>
            </a:rPr>
            <a:t>　　</a:t>
          </a:r>
          <a:r>
            <a:rPr lang="en-US" altLang="ja-JP" sz="1200" b="0">
              <a:solidFill>
                <a:schemeClr val="tx1"/>
              </a:solidFill>
              <a:effectLst/>
              <a:latin typeface="+mn-lt"/>
              <a:ea typeface="+mn-ea"/>
              <a:cs typeface="+mn-cs"/>
            </a:rPr>
            <a:t>な財源を確保するため</a:t>
          </a:r>
          <a:endParaRPr lang="ja-JP" altLang="ja-JP" sz="1200">
            <a:solidFill>
              <a:schemeClr val="tx1"/>
            </a:solidFill>
            <a:effectLst/>
            <a:latin typeface="+mn-lt"/>
          </a:endParaRPr>
        </a:p>
        <a:p>
          <a:r>
            <a:rPr lang="ja-JP" altLang="en-US" sz="1200">
              <a:solidFill>
                <a:schemeClr val="tx1"/>
              </a:solidFill>
              <a:effectLst/>
              <a:latin typeface="+mn-lt"/>
            </a:rPr>
            <a:t>　　・森林環境譲与税基金：森林の整備及びその促進に必要な財源を確保するため</a:t>
          </a:r>
          <a:endParaRPr lang="ja-JP" altLang="ja-JP" sz="1200">
            <a:solidFill>
              <a:schemeClr val="tx1"/>
            </a:solidFill>
            <a:effectLst/>
            <a:latin typeface="+mn-lt"/>
          </a:endParaRPr>
        </a:p>
        <a:p>
          <a:r>
            <a:rPr lang="en-US" altLang="ja-JP" sz="1200" b="0">
              <a:solidFill>
                <a:schemeClr val="tx1"/>
              </a:solidFill>
              <a:effectLst/>
              <a:latin typeface="+mn-lt"/>
              <a:ea typeface="+mn-ea"/>
              <a:cs typeface="+mn-cs"/>
            </a:rPr>
            <a:t>　　・人材育成基金</a:t>
          </a:r>
          <a:r>
            <a:rPr lang="ja-JP" altLang="en-US" sz="1200" b="0">
              <a:solidFill>
                <a:schemeClr val="tx1"/>
              </a:solidFill>
              <a:effectLst/>
              <a:latin typeface="+mn-lt"/>
              <a:ea typeface="+mn-ea"/>
              <a:cs typeface="+mn-cs"/>
            </a:rPr>
            <a:t>　　</a:t>
          </a:r>
          <a:r>
            <a:rPr lang="en-US" altLang="ja-JP" sz="1200" b="0">
              <a:solidFill>
                <a:schemeClr val="tx1"/>
              </a:solidFill>
              <a:effectLst/>
              <a:latin typeface="+mn-lt"/>
              <a:ea typeface="+mn-ea"/>
              <a:cs typeface="+mn-cs"/>
            </a:rPr>
            <a:t>　：国内外の修学奨励、研修その他広範囲の有為な人材育成事業に対し、予算の範囲内で奨学金貸付け又は研修助成を行うため</a:t>
          </a:r>
          <a:endParaRPr lang="ja-JP" altLang="ja-JP" sz="1200">
            <a:solidFill>
              <a:schemeClr val="tx1"/>
            </a:solidFill>
            <a:effectLst/>
            <a:latin typeface="+mn-lt"/>
          </a:endParaRPr>
        </a:p>
        <a:p>
          <a:r>
            <a:rPr lang="en-US" altLang="ja-JP" sz="1200" b="0">
              <a:solidFill>
                <a:schemeClr val="tx1"/>
              </a:solidFill>
              <a:effectLst/>
              <a:latin typeface="+mn-lt"/>
              <a:ea typeface="+mn-ea"/>
              <a:cs typeface="+mn-cs"/>
            </a:rPr>
            <a:t>（今後の方針）</a:t>
          </a:r>
          <a:endParaRPr lang="ja-JP" altLang="ja-JP" sz="1200">
            <a:solidFill>
              <a:schemeClr val="tx1"/>
            </a:solidFill>
            <a:effectLst/>
            <a:latin typeface="+mn-lt"/>
          </a:endParaRPr>
        </a:p>
        <a:p>
          <a:r>
            <a:rPr lang="en-US" altLang="ja-JP" sz="1200" b="0">
              <a:solidFill>
                <a:schemeClr val="tx1"/>
              </a:solidFill>
              <a:effectLst/>
              <a:latin typeface="+mn-lt"/>
              <a:ea typeface="+mn-ea"/>
              <a:cs typeface="+mn-cs"/>
            </a:rPr>
            <a:t>　それぞれ基金の事業目的に応じて、今後の計画に基づき対応することとしている。</a:t>
          </a:r>
          <a:endParaRPr lang="ja-JP" altLang="ja-JP" sz="1200">
            <a:solidFill>
              <a:schemeClr val="tx1"/>
            </a:solidFill>
            <a:effectLst/>
            <a:latin typeface="+mn-lt"/>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chemeClr val="tx1"/>
              </a:solidFill>
              <a:effectLst/>
              <a:latin typeface="+mn-lt"/>
              <a:ea typeface="+mn-ea"/>
              <a:cs typeface="+mn-cs"/>
            </a:rPr>
            <a:t>（増減理由）</a:t>
          </a:r>
          <a:endParaRPr lang="ja-JP" altLang="ja-JP" sz="1600">
            <a:solidFill>
              <a:schemeClr val="tx1"/>
            </a:solidFill>
            <a:effectLst/>
          </a:endParaRPr>
        </a:p>
        <a:p>
          <a:r>
            <a:rPr lang="en-US" altLang="ja-JP" sz="1200" b="0">
              <a:solidFill>
                <a:schemeClr val="tx1"/>
              </a:solidFill>
              <a:effectLst/>
              <a:latin typeface="+mn-lt"/>
              <a:ea typeface="+mn-ea"/>
              <a:cs typeface="+mn-cs"/>
            </a:rPr>
            <a:t>　</a:t>
          </a:r>
          <a:r>
            <a:rPr lang="en-US" altLang="ja-JP" sz="1200" b="0">
              <a:solidFill>
                <a:schemeClr val="tx1"/>
              </a:solidFill>
              <a:effectLst/>
              <a:latin typeface="+mj-lt"/>
              <a:ea typeface="+mn-ea"/>
              <a:cs typeface="+mn-cs"/>
            </a:rPr>
            <a:t>中学校建設事業をはじめ、宇和島地区広域事務組合における汚泥再生処理センター及び熱回収施設等建設事業等、近年大型プロジェクト事業の実施に伴い、多額の地方債を発行したことから公債費が増加しているが、</a:t>
          </a:r>
          <a:r>
            <a:rPr lang="ja-JP" altLang="ja-JP" sz="1200" b="0">
              <a:solidFill>
                <a:schemeClr val="tx1"/>
              </a:solidFill>
              <a:effectLst/>
              <a:latin typeface="+mj-lt"/>
              <a:ea typeface="+mn-ea"/>
              <a:cs typeface="+mn-cs"/>
            </a:rPr>
            <a:t>令和２年度から令和４年度においては、新型コロナウイルス感染症の影響による事業費の縮小等により取崩しが不要となっており、令和４年度末の</a:t>
          </a:r>
          <a:r>
            <a:rPr lang="ja-JP" altLang="en-US" sz="1200" b="0">
              <a:solidFill>
                <a:schemeClr val="tx1"/>
              </a:solidFill>
              <a:effectLst/>
              <a:latin typeface="+mj-lt"/>
              <a:ea typeface="+mn-ea"/>
              <a:cs typeface="+mn-cs"/>
            </a:rPr>
            <a:t>財政調整基金</a:t>
          </a:r>
          <a:r>
            <a:rPr lang="ja-JP" altLang="ja-JP" sz="1200" b="0">
              <a:solidFill>
                <a:schemeClr val="tx1"/>
              </a:solidFill>
              <a:effectLst/>
              <a:latin typeface="+mj-lt"/>
              <a:ea typeface="+mn-ea"/>
              <a:cs typeface="+mn-cs"/>
            </a:rPr>
            <a:t>の残高は対前年度比</a:t>
          </a:r>
          <a:r>
            <a:rPr lang="en-US" altLang="ja-JP" sz="1200" b="0">
              <a:solidFill>
                <a:schemeClr val="tx1"/>
              </a:solidFill>
              <a:effectLst/>
              <a:latin typeface="+mj-lt"/>
              <a:ea typeface="+mn-ea"/>
              <a:cs typeface="+mn-cs"/>
            </a:rPr>
            <a:t>137</a:t>
          </a:r>
          <a:r>
            <a:rPr lang="ja-JP" altLang="ja-JP" sz="1200" b="0">
              <a:solidFill>
                <a:schemeClr val="tx1"/>
              </a:solidFill>
              <a:effectLst/>
              <a:latin typeface="+mj-lt"/>
              <a:ea typeface="+mn-ea"/>
              <a:cs typeface="+mn-cs"/>
            </a:rPr>
            <a:t>百万円・</a:t>
          </a:r>
          <a:r>
            <a:rPr lang="en-US" altLang="ja-JP" sz="1200" b="0">
              <a:solidFill>
                <a:schemeClr val="tx1"/>
              </a:solidFill>
              <a:effectLst/>
              <a:latin typeface="+mj-lt"/>
              <a:ea typeface="+mn-ea"/>
              <a:cs typeface="+mn-cs"/>
            </a:rPr>
            <a:t>14.2</a:t>
          </a:r>
          <a:r>
            <a:rPr lang="ja-JP" altLang="en-US" sz="1200" b="0">
              <a:solidFill>
                <a:schemeClr val="tx1"/>
              </a:solidFill>
              <a:effectLst/>
              <a:latin typeface="+mj-lt"/>
              <a:ea typeface="+mn-ea"/>
              <a:cs typeface="+mn-cs"/>
            </a:rPr>
            <a:t>ポイント</a:t>
          </a:r>
          <a:r>
            <a:rPr lang="ja-JP" altLang="ja-JP" sz="1200" b="0">
              <a:solidFill>
                <a:schemeClr val="tx1"/>
              </a:solidFill>
              <a:effectLst/>
              <a:latin typeface="+mj-lt"/>
              <a:ea typeface="+mn-ea"/>
              <a:cs typeface="+mn-cs"/>
            </a:rPr>
            <a:t>増となっている。</a:t>
          </a:r>
          <a:endParaRPr lang="ja-JP" altLang="ja-JP" sz="1200">
            <a:solidFill>
              <a:schemeClr val="tx1"/>
            </a:solidFill>
            <a:effectLst/>
            <a:latin typeface="+mj-lt"/>
          </a:endParaRPr>
        </a:p>
        <a:p>
          <a:r>
            <a:rPr lang="en-US" altLang="ja-JP" sz="1200" b="0">
              <a:solidFill>
                <a:schemeClr val="tx1"/>
              </a:solidFill>
              <a:effectLst/>
              <a:latin typeface="+mj-lt"/>
              <a:ea typeface="+mn-ea"/>
              <a:cs typeface="+mn-cs"/>
            </a:rPr>
            <a:t>（今後の方針）</a:t>
          </a:r>
          <a:endParaRPr lang="ja-JP" altLang="ja-JP" sz="1200">
            <a:solidFill>
              <a:schemeClr val="tx1"/>
            </a:solidFill>
            <a:effectLst/>
            <a:latin typeface="+mj-lt"/>
          </a:endParaRPr>
        </a:p>
        <a:p>
          <a:r>
            <a:rPr lang="en-US" altLang="ja-JP" sz="1200" b="0">
              <a:solidFill>
                <a:schemeClr val="tx1"/>
              </a:solidFill>
              <a:effectLst/>
              <a:latin typeface="+mn-lt"/>
              <a:ea typeface="+mn-ea"/>
              <a:cs typeface="+mn-cs"/>
            </a:rPr>
            <a:t>　16年度からの普通建設事業に係る新規地方債の発行抑制策の実施に伴い</a:t>
          </a:r>
          <a:r>
            <a:rPr lang="ja-JP" altLang="ja-JP" sz="1200" b="0">
              <a:solidFill>
                <a:schemeClr val="tx1"/>
              </a:solidFill>
              <a:effectLst/>
              <a:latin typeface="+mn-lt"/>
              <a:ea typeface="+mn-ea"/>
              <a:cs typeface="+mn-cs"/>
            </a:rPr>
            <a:t>、</a:t>
          </a:r>
          <a:r>
            <a:rPr lang="en-US" altLang="ja-JP" sz="1200" b="0">
              <a:solidFill>
                <a:schemeClr val="tx1"/>
              </a:solidFill>
              <a:effectLst/>
              <a:latin typeface="+mn-lt"/>
              <a:ea typeface="+mn-ea"/>
              <a:cs typeface="+mn-cs"/>
            </a:rPr>
            <a:t>これまで減少傾向で推移していた公債費については、近年の大型建設事業の実施に伴い多額の地方債を発行したことから、29年度を機に増加に転じており、</a:t>
          </a:r>
          <a:r>
            <a:rPr lang="ja-JP" altLang="ja-JP" sz="1200" b="0">
              <a:solidFill>
                <a:schemeClr val="tx1"/>
              </a:solidFill>
              <a:effectLst/>
              <a:latin typeface="+mn-lt"/>
              <a:ea typeface="+mn-ea"/>
              <a:cs typeface="+mn-cs"/>
            </a:rPr>
            <a:t>中長期財政計画においては、後年度ほど財源不足に対する</a:t>
          </a:r>
          <a:r>
            <a:rPr lang="en-US" altLang="ja-JP" sz="1200" b="0">
              <a:solidFill>
                <a:schemeClr val="tx1"/>
              </a:solidFill>
              <a:effectLst/>
              <a:latin typeface="+mn-lt"/>
              <a:ea typeface="+mn-ea"/>
              <a:cs typeface="+mn-cs"/>
            </a:rPr>
            <a:t>基金の取り崩しは余儀なくされる見込みである。</a:t>
          </a:r>
          <a:endParaRPr lang="ja-JP" altLang="ja-JP" sz="1600">
            <a:solidFill>
              <a:schemeClr val="tx1"/>
            </a:solidFill>
            <a:effectLst/>
          </a:endParaRPr>
        </a:p>
        <a:p>
          <a:r>
            <a:rPr lang="en-US" altLang="ja-JP" sz="1200" b="0">
              <a:solidFill>
                <a:schemeClr val="tx1"/>
              </a:solidFill>
              <a:effectLst/>
              <a:latin typeface="+mn-lt"/>
              <a:ea typeface="+mn-ea"/>
              <a:cs typeface="+mn-cs"/>
            </a:rPr>
            <a:t>　今後は、更なる行財政改革の推進により健全財政を堅持する必要がある。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chemeClr val="tx1"/>
              </a:solidFill>
              <a:effectLst/>
              <a:latin typeface="+mn-lt"/>
              <a:ea typeface="+mn-ea"/>
              <a:cs typeface="+mn-cs"/>
            </a:rPr>
            <a:t>（増減理由）</a:t>
          </a:r>
          <a:endParaRPr lang="ja-JP" altLang="ja-JP" sz="1600">
            <a:solidFill>
              <a:schemeClr val="tx1"/>
            </a:solidFill>
            <a:effectLst/>
          </a:endParaRPr>
        </a:p>
        <a:p>
          <a:r>
            <a:rPr lang="en-US" altLang="ja-JP" sz="1200" b="0">
              <a:solidFill>
                <a:schemeClr val="tx1"/>
              </a:solidFill>
              <a:effectLst/>
              <a:latin typeface="+mn-lt"/>
              <a:ea typeface="+mn-ea"/>
              <a:cs typeface="+mn-cs"/>
            </a:rPr>
            <a:t>　</a:t>
          </a:r>
          <a:r>
            <a:rPr lang="ja-JP" altLang="en-US" sz="1200" b="0">
              <a:solidFill>
                <a:schemeClr val="tx1"/>
              </a:solidFill>
              <a:effectLst/>
              <a:latin typeface="+mn-lt"/>
              <a:ea typeface="+mn-ea"/>
              <a:cs typeface="+mn-cs"/>
            </a:rPr>
            <a:t>令和４年度には利子分以外の積立や取崩は行っていないため、増減はしていない。</a:t>
          </a:r>
          <a:endParaRPr lang="en-US" altLang="ja-JP" sz="1200" b="0">
            <a:solidFill>
              <a:schemeClr val="tx1"/>
            </a:solidFill>
            <a:effectLst/>
            <a:latin typeface="+mn-lt"/>
            <a:ea typeface="+mn-ea"/>
            <a:cs typeface="+mn-cs"/>
          </a:endParaRPr>
        </a:p>
        <a:p>
          <a:r>
            <a:rPr lang="ja-JP" altLang="ja-JP" sz="1200" b="0">
              <a:solidFill>
                <a:schemeClr val="tx1"/>
              </a:solidFill>
              <a:effectLst/>
              <a:latin typeface="+mn-lt"/>
              <a:ea typeface="+mn-ea"/>
              <a:cs typeface="+mn-cs"/>
            </a:rPr>
            <a:t>（</a:t>
          </a:r>
          <a:r>
            <a:rPr lang="en-US" altLang="ja-JP" sz="1200" b="0">
              <a:solidFill>
                <a:schemeClr val="tx1"/>
              </a:solidFill>
              <a:effectLst/>
              <a:latin typeface="+mn-lt"/>
              <a:ea typeface="+mn-ea"/>
              <a:cs typeface="+mn-cs"/>
            </a:rPr>
            <a:t>今後の方針）</a:t>
          </a:r>
          <a:endParaRPr lang="ja-JP" altLang="ja-JP" sz="1600">
            <a:solidFill>
              <a:schemeClr val="tx1"/>
            </a:solidFill>
            <a:effectLst/>
          </a:endParaRPr>
        </a:p>
        <a:p>
          <a:r>
            <a:rPr lang="en-US" altLang="ja-JP" sz="1200" b="0">
              <a:solidFill>
                <a:schemeClr val="tx1"/>
              </a:solidFill>
              <a:effectLst/>
              <a:latin typeface="+mn-lt"/>
              <a:ea typeface="+mn-ea"/>
              <a:cs typeface="+mn-cs"/>
            </a:rPr>
            <a:t>　三位一体の改革等の影響を受け、危機的な財政状況に陥ったことから、16年度に全額を取崩していた。</a:t>
          </a:r>
          <a:endParaRPr lang="ja-JP" altLang="ja-JP" sz="1600">
            <a:solidFill>
              <a:schemeClr val="tx1"/>
            </a:solidFill>
            <a:effectLst/>
          </a:endParaRPr>
        </a:p>
        <a:p>
          <a:r>
            <a:rPr lang="en-US" altLang="ja-JP" sz="1200" b="0">
              <a:solidFill>
                <a:schemeClr val="tx1"/>
              </a:solidFill>
              <a:effectLst/>
              <a:latin typeface="+mn-lt"/>
              <a:ea typeface="+mn-ea"/>
              <a:cs typeface="+mn-cs"/>
            </a:rPr>
            <a:t>　その後、第５次行財政改革大綱、推進プランに基づく人件費の削減や施設の統廃合、指定管理者制度の導入等による行財政改革の実施ほか、新規地方債の発行抑制策に基づく公債費の減少等により、危機的な財政状況から脱し、また地方交付税の回復も相まって、財政調整基金の残高も回復させることができ、比較的安定した財政状況となったことから、将来の公債費負担の増加に備えるため、</a:t>
          </a:r>
          <a:r>
            <a:rPr lang="ja-JP" altLang="ja-JP" sz="1200" b="0">
              <a:solidFill>
                <a:schemeClr val="tx1"/>
              </a:solidFill>
              <a:effectLst/>
              <a:latin typeface="+mn-lt"/>
              <a:ea typeface="+mn-ea"/>
              <a:cs typeface="+mn-cs"/>
            </a:rPr>
            <a:t>平成</a:t>
          </a:r>
          <a:r>
            <a:rPr lang="en-US" altLang="ja-JP" sz="1200" b="0">
              <a:solidFill>
                <a:schemeClr val="tx1"/>
              </a:solidFill>
              <a:effectLst/>
              <a:latin typeface="+mn-lt"/>
              <a:ea typeface="+mn-ea"/>
              <a:cs typeface="+mn-cs"/>
            </a:rPr>
            <a:t>27年度に35百万円、</a:t>
          </a:r>
          <a:r>
            <a:rPr lang="ja-JP" altLang="ja-JP" sz="1200" b="0">
              <a:solidFill>
                <a:schemeClr val="tx1"/>
              </a:solidFill>
              <a:effectLst/>
              <a:latin typeface="+mn-lt"/>
              <a:ea typeface="+mn-ea"/>
              <a:cs typeface="+mn-cs"/>
            </a:rPr>
            <a:t>平成</a:t>
          </a:r>
          <a:r>
            <a:rPr lang="en-US" altLang="ja-JP" sz="1200" b="0">
              <a:solidFill>
                <a:schemeClr val="tx1"/>
              </a:solidFill>
              <a:effectLst/>
              <a:latin typeface="+mn-lt"/>
              <a:ea typeface="+mn-ea"/>
              <a:cs typeface="+mn-cs"/>
            </a:rPr>
            <a:t>28年度に30百万円</a:t>
          </a:r>
          <a:r>
            <a:rPr lang="ja-JP" altLang="ja-JP" sz="1200" b="0">
              <a:solidFill>
                <a:schemeClr val="tx1"/>
              </a:solidFill>
              <a:effectLst/>
              <a:latin typeface="+mn-lt"/>
              <a:ea typeface="+mn-ea"/>
              <a:cs typeface="+mn-cs"/>
            </a:rPr>
            <a:t>、令和３年度に</a:t>
          </a:r>
          <a:r>
            <a:rPr lang="en-US" altLang="ja-JP" sz="1200" b="0">
              <a:solidFill>
                <a:schemeClr val="tx1"/>
              </a:solidFill>
              <a:effectLst/>
              <a:latin typeface="+mn-lt"/>
              <a:ea typeface="+mn-ea"/>
              <a:cs typeface="+mn-cs"/>
            </a:rPr>
            <a:t>50</a:t>
          </a:r>
          <a:r>
            <a:rPr lang="ja-JP" altLang="ja-JP" sz="1200" b="0">
              <a:solidFill>
                <a:schemeClr val="tx1"/>
              </a:solidFill>
              <a:effectLst/>
              <a:latin typeface="+mn-lt"/>
              <a:ea typeface="+mn-ea"/>
              <a:cs typeface="+mn-cs"/>
            </a:rPr>
            <a:t>百万円</a:t>
          </a:r>
          <a:r>
            <a:rPr lang="en-US" altLang="ja-JP" sz="1200" b="0">
              <a:solidFill>
                <a:schemeClr val="tx1"/>
              </a:solidFill>
              <a:effectLst/>
              <a:latin typeface="+mn-lt"/>
              <a:ea typeface="+mn-ea"/>
              <a:cs typeface="+mn-cs"/>
            </a:rPr>
            <a:t>を積み立てたところである。</a:t>
          </a:r>
          <a:endParaRPr lang="ja-JP" altLang="ja-JP" sz="1600">
            <a:solidFill>
              <a:schemeClr val="tx1"/>
            </a:solidFill>
            <a:effectLst/>
          </a:endParaRPr>
        </a:p>
        <a:p>
          <a:r>
            <a:rPr lang="en-US" altLang="ja-JP" sz="1200" b="0">
              <a:solidFill>
                <a:schemeClr val="tx1"/>
              </a:solidFill>
              <a:effectLst/>
              <a:latin typeface="+mn-lt"/>
              <a:ea typeface="+mn-ea"/>
              <a:cs typeface="+mn-cs"/>
            </a:rPr>
            <a:t>　</a:t>
          </a:r>
          <a:r>
            <a:rPr lang="ja-JP" altLang="ja-JP" sz="1200" b="0">
              <a:solidFill>
                <a:schemeClr val="tx1"/>
              </a:solidFill>
              <a:effectLst/>
              <a:latin typeface="+mn-lt"/>
              <a:ea typeface="+mn-ea"/>
              <a:cs typeface="+mn-cs"/>
            </a:rPr>
            <a:t>今後は、</a:t>
          </a:r>
          <a:r>
            <a:rPr lang="en-US" altLang="ja-JP" sz="1200" b="0">
              <a:solidFill>
                <a:schemeClr val="tx1"/>
              </a:solidFill>
              <a:effectLst/>
              <a:latin typeface="+mn-lt"/>
              <a:ea typeface="+mn-ea"/>
              <a:cs typeface="+mn-cs"/>
            </a:rPr>
            <a:t>庁舎建設事業</a:t>
          </a:r>
          <a:r>
            <a:rPr lang="ja-JP" altLang="ja-JP" sz="1200" b="0">
              <a:solidFill>
                <a:schemeClr val="tx1"/>
              </a:solidFill>
              <a:effectLst/>
              <a:latin typeface="+mn-lt"/>
              <a:ea typeface="+mn-ea"/>
              <a:cs typeface="+mn-cs"/>
            </a:rPr>
            <a:t>をはじめとした</a:t>
          </a:r>
          <a:r>
            <a:rPr lang="en-US" altLang="ja-JP" sz="1200" b="0">
              <a:solidFill>
                <a:schemeClr val="tx1"/>
              </a:solidFill>
              <a:effectLst/>
              <a:latin typeface="+mn-lt"/>
              <a:ea typeface="+mn-ea"/>
              <a:cs typeface="+mn-cs"/>
            </a:rPr>
            <a:t>大型建設事業の実施により、公債費が増加傾向で推移する見通しであるため、事業の厳選や行財政改革の推進により健全財政を堅持しなければならないが、状況によっては財源不足に対応するため、減債基金からの繰入も必要に応じて行うものである。</a:t>
          </a:r>
          <a:endParaRPr lang="ja-JP" altLang="ja-JP" sz="1600">
            <a:solidFill>
              <a:schemeClr val="tx1"/>
            </a:solidFill>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3,661
3,625
98.45
4,446,239
4,291,810
139,587
2,476,622
5,761,353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少子高齢化の進行により人口が減少傾向で推移している中、基幹産業である農林業は低迷し、他に主要となる産業もないことなどから、構造的に見ても財政基盤が弱く、</a:t>
          </a:r>
          <a:r>
            <a:rPr lang="ja-JP" altLang="ja-JP" sz="1100" b="0">
              <a:solidFill>
                <a:schemeClr val="dk1"/>
              </a:solidFill>
              <a:effectLst/>
              <a:latin typeface="+mn-lt"/>
              <a:ea typeface="+mn-ea"/>
              <a:cs typeface="+mn-cs"/>
            </a:rPr>
            <a:t>財政力指数は</a:t>
          </a:r>
          <a:r>
            <a:rPr lang="en-US" altLang="ja-JP" sz="1100" b="0">
              <a:solidFill>
                <a:schemeClr val="dk1"/>
              </a:solidFill>
              <a:effectLst/>
              <a:latin typeface="+mn-lt"/>
              <a:ea typeface="+mn-ea"/>
              <a:cs typeface="+mn-cs"/>
            </a:rPr>
            <a:t>類似団体平均を下回っている。</a:t>
          </a:r>
          <a:endParaRPr lang="ja-JP" altLang="ja-JP" sz="1400">
            <a:effectLst/>
          </a:endParaRPr>
        </a:p>
        <a:p>
          <a:r>
            <a:rPr lang="en-US" altLang="ja-JP" sz="1100" b="0">
              <a:solidFill>
                <a:schemeClr val="dk1"/>
              </a:solidFill>
              <a:effectLst/>
              <a:latin typeface="+mn-lt"/>
              <a:ea typeface="+mn-ea"/>
              <a:cs typeface="+mn-cs"/>
            </a:rPr>
            <a:t>　そのため、第５次行財政改革大綱及び推進プランに基づく徹底した行財政改革の継続や行政の効率化に努めることにより、財政の健全化を図る。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経常収支比率は、対前年度比で2.9</a:t>
          </a:r>
          <a:r>
            <a:rPr lang="ja-JP" altLang="ja-JP" sz="1100" b="0">
              <a:solidFill>
                <a:schemeClr val="dk1"/>
              </a:solidFill>
              <a:effectLst/>
              <a:latin typeface="+mn-lt"/>
              <a:ea typeface="+mn-ea"/>
              <a:cs typeface="+mn-cs"/>
            </a:rPr>
            <a:t>ポイント高く</a:t>
          </a:r>
          <a:r>
            <a:rPr lang="en-US" altLang="ja-JP" sz="1100" b="0">
              <a:solidFill>
                <a:schemeClr val="dk1"/>
              </a:solidFill>
              <a:effectLst/>
              <a:latin typeface="+mn-lt"/>
              <a:ea typeface="+mn-ea"/>
              <a:cs typeface="+mn-cs"/>
            </a:rPr>
            <a:t>なっている。</a:t>
          </a:r>
          <a:endParaRPr lang="ja-JP" altLang="ja-JP" sz="1400">
            <a:effectLst/>
          </a:endParaRPr>
        </a:p>
        <a:p>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これは令和３年度には普通交付税が「臨時経済対策費」や「臨時財政対策債償還基金費」の創設などにより大幅な増額となり、経常的一般財源が増加していたことによるものである。今後も事務の効率化等を図り、人件費を抑制するなど、より弾力的な財政構造に向けた取組を行う。</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109347</xdr:rowOff>
    </xdr:from>
    <xdr:to>
      <xdr:col>23</xdr:col>
      <xdr:colOff>133350</xdr:colOff>
      <xdr:row>65</xdr:row>
      <xdr:rowOff>7874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82147"/>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109347</xdr:rowOff>
    </xdr:from>
    <xdr:to>
      <xdr:col>19</xdr:col>
      <xdr:colOff>133350</xdr:colOff>
      <xdr:row>65</xdr:row>
      <xdr:rowOff>3048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8214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56134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4729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56134</xdr:rowOff>
    </xdr:from>
    <xdr:to>
      <xdr:col>11</xdr:col>
      <xdr:colOff>31750</xdr:colOff>
      <xdr:row>65</xdr:row>
      <xdr:rowOff>111633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0038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100601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58547</xdr:rowOff>
    </xdr:from>
    <xdr:to>
      <xdr:col>19</xdr:col>
      <xdr:colOff>184150</xdr:colOff>
      <xdr:row>64</xdr:row>
      <xdr:rowOff>160147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144924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17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60833</xdr:rowOff>
    </xdr:from>
    <xdr:to>
      <xdr:col>7</xdr:col>
      <xdr:colOff>31750</xdr:colOff>
      <xdr:row>65</xdr:row>
      <xdr:rowOff>162433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147210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9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人口１人当たりの決算額は、類似団体平均と比べて低い決算額となっている。これは、議員定数や報酬額の削減、行政委員の報酬削減、特別職給の削減などによるものである。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157468</xdr:rowOff>
    </xdr:from>
    <xdr:to>
      <xdr:col>23</xdr:col>
      <xdr:colOff>133350</xdr:colOff>
      <xdr:row>81</xdr:row>
      <xdr:rowOff>165714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4918"/>
          <a:ext cx="8382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148907</xdr:rowOff>
    </xdr:from>
    <xdr:to>
      <xdr:col>19</xdr:col>
      <xdr:colOff>133350</xdr:colOff>
      <xdr:row>81</xdr:row>
      <xdr:rowOff>157468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36357"/>
          <a:ext cx="889000" cy="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127231</xdr:rowOff>
    </xdr:from>
    <xdr:to>
      <xdr:col>15</xdr:col>
      <xdr:colOff>82550</xdr:colOff>
      <xdr:row>81</xdr:row>
      <xdr:rowOff>148907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14681"/>
          <a:ext cx="88900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127231</xdr:rowOff>
    </xdr:from>
    <xdr:to>
      <xdr:col>11</xdr:col>
      <xdr:colOff>31750</xdr:colOff>
      <xdr:row>81</xdr:row>
      <xdr:rowOff>135159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14681"/>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114914</xdr:rowOff>
    </xdr:from>
    <xdr:to>
      <xdr:col>23</xdr:col>
      <xdr:colOff>184150</xdr:colOff>
      <xdr:row>82</xdr:row>
      <xdr:rowOff>45064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36191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2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106668</xdr:rowOff>
    </xdr:from>
    <xdr:to>
      <xdr:col>19</xdr:col>
      <xdr:colOff>184150</xdr:colOff>
      <xdr:row>82</xdr:row>
      <xdr:rowOff>36818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46995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62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98107</xdr:rowOff>
    </xdr:from>
    <xdr:to>
      <xdr:col>15</xdr:col>
      <xdr:colOff>133350</xdr:colOff>
      <xdr:row>82</xdr:row>
      <xdr:rowOff>28257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38434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76431</xdr:rowOff>
    </xdr:from>
    <xdr:to>
      <xdr:col>11</xdr:col>
      <xdr:colOff>82550</xdr:colOff>
      <xdr:row>82</xdr:row>
      <xdr:rowOff>6581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16758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3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84359</xdr:rowOff>
    </xdr:from>
    <xdr:to>
      <xdr:col>7</xdr:col>
      <xdr:colOff>31750</xdr:colOff>
      <xdr:row>82</xdr:row>
      <xdr:rowOff>14509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24686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4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ラスパイレス指数は、対前年度比で</a:t>
          </a:r>
          <a:r>
            <a:rPr lang="en-US" altLang="ja-JP" sz="1100" b="0">
              <a:solidFill>
                <a:schemeClr val="dk1"/>
              </a:solidFill>
              <a:effectLst/>
              <a:latin typeface="+mn-lt"/>
              <a:ea typeface="+mn-ea"/>
              <a:cs typeface="+mn-cs"/>
            </a:rPr>
            <a:t>0.8</a:t>
          </a:r>
          <a:r>
            <a:rPr lang="ja-JP" altLang="ja-JP" sz="1100" b="0">
              <a:solidFill>
                <a:schemeClr val="dk1"/>
              </a:solidFill>
              <a:effectLst/>
              <a:latin typeface="+mn-lt"/>
              <a:ea typeface="+mn-ea"/>
              <a:cs typeface="+mn-cs"/>
            </a:rPr>
            <a:t>ポイント低くなっており、類似団体と同水準となっている。</a:t>
          </a:r>
          <a:endParaRPr lang="ja-JP" altLang="ja-JP" sz="1400">
            <a:effectLst/>
          </a:endParaRPr>
        </a:p>
        <a:p>
          <a:r>
            <a:rPr lang="ja-JP" altLang="ja-JP" sz="1100" b="0">
              <a:solidFill>
                <a:schemeClr val="dk1"/>
              </a:solidFill>
              <a:effectLst/>
              <a:latin typeface="+mn-lt"/>
              <a:ea typeface="+mn-ea"/>
              <a:cs typeface="+mn-cs"/>
            </a:rPr>
            <a:t>　特別昇給を廃止するなど町独自の給与削減対策を行っており、今後も類似団体と同水準を維持していくことを想定している。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42757</xdr:rowOff>
    </xdr:from>
    <xdr:to>
      <xdr:col>81</xdr:col>
      <xdr:colOff>44450</xdr:colOff>
      <xdr:row>87</xdr:row>
      <xdr:rowOff>107104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958907"/>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157904</xdr:rowOff>
    </xdr:from>
    <xdr:to>
      <xdr:col>77</xdr:col>
      <xdr:colOff>44450</xdr:colOff>
      <xdr:row>87</xdr:row>
      <xdr:rowOff>107104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9026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157904</xdr:rowOff>
    </xdr:from>
    <xdr:to>
      <xdr:col>72</xdr:col>
      <xdr:colOff>203200</xdr:colOff>
      <xdr:row>87</xdr:row>
      <xdr:rowOff>42757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9026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157904</xdr:rowOff>
    </xdr:from>
    <xdr:to>
      <xdr:col>68</xdr:col>
      <xdr:colOff>152400</xdr:colOff>
      <xdr:row>87</xdr:row>
      <xdr:rowOff>42757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026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8484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56304</xdr:rowOff>
    </xdr:from>
    <xdr:to>
      <xdr:col>77</xdr:col>
      <xdr:colOff>95250</xdr:colOff>
      <xdr:row>87</xdr:row>
      <xdr:rowOff>157904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142681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5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107104</xdr:rowOff>
    </xdr:from>
    <xdr:to>
      <xdr:col>73</xdr:col>
      <xdr:colOff>44450</xdr:colOff>
      <xdr:row>87</xdr:row>
      <xdr:rowOff>37254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163407</xdr:rowOff>
    </xdr:from>
    <xdr:to>
      <xdr:col>68</xdr:col>
      <xdr:colOff>203200</xdr:colOff>
      <xdr:row>87</xdr:row>
      <xdr:rowOff>93557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78334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107104</xdr:rowOff>
    </xdr:from>
    <xdr:to>
      <xdr:col>64</xdr:col>
      <xdr:colOff>152400</xdr:colOff>
      <xdr:row>87</xdr:row>
      <xdr:rowOff>37254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47431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人口1,000人当たりの職員数は、過去からの新規採用抑制策により、類似団体平均を下回って</a:t>
          </a:r>
          <a:r>
            <a:rPr lang="ja-JP" altLang="ja-JP" sz="1100" b="0">
              <a:solidFill>
                <a:schemeClr val="dk1"/>
              </a:solidFill>
              <a:effectLst/>
              <a:latin typeface="+mn-lt"/>
              <a:ea typeface="+mn-ea"/>
              <a:cs typeface="+mn-cs"/>
            </a:rPr>
            <a:t>いるが、令和４年度には、退職した職員が少なかったことから、対前年度比で</a:t>
          </a:r>
          <a:r>
            <a:rPr lang="en-US" altLang="ja-JP" sz="1100" b="0">
              <a:solidFill>
                <a:schemeClr val="dk1"/>
              </a:solidFill>
              <a:effectLst/>
              <a:latin typeface="+mn-lt"/>
              <a:ea typeface="+mn-ea"/>
              <a:cs typeface="+mn-cs"/>
            </a:rPr>
            <a:t>1.0</a:t>
          </a:r>
          <a:r>
            <a:rPr lang="ja-JP" altLang="ja-JP" sz="1100" b="0">
              <a:solidFill>
                <a:schemeClr val="dk1"/>
              </a:solidFill>
              <a:effectLst/>
              <a:latin typeface="+mn-lt"/>
              <a:ea typeface="+mn-ea"/>
              <a:cs typeface="+mn-cs"/>
            </a:rPr>
            <a:t>ポイント高くなっている。</a:t>
          </a:r>
          <a:endParaRPr lang="ja-JP" altLang="ja-JP" sz="1400">
            <a:effectLst/>
          </a:endParaRPr>
        </a:p>
        <a:p>
          <a:r>
            <a:rPr lang="ja-JP" altLang="ja-JP" sz="1100" b="0">
              <a:solidFill>
                <a:schemeClr val="dk1"/>
              </a:solidFill>
              <a:effectLst/>
              <a:latin typeface="+mn-lt"/>
              <a:ea typeface="+mn-ea"/>
              <a:cs typeface="+mn-cs"/>
            </a:rPr>
            <a:t>　</a:t>
          </a:r>
          <a:r>
            <a:rPr lang="en-US" altLang="ja-JP" sz="1100" b="0">
              <a:solidFill>
                <a:schemeClr val="dk1"/>
              </a:solidFill>
              <a:effectLst/>
              <a:latin typeface="+mn-lt"/>
              <a:ea typeface="+mn-ea"/>
              <a:cs typeface="+mn-cs"/>
            </a:rPr>
            <a:t>今後は住民サービスの向上を図りながら、</a:t>
          </a:r>
          <a:r>
            <a:rPr lang="ja-JP" altLang="ja-JP" sz="1100" b="0">
              <a:solidFill>
                <a:schemeClr val="dk1"/>
              </a:solidFill>
              <a:effectLst/>
              <a:latin typeface="+mn-lt"/>
              <a:ea typeface="+mn-ea"/>
              <a:cs typeface="+mn-cs"/>
            </a:rPr>
            <a:t>さらなる</a:t>
          </a:r>
          <a:r>
            <a:rPr lang="en-US" altLang="ja-JP" sz="1100" b="0">
              <a:solidFill>
                <a:schemeClr val="dk1"/>
              </a:solidFill>
              <a:effectLst/>
              <a:latin typeface="+mn-lt"/>
              <a:ea typeface="+mn-ea"/>
              <a:cs typeface="+mn-cs"/>
            </a:rPr>
            <a:t>事務の効率化等にも取り組む必要がある。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114808</xdr:rowOff>
    </xdr:from>
    <xdr:to>
      <xdr:col>81</xdr:col>
      <xdr:colOff>44450</xdr:colOff>
      <xdr:row>59</xdr:row>
      <xdr:rowOff>127812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30358"/>
          <a:ext cx="8382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110652</xdr:rowOff>
    </xdr:from>
    <xdr:to>
      <xdr:col>77</xdr:col>
      <xdr:colOff>44450</xdr:colOff>
      <xdr:row>59</xdr:row>
      <xdr:rowOff>114808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26202"/>
          <a:ext cx="889000" cy="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110652</xdr:rowOff>
    </xdr:from>
    <xdr:to>
      <xdr:col>72</xdr:col>
      <xdr:colOff>203200</xdr:colOff>
      <xdr:row>59</xdr:row>
      <xdr:rowOff>121377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226202"/>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109580</xdr:rowOff>
    </xdr:from>
    <xdr:to>
      <xdr:col>68</xdr:col>
      <xdr:colOff>152400</xdr:colOff>
      <xdr:row>59</xdr:row>
      <xdr:rowOff>121377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25130"/>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77012</xdr:rowOff>
    </xdr:from>
    <xdr:to>
      <xdr:col>81</xdr:col>
      <xdr:colOff>95250</xdr:colOff>
      <xdr:row>60</xdr:row>
      <xdr:rowOff>7162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93539</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3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64008</xdr:rowOff>
    </xdr:from>
    <xdr:to>
      <xdr:col>77</xdr:col>
      <xdr:colOff>95250</xdr:colOff>
      <xdr:row>59</xdr:row>
      <xdr:rowOff>165608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4335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4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59852</xdr:rowOff>
    </xdr:from>
    <xdr:to>
      <xdr:col>73</xdr:col>
      <xdr:colOff>44450</xdr:colOff>
      <xdr:row>59</xdr:row>
      <xdr:rowOff>161452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4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70577</xdr:rowOff>
    </xdr:from>
    <xdr:to>
      <xdr:col>68</xdr:col>
      <xdr:colOff>203200</xdr:colOff>
      <xdr:row>60</xdr:row>
      <xdr:rowOff>727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10904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5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58780</xdr:rowOff>
    </xdr:from>
    <xdr:to>
      <xdr:col>64</xdr:col>
      <xdr:colOff>152400</xdr:colOff>
      <xdr:row>59</xdr:row>
      <xdr:rowOff>160380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170557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4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00" b="0">
              <a:solidFill>
                <a:schemeClr val="dk1"/>
              </a:solidFill>
              <a:effectLst/>
              <a:latin typeface="+mn-lt"/>
              <a:ea typeface="+mn-ea"/>
              <a:cs typeface="+mn-cs"/>
            </a:rPr>
            <a:t>　平成16年度から23年度において重点的に実施した地方債発行額の抑制策</a:t>
          </a:r>
          <a:r>
            <a:rPr lang="ja-JP" altLang="en-US" sz="1000" b="0">
              <a:solidFill>
                <a:schemeClr val="dk1"/>
              </a:solidFill>
              <a:effectLst/>
              <a:latin typeface="+mn-lt"/>
              <a:ea typeface="+mn-ea"/>
              <a:cs typeface="+mn-cs"/>
            </a:rPr>
            <a:t>により</a:t>
          </a:r>
          <a:r>
            <a:rPr lang="en-US" altLang="ja-JP" sz="1000" b="0">
              <a:solidFill>
                <a:schemeClr val="dk1"/>
              </a:solidFill>
              <a:effectLst/>
              <a:latin typeface="+mn-lt"/>
              <a:ea typeface="+mn-ea"/>
              <a:cs typeface="+mn-cs"/>
            </a:rPr>
            <a:t>、元利償還金は平成28年度まで減少傾向で推移したことから、実質公債費比率は改善してきたところである。しかし、</a:t>
          </a:r>
          <a:r>
            <a:rPr lang="ja-JP" altLang="ja-JP" sz="1000" b="0">
              <a:solidFill>
                <a:schemeClr val="dk1"/>
              </a:solidFill>
              <a:effectLst/>
              <a:latin typeface="+mn-lt"/>
              <a:ea typeface="+mn-ea"/>
              <a:cs typeface="+mn-cs"/>
            </a:rPr>
            <a:t>中学校建設事業、汚泥再生処理センター建設事業及び熱回収施設等建設事業などの</a:t>
          </a:r>
          <a:r>
            <a:rPr lang="en-US" altLang="ja-JP" sz="1000" b="0">
              <a:solidFill>
                <a:schemeClr val="dk1"/>
              </a:solidFill>
              <a:effectLst/>
              <a:latin typeface="+mn-lt"/>
              <a:ea typeface="+mn-ea"/>
              <a:cs typeface="+mn-cs"/>
            </a:rPr>
            <a:t>近年の大型建設事業の実施により、令和元年度には悪化に転じ</a:t>
          </a:r>
          <a:r>
            <a:rPr lang="ja-JP" altLang="ja-JP" sz="1000" b="0">
              <a:solidFill>
                <a:schemeClr val="dk1"/>
              </a:solidFill>
              <a:effectLst/>
              <a:latin typeface="+mn-lt"/>
              <a:ea typeface="+mn-ea"/>
              <a:cs typeface="+mn-cs"/>
            </a:rPr>
            <a:t>、令和４年度においても対前年度比で</a:t>
          </a:r>
          <a:r>
            <a:rPr lang="en-US" altLang="ja-JP" sz="1000" b="0">
              <a:solidFill>
                <a:schemeClr val="dk1"/>
              </a:solidFill>
              <a:effectLst/>
              <a:latin typeface="+mn-lt"/>
              <a:ea typeface="+mn-ea"/>
              <a:cs typeface="+mn-cs"/>
            </a:rPr>
            <a:t>0.6</a:t>
          </a:r>
          <a:r>
            <a:rPr lang="ja-JP" altLang="ja-JP" sz="1000" b="0">
              <a:solidFill>
                <a:schemeClr val="dk1"/>
              </a:solidFill>
              <a:effectLst/>
              <a:latin typeface="+mn-lt"/>
              <a:ea typeface="+mn-ea"/>
              <a:cs typeface="+mn-cs"/>
            </a:rPr>
            <a:t>ポイント悪化している。</a:t>
          </a:r>
          <a:endParaRPr lang="ja-JP" altLang="ja-JP" sz="1000">
            <a:effectLst/>
          </a:endParaRPr>
        </a:p>
        <a:p>
          <a:r>
            <a:rPr lang="ja-JP" altLang="ja-JP" sz="1000" b="0">
              <a:solidFill>
                <a:schemeClr val="dk1"/>
              </a:solidFill>
              <a:effectLst/>
              <a:latin typeface="+mn-lt"/>
              <a:ea typeface="+mn-ea"/>
              <a:cs typeface="+mn-cs"/>
            </a:rPr>
            <a:t>　</a:t>
          </a:r>
          <a:r>
            <a:rPr lang="en-US" altLang="ja-JP" sz="1000" b="0">
              <a:solidFill>
                <a:schemeClr val="dk1"/>
              </a:solidFill>
              <a:effectLst/>
              <a:latin typeface="+mn-lt"/>
              <a:ea typeface="+mn-ea"/>
              <a:cs typeface="+mn-cs"/>
            </a:rPr>
            <a:t>今後は、</a:t>
          </a:r>
          <a:r>
            <a:rPr lang="ja-JP" altLang="ja-JP" sz="1000" b="0">
              <a:solidFill>
                <a:schemeClr val="dk1"/>
              </a:solidFill>
              <a:effectLst/>
              <a:latin typeface="+mn-lt"/>
              <a:ea typeface="+mn-ea"/>
              <a:cs typeface="+mn-cs"/>
            </a:rPr>
            <a:t>庁舎建設事業の元金償還が開始されると実質公債費比率はさらに悪化する見込みであることから、更なる</a:t>
          </a:r>
          <a:r>
            <a:rPr lang="en-US" altLang="ja-JP" sz="1000" b="0">
              <a:solidFill>
                <a:schemeClr val="dk1"/>
              </a:solidFill>
              <a:effectLst/>
              <a:latin typeface="+mn-lt"/>
              <a:ea typeface="+mn-ea"/>
              <a:cs typeface="+mn-cs"/>
            </a:rPr>
            <a:t>事業の厳選を</a:t>
          </a:r>
          <a:r>
            <a:rPr lang="ja-JP" altLang="en-US" sz="1000" b="0">
              <a:solidFill>
                <a:schemeClr val="dk1"/>
              </a:solidFill>
              <a:effectLst/>
              <a:latin typeface="+mn-lt"/>
              <a:ea typeface="+mn-ea"/>
              <a:cs typeface="+mn-cs"/>
            </a:rPr>
            <a:t>行う</a:t>
          </a:r>
          <a:r>
            <a:rPr lang="en-US" altLang="ja-JP" sz="1000" b="0">
              <a:solidFill>
                <a:schemeClr val="dk1"/>
              </a:solidFill>
              <a:effectLst/>
              <a:latin typeface="+mn-lt"/>
              <a:ea typeface="+mn-ea"/>
              <a:cs typeface="+mn-cs"/>
            </a:rPr>
            <a:t>必要がある。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52070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3810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0010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143087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96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110913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平成30年度</a:t>
          </a:r>
          <a:r>
            <a:rPr lang="ja-JP" altLang="ja-JP" sz="1100" b="0">
              <a:solidFill>
                <a:schemeClr val="dk1"/>
              </a:solidFill>
              <a:effectLst/>
              <a:latin typeface="+mn-lt"/>
              <a:ea typeface="+mn-ea"/>
              <a:cs typeface="+mn-cs"/>
            </a:rPr>
            <a:t>以降算定され始めた将来負担比率は、令和３年度において対前年度比</a:t>
          </a:r>
          <a:r>
            <a:rPr lang="en-US" altLang="ja-JP" sz="1100" b="0">
              <a:solidFill>
                <a:schemeClr val="dk1"/>
              </a:solidFill>
              <a:effectLst/>
              <a:latin typeface="+mn-lt"/>
              <a:ea typeface="+mn-ea"/>
              <a:cs typeface="+mn-cs"/>
            </a:rPr>
            <a:t>26.7</a:t>
          </a:r>
          <a:r>
            <a:rPr lang="ja-JP" altLang="ja-JP" sz="1100" b="0">
              <a:solidFill>
                <a:schemeClr val="dk1"/>
              </a:solidFill>
              <a:effectLst/>
              <a:latin typeface="+mn-lt"/>
              <a:ea typeface="+mn-ea"/>
              <a:cs typeface="+mn-cs"/>
            </a:rPr>
            <a:t>ポイント大幅に増加し、令和４年度においても同水準となっている。これは令和元年度から着手している庁舎建設事業において多額の地方債を発行したことを主な要因とするものである。</a:t>
          </a:r>
          <a:endParaRPr lang="ja-JP" altLang="ja-JP" sz="1400">
            <a:effectLst/>
          </a:endParaRPr>
        </a:p>
        <a:p>
          <a:r>
            <a:rPr lang="ja-JP" altLang="ja-JP" sz="1100" b="0">
              <a:solidFill>
                <a:schemeClr val="dk1"/>
              </a:solidFill>
              <a:effectLst/>
              <a:latin typeface="+mn-lt"/>
              <a:ea typeface="+mn-ea"/>
              <a:cs typeface="+mn-cs"/>
            </a:rPr>
            <a:t>　庁舎建設事業が４年度で完了した後は、</a:t>
          </a:r>
          <a:r>
            <a:rPr lang="en-US" altLang="ja-JP" sz="1100" b="0">
              <a:solidFill>
                <a:schemeClr val="dk1"/>
              </a:solidFill>
              <a:effectLst/>
              <a:latin typeface="+mn-lt"/>
              <a:ea typeface="+mn-ea"/>
              <a:cs typeface="+mn-cs"/>
            </a:rPr>
            <a:t>公共施設等総合管理計画に基づ</a:t>
          </a:r>
          <a:r>
            <a:rPr lang="ja-JP" altLang="ja-JP" sz="1100" b="0">
              <a:solidFill>
                <a:schemeClr val="dk1"/>
              </a:solidFill>
              <a:effectLst/>
              <a:latin typeface="+mn-lt"/>
              <a:ea typeface="+mn-ea"/>
              <a:cs typeface="+mn-cs"/>
            </a:rPr>
            <a:t>く</a:t>
          </a:r>
          <a:r>
            <a:rPr lang="en-US" altLang="ja-JP" sz="1100" b="0">
              <a:solidFill>
                <a:schemeClr val="dk1"/>
              </a:solidFill>
              <a:effectLst/>
              <a:latin typeface="+mn-lt"/>
              <a:ea typeface="+mn-ea"/>
              <a:cs typeface="+mn-cs"/>
            </a:rPr>
            <a:t>事業の厳選</a:t>
          </a:r>
          <a:r>
            <a:rPr lang="ja-JP" altLang="ja-JP" sz="1100" b="0">
              <a:solidFill>
                <a:schemeClr val="dk1"/>
              </a:solidFill>
              <a:effectLst/>
              <a:latin typeface="+mn-lt"/>
              <a:ea typeface="+mn-ea"/>
              <a:cs typeface="+mn-cs"/>
            </a:rPr>
            <a:t>等</a:t>
          </a:r>
          <a:r>
            <a:rPr lang="en-US" altLang="ja-JP" sz="1100" b="0">
              <a:solidFill>
                <a:schemeClr val="dk1"/>
              </a:solidFill>
              <a:effectLst/>
              <a:latin typeface="+mn-lt"/>
              <a:ea typeface="+mn-ea"/>
              <a:cs typeface="+mn-cs"/>
            </a:rPr>
            <a:t>により、</a:t>
          </a:r>
          <a:r>
            <a:rPr lang="ja-JP" altLang="ja-JP" sz="1100" b="0">
              <a:solidFill>
                <a:schemeClr val="dk1"/>
              </a:solidFill>
              <a:effectLst/>
              <a:latin typeface="+mn-lt"/>
              <a:ea typeface="+mn-ea"/>
              <a:cs typeface="+mn-cs"/>
            </a:rPr>
            <a:t>地方債の発行</a:t>
          </a:r>
          <a:r>
            <a:rPr lang="en-US" altLang="ja-JP" sz="1100" b="0">
              <a:solidFill>
                <a:schemeClr val="dk1"/>
              </a:solidFill>
              <a:effectLst/>
              <a:latin typeface="+mn-lt"/>
              <a:ea typeface="+mn-ea"/>
              <a:cs typeface="+mn-cs"/>
            </a:rPr>
            <a:t>抑制に努める必要がある。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47060</xdr:rowOff>
    </xdr:from>
    <xdr:to>
      <xdr:col>81</xdr:col>
      <xdr:colOff>44450</xdr:colOff>
      <xdr:row>16</xdr:row>
      <xdr:rowOff>68509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790260"/>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32032</xdr:rowOff>
    </xdr:from>
    <xdr:to>
      <xdr:col>77</xdr:col>
      <xdr:colOff>44450</xdr:colOff>
      <xdr:row>16</xdr:row>
      <xdr:rowOff>47060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432332"/>
          <a:ext cx="889000" cy="35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32032</xdr:rowOff>
    </xdr:from>
    <xdr:to>
      <xdr:col>72</xdr:col>
      <xdr:colOff>203200</xdr:colOff>
      <xdr:row>14</xdr:row>
      <xdr:rowOff>119168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432332"/>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77611</xdr:rowOff>
    </xdr:from>
    <xdr:to>
      <xdr:col>68</xdr:col>
      <xdr:colOff>152400</xdr:colOff>
      <xdr:row>14</xdr:row>
      <xdr:rowOff>119168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477911"/>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17709</xdr:rowOff>
    </xdr:from>
    <xdr:to>
      <xdr:col>81</xdr:col>
      <xdr:colOff>95250</xdr:colOff>
      <xdr:row>16</xdr:row>
      <xdr:rowOff>119309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6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161236</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167710</xdr:rowOff>
    </xdr:from>
    <xdr:to>
      <xdr:col>77</xdr:col>
      <xdr:colOff>95250</xdr:colOff>
      <xdr:row>16</xdr:row>
      <xdr:rowOff>97860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82637</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152682</xdr:rowOff>
    </xdr:from>
    <xdr:to>
      <xdr:col>73</xdr:col>
      <xdr:colOff>44450</xdr:colOff>
      <xdr:row>14</xdr:row>
      <xdr:rowOff>82832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67609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4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68368</xdr:rowOff>
    </xdr:from>
    <xdr:to>
      <xdr:col>68</xdr:col>
      <xdr:colOff>203200</xdr:colOff>
      <xdr:row>14</xdr:row>
      <xdr:rowOff>169968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154745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55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26811</xdr:rowOff>
    </xdr:from>
    <xdr:to>
      <xdr:col>64</xdr:col>
      <xdr:colOff>152400</xdr:colOff>
      <xdr:row>14</xdr:row>
      <xdr:rowOff>128411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4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113188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51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3,661
3,625
98.45
4,446,239
4,291,810
139,587
2,476,622
5,761,353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a:solidFill>
                <a:schemeClr val="tx1"/>
              </a:solidFill>
              <a:effectLst/>
              <a:latin typeface="+mn-lt"/>
              <a:ea typeface="+mn-ea"/>
              <a:cs typeface="+mn-cs"/>
            </a:rPr>
            <a:t>　</a:t>
          </a:r>
          <a:r>
            <a:rPr lang="ja-JP" altLang="en-US" sz="1100" b="0">
              <a:solidFill>
                <a:schemeClr val="tx1"/>
              </a:solidFill>
              <a:effectLst/>
              <a:latin typeface="+mn-lt"/>
              <a:ea typeface="+mn-ea"/>
              <a:cs typeface="+mn-cs"/>
            </a:rPr>
            <a:t>対前年度比で</a:t>
          </a:r>
          <a:r>
            <a:rPr lang="en-US" altLang="ja-JP" sz="1100" b="0">
              <a:solidFill>
                <a:schemeClr val="tx1"/>
              </a:solidFill>
              <a:effectLst/>
              <a:latin typeface="+mn-lt"/>
              <a:ea typeface="+mn-ea"/>
              <a:cs typeface="+mn-cs"/>
            </a:rPr>
            <a:t>0.5</a:t>
          </a:r>
          <a:r>
            <a:rPr lang="ja-JP" altLang="ja-JP" sz="1100" b="0">
              <a:solidFill>
                <a:schemeClr val="tx1"/>
              </a:solidFill>
              <a:effectLst/>
              <a:latin typeface="+mn-lt"/>
              <a:ea typeface="+mn-ea"/>
              <a:cs typeface="+mn-cs"/>
            </a:rPr>
            <a:t>ポイント</a:t>
          </a:r>
          <a:r>
            <a:rPr lang="ja-JP" altLang="en-US" sz="1100" b="0">
              <a:solidFill>
                <a:schemeClr val="tx1"/>
              </a:solidFill>
              <a:effectLst/>
              <a:latin typeface="+mn-lt"/>
              <a:ea typeface="+mn-ea"/>
              <a:cs typeface="+mn-cs"/>
            </a:rPr>
            <a:t>高くなっている。</a:t>
          </a:r>
          <a:r>
            <a:rPr lang="en-US" altLang="ja-JP" sz="1100" b="0">
              <a:solidFill>
                <a:schemeClr val="tx1"/>
              </a:solidFill>
              <a:effectLst/>
              <a:latin typeface="+mn-lt"/>
              <a:ea typeface="+mn-ea"/>
              <a:cs typeface="+mn-cs"/>
            </a:rPr>
            <a:t>今後は組織の体制整備や職員の適正配置に取組むことにより、人件費の抑制に努める必要がある。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62230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44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62230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44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85090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72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85090</xdr:rowOff>
    </xdr:from>
    <xdr:to>
      <xdr:col>11</xdr:col>
      <xdr:colOff>9525</xdr:colOff>
      <xdr:row>36</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7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xdr:rowOff>
    </xdr:from>
    <xdr:to>
      <xdr:col>20</xdr:col>
      <xdr:colOff>38100</xdr:colOff>
      <xdr:row>36</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7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34290</xdr:rowOff>
    </xdr:from>
    <xdr:to>
      <xdr:col>11</xdr:col>
      <xdr:colOff>60325</xdr:colOff>
      <xdr:row>36</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類似団体平均と比較して</a:t>
          </a:r>
          <a:r>
            <a:rPr lang="en-US" altLang="ja-JP" sz="1100" b="0">
              <a:solidFill>
                <a:schemeClr val="tx1"/>
              </a:solidFill>
              <a:effectLst/>
              <a:latin typeface="+mn-lt"/>
              <a:ea typeface="+mn-ea"/>
              <a:cs typeface="+mn-cs"/>
            </a:rPr>
            <a:t>1.9</a:t>
          </a:r>
          <a:r>
            <a:rPr lang="ja-JP" altLang="ja-JP" sz="1100" b="0">
              <a:solidFill>
                <a:schemeClr val="tx1"/>
              </a:solidFill>
              <a:effectLst/>
              <a:latin typeface="+mn-lt"/>
              <a:ea typeface="+mn-ea"/>
              <a:cs typeface="+mn-cs"/>
            </a:rPr>
            <a:t>ポイント高い水準であるため、</a:t>
          </a:r>
          <a:r>
            <a:rPr lang="en-US" altLang="ja-JP" sz="1100" b="0">
              <a:solidFill>
                <a:schemeClr val="tx1"/>
              </a:solidFill>
              <a:effectLst/>
              <a:latin typeface="+mn-lt"/>
              <a:ea typeface="+mn-ea"/>
              <a:cs typeface="+mn-cs"/>
            </a:rPr>
            <a:t>今後は、更なる行財政改革を推進し、指定管理料の</a:t>
          </a:r>
          <a:r>
            <a:rPr lang="ja-JP" altLang="ja-JP" sz="1100" b="0">
              <a:solidFill>
                <a:schemeClr val="tx1"/>
              </a:solidFill>
              <a:effectLst/>
              <a:latin typeface="+mn-lt"/>
              <a:ea typeface="+mn-ea"/>
              <a:cs typeface="+mn-cs"/>
            </a:rPr>
            <a:t>再</a:t>
          </a:r>
          <a:r>
            <a:rPr lang="en-US" altLang="ja-JP" sz="1100" b="0">
              <a:solidFill>
                <a:schemeClr val="tx1"/>
              </a:solidFill>
              <a:effectLst/>
              <a:latin typeface="+mn-lt"/>
              <a:ea typeface="+mn-ea"/>
              <a:cs typeface="+mn-cs"/>
            </a:rPr>
            <a:t>検証</a:t>
          </a:r>
          <a:r>
            <a:rPr lang="ja-JP" altLang="ja-JP" sz="1100" b="0">
              <a:solidFill>
                <a:schemeClr val="tx1"/>
              </a:solidFill>
              <a:effectLst/>
              <a:latin typeface="+mn-lt"/>
              <a:ea typeface="+mn-ea"/>
              <a:cs typeface="+mn-cs"/>
            </a:rPr>
            <a:t>等</a:t>
          </a:r>
          <a:r>
            <a:rPr lang="en-US" altLang="ja-JP" sz="1100" b="0">
              <a:solidFill>
                <a:schemeClr val="tx1"/>
              </a:solidFill>
              <a:effectLst/>
              <a:latin typeface="+mn-lt"/>
              <a:ea typeface="+mn-ea"/>
              <a:cs typeface="+mn-cs"/>
            </a:rPr>
            <a:t>を行うことにより、物件費全般の抑制に努める必要がある。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xdr:rowOff>
    </xdr:from>
    <xdr:to>
      <xdr:col>82</xdr:col>
      <xdr:colOff>107950</xdr:colOff>
      <xdr:row>16</xdr:row>
      <xdr:rowOff>96520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444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254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54610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254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54610</xdr:rowOff>
    </xdr:from>
    <xdr:to>
      <xdr:col>69</xdr:col>
      <xdr:colOff>92075</xdr:colOff>
      <xdr:row>16</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978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121920</xdr:rowOff>
    </xdr:from>
    <xdr:to>
      <xdr:col>78</xdr:col>
      <xdr:colOff>120650</xdr:colOff>
      <xdr:row>16</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36847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xdr:rowOff>
    </xdr:from>
    <xdr:to>
      <xdr:col>69</xdr:col>
      <xdr:colOff>142875</xdr:colOff>
      <xdr:row>16</xdr:row>
      <xdr:rowOff>105410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115587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rgbClr val="FF0000"/>
              </a:solidFill>
              <a:effectLst/>
              <a:latin typeface="+mn-lt"/>
              <a:ea typeface="+mn-ea"/>
              <a:cs typeface="+mn-cs"/>
            </a:rPr>
            <a:t>　</a:t>
          </a:r>
          <a:r>
            <a:rPr lang="ja-JP" altLang="ja-JP" sz="1100" b="0">
              <a:solidFill>
                <a:schemeClr val="tx1"/>
              </a:solidFill>
              <a:effectLst/>
              <a:latin typeface="+mn-lt"/>
              <a:ea typeface="+mn-ea"/>
              <a:cs typeface="+mn-cs"/>
            </a:rPr>
            <a:t>令和元年度までは</a:t>
          </a:r>
          <a:r>
            <a:rPr lang="en-US" altLang="ja-JP" sz="1100" b="0">
              <a:solidFill>
                <a:schemeClr val="tx1"/>
              </a:solidFill>
              <a:effectLst/>
              <a:latin typeface="+mn-lt"/>
              <a:ea typeface="+mn-ea"/>
              <a:cs typeface="+mn-cs"/>
            </a:rPr>
            <a:t>類似団体平均を</a:t>
          </a:r>
          <a:r>
            <a:rPr lang="ja-JP" altLang="ja-JP" sz="1100" b="0">
              <a:solidFill>
                <a:schemeClr val="tx1"/>
              </a:solidFill>
              <a:effectLst/>
              <a:latin typeface="+mn-lt"/>
              <a:ea typeface="+mn-ea"/>
              <a:cs typeface="+mn-cs"/>
            </a:rPr>
            <a:t>大きく</a:t>
          </a:r>
          <a:r>
            <a:rPr lang="en-US" altLang="ja-JP" sz="1100" b="0">
              <a:solidFill>
                <a:schemeClr val="tx1"/>
              </a:solidFill>
              <a:effectLst/>
              <a:latin typeface="+mn-lt"/>
              <a:ea typeface="+mn-ea"/>
              <a:cs typeface="+mn-cs"/>
            </a:rPr>
            <a:t>上回ってい</a:t>
          </a:r>
          <a:r>
            <a:rPr lang="ja-JP" altLang="ja-JP" sz="1100" b="0">
              <a:solidFill>
                <a:schemeClr val="tx1"/>
              </a:solidFill>
              <a:effectLst/>
              <a:latin typeface="+mn-lt"/>
              <a:ea typeface="+mn-ea"/>
              <a:cs typeface="+mn-cs"/>
            </a:rPr>
            <a:t>たが</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令和２年度には保育所扶助費の減等により、類似団平均と同水準に近づき、令和</a:t>
          </a:r>
          <a:r>
            <a:rPr lang="ja-JP" altLang="en-US" sz="1100" b="0">
              <a:solidFill>
                <a:schemeClr val="tx1"/>
              </a:solidFill>
              <a:effectLst/>
              <a:latin typeface="+mn-lt"/>
              <a:ea typeface="+mn-ea"/>
              <a:cs typeface="+mn-cs"/>
            </a:rPr>
            <a:t>４</a:t>
          </a:r>
          <a:r>
            <a:rPr lang="ja-JP" altLang="ja-JP" sz="1100" b="0">
              <a:solidFill>
                <a:schemeClr val="tx1"/>
              </a:solidFill>
              <a:effectLst/>
              <a:latin typeface="+mn-lt"/>
              <a:ea typeface="+mn-ea"/>
              <a:cs typeface="+mn-cs"/>
            </a:rPr>
            <a:t>年度においても同水準を維持している。</a:t>
          </a:r>
          <a:endParaRPr lang="ja-JP" altLang="ja-JP" sz="1400">
            <a:solidFill>
              <a:schemeClr val="tx1"/>
            </a:solidFill>
            <a:effectLst/>
          </a:endParaRPr>
        </a:p>
        <a:p>
          <a:r>
            <a:rPr lang="ja-JP" altLang="ja-JP" sz="1100" b="0">
              <a:solidFill>
                <a:schemeClr val="tx1"/>
              </a:solidFill>
              <a:effectLst/>
              <a:latin typeface="+mn-lt"/>
              <a:ea typeface="+mn-ea"/>
              <a:cs typeface="+mn-cs"/>
            </a:rPr>
            <a:t>　扶助費の</a:t>
          </a:r>
          <a:r>
            <a:rPr lang="en-US" altLang="ja-JP" sz="1100" b="0">
              <a:solidFill>
                <a:schemeClr val="tx1"/>
              </a:solidFill>
              <a:effectLst/>
              <a:latin typeface="+mn-lt"/>
              <a:ea typeface="+mn-ea"/>
              <a:cs typeface="+mn-cs"/>
            </a:rPr>
            <a:t>大半</a:t>
          </a:r>
          <a:r>
            <a:rPr lang="ja-JP" altLang="ja-JP" sz="1100" b="0">
              <a:solidFill>
                <a:schemeClr val="tx1"/>
              </a:solidFill>
              <a:effectLst/>
              <a:latin typeface="+mn-lt"/>
              <a:ea typeface="+mn-ea"/>
              <a:cs typeface="+mn-cs"/>
            </a:rPr>
            <a:t>は</a:t>
          </a:r>
          <a:r>
            <a:rPr lang="en-US" altLang="ja-JP" sz="1100" b="0">
              <a:solidFill>
                <a:schemeClr val="tx1"/>
              </a:solidFill>
              <a:effectLst/>
              <a:latin typeface="+mn-lt"/>
              <a:ea typeface="+mn-ea"/>
              <a:cs typeface="+mn-cs"/>
            </a:rPr>
            <a:t>法令で定められた社会保障に伴う支出であり、町単独で措置している経費は僅か</a:t>
          </a:r>
          <a:r>
            <a:rPr lang="ja-JP" altLang="ja-JP" sz="1100" b="0">
              <a:solidFill>
                <a:schemeClr val="tx1"/>
              </a:solidFill>
              <a:effectLst/>
              <a:latin typeface="+mn-lt"/>
              <a:ea typeface="+mn-ea"/>
              <a:cs typeface="+mn-cs"/>
            </a:rPr>
            <a:t>であり、町独自の取組みで減少させることは困難であるが、</a:t>
          </a:r>
          <a:r>
            <a:rPr lang="en-US" altLang="ja-JP" sz="1100" b="0">
              <a:solidFill>
                <a:schemeClr val="tx1"/>
              </a:solidFill>
              <a:effectLst/>
              <a:latin typeface="+mn-lt"/>
              <a:ea typeface="+mn-ea"/>
              <a:cs typeface="+mn-cs"/>
            </a:rPr>
            <a:t>資格審査等の適正化に努める。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58</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282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平成</a:t>
          </a:r>
          <a:r>
            <a:rPr lang="en-US" altLang="ja-JP" sz="1100" b="0">
              <a:solidFill>
                <a:schemeClr val="tx1"/>
              </a:solidFill>
              <a:effectLst/>
              <a:latin typeface="+mn-lt"/>
              <a:ea typeface="+mn-ea"/>
              <a:cs typeface="+mn-cs"/>
            </a:rPr>
            <a:t>30</a:t>
          </a:r>
          <a:r>
            <a:rPr lang="ja-JP" altLang="ja-JP" sz="1100" b="0">
              <a:solidFill>
                <a:schemeClr val="tx1"/>
              </a:solidFill>
              <a:effectLst/>
              <a:latin typeface="+mn-lt"/>
              <a:ea typeface="+mn-ea"/>
              <a:cs typeface="+mn-cs"/>
            </a:rPr>
            <a:t>年度以降は減少傾向で推移しているが、</a:t>
          </a:r>
          <a:r>
            <a:rPr lang="en-US" altLang="ja-JP" sz="1100" b="0">
              <a:solidFill>
                <a:schemeClr val="tx1"/>
              </a:solidFill>
              <a:effectLst/>
              <a:latin typeface="+mn-lt"/>
              <a:ea typeface="+mn-ea"/>
              <a:cs typeface="+mn-cs"/>
            </a:rPr>
            <a:t>国民健康保険特別会計や介護保険特別会計等に対する繰出金が増加傾向で推移しているほか、国民健康保険中央診療所特別会計において</a:t>
          </a:r>
          <a:r>
            <a:rPr lang="ja-JP" altLang="ja-JP" sz="1100" b="0">
              <a:solidFill>
                <a:schemeClr val="tx1"/>
              </a:solidFill>
              <a:effectLst/>
              <a:latin typeface="+mn-lt"/>
              <a:ea typeface="+mn-ea"/>
              <a:cs typeface="+mn-cs"/>
            </a:rPr>
            <a:t>も</a:t>
          </a:r>
          <a:r>
            <a:rPr lang="en-US" altLang="ja-JP" sz="1100" b="0">
              <a:solidFill>
                <a:schemeClr val="tx1"/>
              </a:solidFill>
              <a:effectLst/>
              <a:latin typeface="+mn-lt"/>
              <a:ea typeface="+mn-ea"/>
              <a:cs typeface="+mn-cs"/>
            </a:rPr>
            <a:t>、患者数の減少を背景とした診療所の経営悪化に伴う繰出金</a:t>
          </a:r>
          <a:r>
            <a:rPr lang="ja-JP" altLang="ja-JP" sz="1100" b="0">
              <a:solidFill>
                <a:schemeClr val="tx1"/>
              </a:solidFill>
              <a:effectLst/>
              <a:latin typeface="+mn-lt"/>
              <a:ea typeface="+mn-ea"/>
              <a:cs typeface="+mn-cs"/>
            </a:rPr>
            <a:t>が増加している。</a:t>
          </a:r>
          <a:endParaRPr lang="ja-JP" altLang="ja-JP" sz="1100">
            <a:solidFill>
              <a:schemeClr val="tx1"/>
            </a:solidFill>
            <a:effectLst/>
          </a:endParaRPr>
        </a:p>
        <a:p>
          <a:r>
            <a:rPr lang="en-US" altLang="ja-JP" sz="1100" b="0">
              <a:solidFill>
                <a:schemeClr val="tx1"/>
              </a:solidFill>
              <a:effectLst/>
              <a:latin typeface="+mn-lt"/>
              <a:ea typeface="+mn-ea"/>
              <a:cs typeface="+mn-cs"/>
            </a:rPr>
            <a:t>　今後は、医療費を抑制するため予防活動</a:t>
          </a:r>
          <a:r>
            <a:rPr lang="ja-JP" altLang="en-US" sz="1100" b="0">
              <a:solidFill>
                <a:schemeClr val="tx1"/>
              </a:solidFill>
              <a:effectLst/>
              <a:latin typeface="+mn-lt"/>
              <a:ea typeface="+mn-ea"/>
              <a:cs typeface="+mn-cs"/>
            </a:rPr>
            <a:t>等により、</a:t>
          </a:r>
          <a:r>
            <a:rPr lang="en-US" altLang="ja-JP" sz="1100" b="0">
              <a:solidFill>
                <a:schemeClr val="tx1"/>
              </a:solidFill>
              <a:effectLst/>
              <a:latin typeface="+mn-lt"/>
              <a:ea typeface="+mn-ea"/>
              <a:cs typeface="+mn-cs"/>
            </a:rPr>
            <a:t>普通会計の負担を軽減するよう努める必要がある。</a:t>
          </a:r>
          <a:endParaRPr lang="ja-JP" altLang="ja-JP" sz="11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62230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586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153670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3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58</xdr:row>
      <xdr:rowOff>43180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2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123207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各種団体に対する補助金について、住民の協力を得て一律での削減を実施するとともに、費用対効果を検証し、必要な見直しを行っていることなどにより、類似団体平均を下回って推移している</a:t>
          </a:r>
          <a:r>
            <a:rPr lang="ja-JP" altLang="ja-JP" sz="1100" b="0">
              <a:solidFill>
                <a:schemeClr val="tx1"/>
              </a:solidFill>
              <a:effectLst/>
              <a:latin typeface="+mn-lt"/>
              <a:ea typeface="+mn-ea"/>
              <a:cs typeface="+mn-cs"/>
            </a:rPr>
            <a:t>。</a:t>
          </a:r>
          <a:endParaRPr lang="ja-JP" altLang="ja-JP" sz="1400">
            <a:solidFill>
              <a:schemeClr val="tx1"/>
            </a:solidFill>
            <a:effectLst/>
          </a:endParaRPr>
        </a:p>
        <a:p>
          <a:r>
            <a:rPr lang="en-US" altLang="ja-JP" sz="1100" b="0">
              <a:solidFill>
                <a:schemeClr val="tx1"/>
              </a:solidFill>
              <a:effectLst/>
              <a:latin typeface="+mn-lt"/>
              <a:ea typeface="+mn-ea"/>
              <a:cs typeface="+mn-cs"/>
            </a:rPr>
            <a:t>　さらに今後は団体に対する補助金については、事業内容に応じた補助に切り替えるなど、成果の検証や見直しを行い、補助費の抑制に努める。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80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8128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8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44704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00" b="0">
              <a:solidFill>
                <a:schemeClr val="tx1"/>
              </a:solidFill>
              <a:effectLst/>
              <a:latin typeface="+mn-lt"/>
              <a:ea typeface="+mn-ea"/>
              <a:cs typeface="+mn-cs"/>
            </a:rPr>
            <a:t>　</a:t>
          </a:r>
          <a:r>
            <a:rPr lang="ja-JP" altLang="ja-JP" sz="1000" b="0">
              <a:solidFill>
                <a:schemeClr val="tx1"/>
              </a:solidFill>
              <a:effectLst/>
              <a:latin typeface="+mn-lt"/>
              <a:ea typeface="+mn-ea"/>
              <a:cs typeface="+mn-cs"/>
            </a:rPr>
            <a:t>平成</a:t>
          </a:r>
          <a:r>
            <a:rPr lang="en-US" altLang="ja-JP" sz="1000" b="0">
              <a:solidFill>
                <a:schemeClr val="tx1"/>
              </a:solidFill>
              <a:effectLst/>
              <a:latin typeface="+mn-lt"/>
              <a:ea typeface="+mn-ea"/>
              <a:cs typeface="+mn-cs"/>
            </a:rPr>
            <a:t>26</a:t>
          </a:r>
          <a:r>
            <a:rPr lang="ja-JP" altLang="ja-JP" sz="1000" b="0">
              <a:solidFill>
                <a:schemeClr val="tx1"/>
              </a:solidFill>
              <a:effectLst/>
              <a:latin typeface="+mn-lt"/>
              <a:ea typeface="+mn-ea"/>
              <a:cs typeface="+mn-cs"/>
            </a:rPr>
            <a:t>年度までは大型観光施設の整備等に多額の起債を発行したことにより、類似団体平均を上回っていたが、その後</a:t>
          </a:r>
          <a:r>
            <a:rPr lang="en-US" altLang="ja-JP" sz="1000" b="0">
              <a:solidFill>
                <a:schemeClr val="tx1"/>
              </a:solidFill>
              <a:effectLst/>
              <a:latin typeface="+mn-lt"/>
              <a:ea typeface="+mn-ea"/>
              <a:cs typeface="+mn-cs"/>
            </a:rPr>
            <a:t>建設事業等に係る起債発行抑制施策</a:t>
          </a:r>
          <a:r>
            <a:rPr lang="ja-JP" altLang="ja-JP" sz="1000" b="0">
              <a:solidFill>
                <a:schemeClr val="tx1"/>
              </a:solidFill>
              <a:effectLst/>
              <a:latin typeface="+mn-lt"/>
              <a:ea typeface="+mn-ea"/>
              <a:cs typeface="+mn-cs"/>
            </a:rPr>
            <a:t>等に</a:t>
          </a:r>
          <a:r>
            <a:rPr lang="en-US" altLang="ja-JP" sz="1000" b="0">
              <a:solidFill>
                <a:schemeClr val="tx1"/>
              </a:solidFill>
              <a:effectLst/>
              <a:latin typeface="+mn-lt"/>
              <a:ea typeface="+mn-ea"/>
              <a:cs typeface="+mn-cs"/>
            </a:rPr>
            <a:t>より、</a:t>
          </a:r>
          <a:r>
            <a:rPr lang="ja-JP" altLang="ja-JP" sz="1000" b="0">
              <a:solidFill>
                <a:schemeClr val="tx1"/>
              </a:solidFill>
              <a:effectLst/>
              <a:latin typeface="+mn-lt"/>
              <a:ea typeface="+mn-ea"/>
              <a:cs typeface="+mn-cs"/>
            </a:rPr>
            <a:t>平成</a:t>
          </a:r>
          <a:r>
            <a:rPr lang="en-US" altLang="ja-JP" sz="1000" b="0">
              <a:solidFill>
                <a:schemeClr val="tx1"/>
              </a:solidFill>
              <a:effectLst/>
              <a:latin typeface="+mn-lt"/>
              <a:ea typeface="+mn-ea"/>
              <a:cs typeface="+mn-cs"/>
            </a:rPr>
            <a:t>27年度決算からは類似団体平均を下回ってい</a:t>
          </a:r>
          <a:r>
            <a:rPr lang="ja-JP" altLang="ja-JP" sz="1000" b="0">
              <a:solidFill>
                <a:schemeClr val="tx1"/>
              </a:solidFill>
              <a:effectLst/>
              <a:latin typeface="+mn-lt"/>
              <a:ea typeface="+mn-ea"/>
              <a:cs typeface="+mn-cs"/>
            </a:rPr>
            <a:t>た。</a:t>
          </a:r>
          <a:r>
            <a:rPr lang="en-US" altLang="ja-JP" sz="1000" b="0">
              <a:solidFill>
                <a:schemeClr val="tx1"/>
              </a:solidFill>
              <a:effectLst/>
              <a:latin typeface="+mn-lt"/>
              <a:ea typeface="+mn-ea"/>
              <a:cs typeface="+mn-cs"/>
            </a:rPr>
            <a:t>しかしながら、近年の大型建設事業の実施により、</a:t>
          </a:r>
          <a:r>
            <a:rPr lang="ja-JP" altLang="ja-JP" sz="1000" b="0">
              <a:solidFill>
                <a:schemeClr val="tx1"/>
              </a:solidFill>
              <a:effectLst/>
              <a:latin typeface="+mn-lt"/>
              <a:ea typeface="+mn-ea"/>
              <a:cs typeface="+mn-cs"/>
            </a:rPr>
            <a:t>令和</a:t>
          </a:r>
          <a:r>
            <a:rPr lang="ja-JP" altLang="en-US" sz="1000" b="0">
              <a:solidFill>
                <a:schemeClr val="tx1"/>
              </a:solidFill>
              <a:effectLst/>
              <a:latin typeface="+mn-lt"/>
              <a:ea typeface="+mn-ea"/>
              <a:cs typeface="+mn-cs"/>
            </a:rPr>
            <a:t>４</a:t>
          </a:r>
          <a:r>
            <a:rPr lang="ja-JP" altLang="ja-JP" sz="1000" b="0">
              <a:solidFill>
                <a:schemeClr val="tx1"/>
              </a:solidFill>
              <a:effectLst/>
              <a:latin typeface="+mn-lt"/>
              <a:ea typeface="+mn-ea"/>
              <a:cs typeface="+mn-cs"/>
            </a:rPr>
            <a:t>年度は類似団体平均より</a:t>
          </a:r>
          <a:r>
            <a:rPr lang="en-US" altLang="ja-JP" sz="1000" b="0">
              <a:solidFill>
                <a:schemeClr val="tx1"/>
              </a:solidFill>
              <a:effectLst/>
              <a:latin typeface="+mn-lt"/>
              <a:ea typeface="+mn-ea"/>
              <a:cs typeface="+mn-cs"/>
            </a:rPr>
            <a:t>3.3</a:t>
          </a:r>
          <a:r>
            <a:rPr lang="ja-JP" altLang="ja-JP" sz="1000" b="0">
              <a:solidFill>
                <a:schemeClr val="tx1"/>
              </a:solidFill>
              <a:effectLst/>
              <a:latin typeface="+mn-lt"/>
              <a:ea typeface="+mn-ea"/>
              <a:cs typeface="+mn-cs"/>
            </a:rPr>
            <a:t>ポイント高くなっており、対前年度比でも</a:t>
          </a:r>
          <a:r>
            <a:rPr lang="en-US" altLang="ja-JP" sz="1000" b="0">
              <a:solidFill>
                <a:schemeClr val="tx1"/>
              </a:solidFill>
              <a:effectLst/>
              <a:latin typeface="+mn-lt"/>
              <a:ea typeface="+mn-ea"/>
              <a:cs typeface="+mn-cs"/>
            </a:rPr>
            <a:t>0.9</a:t>
          </a:r>
          <a:r>
            <a:rPr lang="ja-JP" altLang="ja-JP" sz="1000" b="0">
              <a:solidFill>
                <a:schemeClr val="tx1"/>
              </a:solidFill>
              <a:effectLst/>
              <a:latin typeface="+mn-lt"/>
              <a:ea typeface="+mn-ea"/>
              <a:cs typeface="+mn-cs"/>
            </a:rPr>
            <a:t>ポイント高くなっている。</a:t>
          </a:r>
          <a:endParaRPr lang="ja-JP" altLang="ja-JP" sz="1100">
            <a:solidFill>
              <a:schemeClr val="tx1"/>
            </a:solidFill>
            <a:effectLst/>
          </a:endParaRPr>
        </a:p>
        <a:p>
          <a:r>
            <a:rPr lang="ja-JP" altLang="ja-JP" sz="1000" b="0">
              <a:solidFill>
                <a:schemeClr val="tx1"/>
              </a:solidFill>
              <a:effectLst/>
              <a:latin typeface="+mn-lt"/>
              <a:ea typeface="+mn-ea"/>
              <a:cs typeface="+mn-cs"/>
            </a:rPr>
            <a:t>　</a:t>
          </a:r>
          <a:r>
            <a:rPr lang="en-US" altLang="ja-JP" sz="1000" b="0">
              <a:solidFill>
                <a:schemeClr val="tx1"/>
              </a:solidFill>
              <a:effectLst/>
              <a:latin typeface="+mn-lt"/>
              <a:ea typeface="+mn-ea"/>
              <a:cs typeface="+mn-cs"/>
            </a:rPr>
            <a:t>今後は、公共施設等総合管理計画に基づ</a:t>
          </a:r>
          <a:r>
            <a:rPr lang="ja-JP" altLang="ja-JP" sz="1000" b="0">
              <a:solidFill>
                <a:schemeClr val="tx1"/>
              </a:solidFill>
              <a:effectLst/>
              <a:latin typeface="+mn-lt"/>
              <a:ea typeface="+mn-ea"/>
              <a:cs typeface="+mn-cs"/>
            </a:rPr>
            <a:t>く</a:t>
          </a:r>
          <a:r>
            <a:rPr lang="en-US" altLang="ja-JP" sz="1000" b="0">
              <a:solidFill>
                <a:schemeClr val="tx1"/>
              </a:solidFill>
              <a:effectLst/>
              <a:latin typeface="+mn-lt"/>
              <a:ea typeface="+mn-ea"/>
              <a:cs typeface="+mn-cs"/>
            </a:rPr>
            <a:t>事業の厳選</a:t>
          </a:r>
          <a:r>
            <a:rPr lang="ja-JP" altLang="ja-JP" sz="1000" b="0">
              <a:solidFill>
                <a:schemeClr val="tx1"/>
              </a:solidFill>
              <a:effectLst/>
              <a:latin typeface="+mn-lt"/>
              <a:ea typeface="+mn-ea"/>
              <a:cs typeface="+mn-cs"/>
            </a:rPr>
            <a:t>等</a:t>
          </a:r>
          <a:r>
            <a:rPr lang="en-US" altLang="ja-JP" sz="1000" b="0">
              <a:solidFill>
                <a:schemeClr val="tx1"/>
              </a:solidFill>
              <a:effectLst/>
              <a:latin typeface="+mn-lt"/>
              <a:ea typeface="+mn-ea"/>
              <a:cs typeface="+mn-cs"/>
            </a:rPr>
            <a:t>により、地方債発行の抑制</a:t>
          </a:r>
          <a:r>
            <a:rPr lang="ja-JP" altLang="ja-JP" sz="1000" b="0">
              <a:solidFill>
                <a:schemeClr val="tx1"/>
              </a:solidFill>
              <a:effectLst/>
              <a:latin typeface="+mn-lt"/>
              <a:ea typeface="+mn-ea"/>
              <a:cs typeface="+mn-cs"/>
            </a:rPr>
            <a:t>を図る</a:t>
          </a:r>
          <a:r>
            <a:rPr lang="en-US" altLang="ja-JP" sz="1000" b="0">
              <a:solidFill>
                <a:schemeClr val="tx1"/>
              </a:solidFill>
              <a:effectLst/>
              <a:latin typeface="+mn-lt"/>
              <a:ea typeface="+mn-ea"/>
              <a:cs typeface="+mn-cs"/>
            </a:rPr>
            <a:t>。</a:t>
          </a:r>
          <a:endParaRPr lang="ja-JP" altLang="ja-JP" sz="11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73661</xdr:rowOff>
    </xdr:from>
    <xdr:to>
      <xdr:col>24</xdr:col>
      <xdr:colOff>25400</xdr:colOff>
      <xdr:row>77</xdr:row>
      <xdr:rowOff>107950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753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48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77</xdr:row>
      <xdr:rowOff>16511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83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22861</xdr:rowOff>
    </xdr:from>
    <xdr:to>
      <xdr:col>20</xdr:col>
      <xdr:colOff>38100</xdr:colOff>
      <xdr:row>77</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109238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公債費以外の経常収支比率は、対前年度比で</a:t>
          </a:r>
          <a:r>
            <a:rPr lang="en-US" altLang="ja-JP" sz="1100" b="0">
              <a:solidFill>
                <a:schemeClr val="tx1"/>
              </a:solidFill>
              <a:effectLst/>
              <a:latin typeface="+mn-lt"/>
              <a:ea typeface="+mn-ea"/>
              <a:cs typeface="+mn-cs"/>
            </a:rPr>
            <a:t>2.0</a:t>
          </a:r>
          <a:r>
            <a:rPr lang="ja-JP" altLang="ja-JP" sz="1100" b="0">
              <a:solidFill>
                <a:schemeClr val="tx1"/>
              </a:solidFill>
              <a:effectLst/>
              <a:latin typeface="+mn-lt"/>
              <a:ea typeface="+mn-ea"/>
              <a:cs typeface="+mn-cs"/>
            </a:rPr>
            <a:t>ポイント</a:t>
          </a:r>
          <a:r>
            <a:rPr lang="ja-JP" altLang="en-US" sz="1100" b="0">
              <a:solidFill>
                <a:schemeClr val="tx1"/>
              </a:solidFill>
              <a:effectLst/>
              <a:latin typeface="+mn-lt"/>
              <a:ea typeface="+mn-ea"/>
              <a:cs typeface="+mn-cs"/>
            </a:rPr>
            <a:t>高く</a:t>
          </a:r>
          <a:r>
            <a:rPr lang="ja-JP" altLang="ja-JP" sz="1100" b="0">
              <a:solidFill>
                <a:schemeClr val="tx1"/>
              </a:solidFill>
              <a:effectLst/>
              <a:latin typeface="+mn-lt"/>
              <a:ea typeface="+mn-ea"/>
              <a:cs typeface="+mn-cs"/>
            </a:rPr>
            <a:t>なっている。</a:t>
          </a:r>
          <a:endParaRPr lang="ja-JP" altLang="ja-JP" sz="1400">
            <a:solidFill>
              <a:schemeClr val="tx1"/>
            </a:solidFill>
            <a:effectLst/>
          </a:endParaRPr>
        </a:p>
        <a:p>
          <a:r>
            <a:rPr lang="ja-JP" altLang="ja-JP" sz="1100" b="0">
              <a:solidFill>
                <a:schemeClr val="tx1"/>
              </a:solidFill>
              <a:effectLst/>
              <a:latin typeface="+mn-lt"/>
              <a:ea typeface="+mn-ea"/>
              <a:cs typeface="+mn-cs"/>
            </a:rPr>
            <a:t>　これは、</a:t>
          </a:r>
          <a:r>
            <a:rPr lang="en-US" altLang="ja-JP" sz="1100" b="0">
              <a:solidFill>
                <a:schemeClr val="tx1"/>
              </a:solidFill>
              <a:effectLst/>
              <a:latin typeface="+mn-lt"/>
              <a:ea typeface="+mn-ea"/>
              <a:cs typeface="+mn-cs"/>
            </a:rPr>
            <a:t>近年の大型建設事業の実施により、</a:t>
          </a:r>
          <a:r>
            <a:rPr lang="ja-JP" altLang="ja-JP" sz="1100" b="0">
              <a:solidFill>
                <a:schemeClr val="tx1"/>
              </a:solidFill>
              <a:effectLst/>
              <a:latin typeface="+mn-lt"/>
              <a:ea typeface="+mn-ea"/>
              <a:cs typeface="+mn-cs"/>
            </a:rPr>
            <a:t>公債費が増額したことによるものである。</a:t>
          </a:r>
          <a:r>
            <a:rPr lang="en-US" altLang="ja-JP" sz="1100" b="0">
              <a:solidFill>
                <a:schemeClr val="tx1"/>
              </a:solidFill>
              <a:effectLst/>
              <a:latin typeface="+mn-lt"/>
              <a:ea typeface="+mn-ea"/>
              <a:cs typeface="+mn-cs"/>
            </a:rPr>
            <a:t>今後は、公共施設等総合管理計画に基づ</a:t>
          </a:r>
          <a:r>
            <a:rPr lang="ja-JP" altLang="ja-JP" sz="1100" b="0">
              <a:solidFill>
                <a:schemeClr val="tx1"/>
              </a:solidFill>
              <a:effectLst/>
              <a:latin typeface="+mn-lt"/>
              <a:ea typeface="+mn-ea"/>
              <a:cs typeface="+mn-cs"/>
            </a:rPr>
            <a:t>く</a:t>
          </a:r>
          <a:r>
            <a:rPr lang="en-US" altLang="ja-JP" sz="1100" b="0">
              <a:solidFill>
                <a:schemeClr val="tx1"/>
              </a:solidFill>
              <a:effectLst/>
              <a:latin typeface="+mn-lt"/>
              <a:ea typeface="+mn-ea"/>
              <a:cs typeface="+mn-cs"/>
            </a:rPr>
            <a:t>事業の厳選</a:t>
          </a:r>
          <a:r>
            <a:rPr lang="ja-JP" altLang="ja-JP" sz="1100" b="0">
              <a:solidFill>
                <a:schemeClr val="tx1"/>
              </a:solidFill>
              <a:effectLst/>
              <a:latin typeface="+mn-lt"/>
              <a:ea typeface="+mn-ea"/>
              <a:cs typeface="+mn-cs"/>
            </a:rPr>
            <a:t>等</a:t>
          </a:r>
          <a:r>
            <a:rPr lang="en-US" altLang="ja-JP" sz="1100" b="0">
              <a:solidFill>
                <a:schemeClr val="tx1"/>
              </a:solidFill>
              <a:effectLst/>
              <a:latin typeface="+mn-lt"/>
              <a:ea typeface="+mn-ea"/>
              <a:cs typeface="+mn-cs"/>
            </a:rPr>
            <a:t>により、地方債発行の抑制</a:t>
          </a:r>
          <a:r>
            <a:rPr lang="ja-JP" altLang="ja-JP" sz="1100" b="0">
              <a:solidFill>
                <a:schemeClr val="tx1"/>
              </a:solidFill>
              <a:effectLst/>
              <a:latin typeface="+mn-lt"/>
              <a:ea typeface="+mn-ea"/>
              <a:cs typeface="+mn-cs"/>
            </a:rPr>
            <a:t>を図る</a:t>
          </a:r>
          <a:r>
            <a:rPr lang="en-US" altLang="ja-JP" sz="1100" b="0">
              <a:solidFill>
                <a:schemeClr val="tx1"/>
              </a:solidFill>
              <a:effectLst/>
              <a:latin typeface="+mn-lt"/>
              <a:ea typeface="+mn-ea"/>
              <a:cs typeface="+mn-cs"/>
            </a:rPr>
            <a:t>。</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136798</xdr:rowOff>
    </xdr:from>
    <xdr:to>
      <xdr:col>82</xdr:col>
      <xdr:colOff>107950</xdr:colOff>
      <xdr:row>77</xdr:row>
      <xdr:rowOff>30662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66998"/>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136798</xdr:rowOff>
    </xdr:from>
    <xdr:to>
      <xdr:col>78</xdr:col>
      <xdr:colOff>69850</xdr:colOff>
      <xdr:row>77</xdr:row>
      <xdr:rowOff>76381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6699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76381</xdr:rowOff>
    </xdr:from>
    <xdr:to>
      <xdr:col>73</xdr:col>
      <xdr:colOff>180975</xdr:colOff>
      <xdr:row>78</xdr:row>
      <xdr:rowOff>2902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78031"/>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xdr:rowOff>
    </xdr:from>
    <xdr:to>
      <xdr:col>69</xdr:col>
      <xdr:colOff>92075</xdr:colOff>
      <xdr:row>78</xdr:row>
      <xdr:rowOff>107406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76002"/>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151312</xdr:rowOff>
    </xdr:from>
    <xdr:to>
      <xdr:col>82</xdr:col>
      <xdr:colOff>158750</xdr:colOff>
      <xdr:row>77</xdr:row>
      <xdr:rowOff>81462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167839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85998</xdr:rowOff>
    </xdr:from>
    <xdr:to>
      <xdr:col>78</xdr:col>
      <xdr:colOff>120650</xdr:colOff>
      <xdr:row>77</xdr:row>
      <xdr:rowOff>16148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26324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8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25581</xdr:rowOff>
    </xdr:from>
    <xdr:to>
      <xdr:col>74</xdr:col>
      <xdr:colOff>31750</xdr:colOff>
      <xdr:row>77</xdr:row>
      <xdr:rowOff>127181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137358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123552</xdr:rowOff>
    </xdr:from>
    <xdr:to>
      <xdr:col>69</xdr:col>
      <xdr:colOff>142875</xdr:colOff>
      <xdr:row>78</xdr:row>
      <xdr:rowOff>53702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38479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56606</xdr:rowOff>
    </xdr:from>
    <xdr:to>
      <xdr:col>65</xdr:col>
      <xdr:colOff>53975</xdr:colOff>
      <xdr:row>78</xdr:row>
      <xdr:rowOff>158206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142983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95854</xdr:rowOff>
    </xdr:from>
    <xdr:to>
      <xdr:col>29</xdr:col>
      <xdr:colOff>127000</xdr:colOff>
      <xdr:row>18</xdr:row>
      <xdr:rowOff>114884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29579"/>
          <a:ext cx="647700" cy="1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114884</xdr:rowOff>
    </xdr:from>
    <xdr:to>
      <xdr:col>26</xdr:col>
      <xdr:colOff>50800</xdr:colOff>
      <xdr:row>18</xdr:row>
      <xdr:rowOff>138434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48609"/>
          <a:ext cx="698500" cy="2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138434</xdr:rowOff>
    </xdr:from>
    <xdr:to>
      <xdr:col>22</xdr:col>
      <xdr:colOff>114300</xdr:colOff>
      <xdr:row>18</xdr:row>
      <xdr:rowOff>154177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72159"/>
          <a:ext cx="698500" cy="15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154177</xdr:rowOff>
    </xdr:from>
    <xdr:to>
      <xdr:col>18</xdr:col>
      <xdr:colOff>177800</xdr:colOff>
      <xdr:row>18</xdr:row>
      <xdr:rowOff>162561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87902"/>
          <a:ext cx="698500" cy="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45054</xdr:rowOff>
    </xdr:from>
    <xdr:to>
      <xdr:col>29</xdr:col>
      <xdr:colOff>177800</xdr:colOff>
      <xdr:row>18</xdr:row>
      <xdr:rowOff>146655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7877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17131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5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64084</xdr:rowOff>
    </xdr:from>
    <xdr:to>
      <xdr:col>26</xdr:col>
      <xdr:colOff>101600</xdr:colOff>
      <xdr:row>18</xdr:row>
      <xdr:rowOff>165684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9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8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87634</xdr:rowOff>
    </xdr:from>
    <xdr:to>
      <xdr:col>22</xdr:col>
      <xdr:colOff>165100</xdr:colOff>
      <xdr:row>19</xdr:row>
      <xdr:rowOff>17784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2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2561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0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103377</xdr:rowOff>
    </xdr:from>
    <xdr:to>
      <xdr:col>19</xdr:col>
      <xdr:colOff>38100</xdr:colOff>
      <xdr:row>19</xdr:row>
      <xdr:rowOff>33527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3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18304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111761</xdr:rowOff>
    </xdr:from>
    <xdr:to>
      <xdr:col>15</xdr:col>
      <xdr:colOff>101600</xdr:colOff>
      <xdr:row>19</xdr:row>
      <xdr:rowOff>41911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4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26688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75287</xdr:rowOff>
    </xdr:from>
    <xdr:to>
      <xdr:col>29</xdr:col>
      <xdr:colOff>127000</xdr:colOff>
      <xdr:row>36</xdr:row>
      <xdr:rowOff>95213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28537"/>
          <a:ext cx="647700" cy="1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95213</xdr:rowOff>
    </xdr:from>
    <xdr:to>
      <xdr:col>26</xdr:col>
      <xdr:colOff>50800</xdr:colOff>
      <xdr:row>36</xdr:row>
      <xdr:rowOff>108590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48463"/>
          <a:ext cx="698500" cy="13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108590</xdr:rowOff>
    </xdr:from>
    <xdr:to>
      <xdr:col>22</xdr:col>
      <xdr:colOff>114300</xdr:colOff>
      <xdr:row>36</xdr:row>
      <xdr:rowOff>135294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61840"/>
          <a:ext cx="698500" cy="26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135294</xdr:rowOff>
    </xdr:from>
    <xdr:to>
      <xdr:col>18</xdr:col>
      <xdr:colOff>177800</xdr:colOff>
      <xdr:row>36</xdr:row>
      <xdr:rowOff>143486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88544"/>
          <a:ext cx="698500" cy="8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24487</xdr:rowOff>
    </xdr:from>
    <xdr:to>
      <xdr:col>29</xdr:col>
      <xdr:colOff>177800</xdr:colOff>
      <xdr:row>36</xdr:row>
      <xdr:rowOff>126087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77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339464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44413</xdr:rowOff>
    </xdr:from>
    <xdr:to>
      <xdr:col>26</xdr:col>
      <xdr:colOff>101600</xdr:colOff>
      <xdr:row>36</xdr:row>
      <xdr:rowOff>146013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9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130790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8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57790</xdr:rowOff>
    </xdr:from>
    <xdr:to>
      <xdr:col>22</xdr:col>
      <xdr:colOff>165100</xdr:colOff>
      <xdr:row>36</xdr:row>
      <xdr:rowOff>159390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144167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84494</xdr:rowOff>
    </xdr:from>
    <xdr:to>
      <xdr:col>19</xdr:col>
      <xdr:colOff>38100</xdr:colOff>
      <xdr:row>37</xdr:row>
      <xdr:rowOff>14644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7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170871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92686</xdr:rowOff>
    </xdr:from>
    <xdr:to>
      <xdr:col>15</xdr:col>
      <xdr:colOff>101600</xdr:colOff>
      <xdr:row>37</xdr:row>
      <xdr:rowOff>22836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5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7613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3,661
3,625
98.45
4,446,239
4,291,810
139,587
2,476,622
5,761,353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122846</xdr:rowOff>
    </xdr:from>
    <xdr:to>
      <xdr:col>24</xdr:col>
      <xdr:colOff>63500</xdr:colOff>
      <xdr:row>37</xdr:row>
      <xdr:rowOff>137580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66496"/>
          <a:ext cx="838200" cy="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137580</xdr:rowOff>
    </xdr:from>
    <xdr:to>
      <xdr:col>19</xdr:col>
      <xdr:colOff>177800</xdr:colOff>
      <xdr:row>37</xdr:row>
      <xdr:rowOff>153223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81230"/>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153223</xdr:rowOff>
    </xdr:from>
    <xdr:to>
      <xdr:col>15</xdr:col>
      <xdr:colOff>50800</xdr:colOff>
      <xdr:row>38</xdr:row>
      <xdr:rowOff>25446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96873"/>
          <a:ext cx="889000" cy="4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25446</xdr:rowOff>
    </xdr:from>
    <xdr:to>
      <xdr:col>10</xdr:col>
      <xdr:colOff>114300</xdr:colOff>
      <xdr:row>38</xdr:row>
      <xdr:rowOff>26308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40546"/>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72046</xdr:rowOff>
    </xdr:from>
    <xdr:to>
      <xdr:col>24</xdr:col>
      <xdr:colOff>114300</xdr:colOff>
      <xdr:row>38</xdr:row>
      <xdr:rowOff>2195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156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50473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86780</xdr:rowOff>
    </xdr:from>
    <xdr:to>
      <xdr:col>20</xdr:col>
      <xdr:colOff>38100</xdr:colOff>
      <xdr:row>38</xdr:row>
      <xdr:rowOff>16931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30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8058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2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102423</xdr:rowOff>
    </xdr:from>
    <xdr:to>
      <xdr:col>15</xdr:col>
      <xdr:colOff>101600</xdr:colOff>
      <xdr:row>38</xdr:row>
      <xdr:rowOff>32573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4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23700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146096</xdr:rowOff>
    </xdr:from>
    <xdr:to>
      <xdr:col>10</xdr:col>
      <xdr:colOff>165100</xdr:colOff>
      <xdr:row>38</xdr:row>
      <xdr:rowOff>76246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67373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8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146958</xdr:rowOff>
    </xdr:from>
    <xdr:to>
      <xdr:col>6</xdr:col>
      <xdr:colOff>38100</xdr:colOff>
      <xdr:row>38</xdr:row>
      <xdr:rowOff>77108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68235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93070</xdr:rowOff>
    </xdr:from>
    <xdr:to>
      <xdr:col>24</xdr:col>
      <xdr:colOff>63500</xdr:colOff>
      <xdr:row>58</xdr:row>
      <xdr:rowOff>98899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7170"/>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98899</xdr:rowOff>
    </xdr:from>
    <xdr:to>
      <xdr:col>19</xdr:col>
      <xdr:colOff>177800</xdr:colOff>
      <xdr:row>58</xdr:row>
      <xdr:rowOff>104457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42999"/>
          <a:ext cx="8890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104457</xdr:rowOff>
    </xdr:from>
    <xdr:to>
      <xdr:col>15</xdr:col>
      <xdr:colOff>50800</xdr:colOff>
      <xdr:row>58</xdr:row>
      <xdr:rowOff>114395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48557"/>
          <a:ext cx="889000" cy="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100961</xdr:rowOff>
    </xdr:from>
    <xdr:to>
      <xdr:col>10</xdr:col>
      <xdr:colOff>114300</xdr:colOff>
      <xdr:row>58</xdr:row>
      <xdr:rowOff>114395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45061"/>
          <a:ext cx="889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42270</xdr:rowOff>
    </xdr:from>
    <xdr:to>
      <xdr:col>24</xdr:col>
      <xdr:colOff>114300</xdr:colOff>
      <xdr:row>58</xdr:row>
      <xdr:rowOff>143870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128647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48099</xdr:rowOff>
    </xdr:from>
    <xdr:to>
      <xdr:col>20</xdr:col>
      <xdr:colOff>38100</xdr:colOff>
      <xdr:row>58</xdr:row>
      <xdr:rowOff>149699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140826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8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53657</xdr:rowOff>
    </xdr:from>
    <xdr:to>
      <xdr:col>15</xdr:col>
      <xdr:colOff>101600</xdr:colOff>
      <xdr:row>58</xdr:row>
      <xdr:rowOff>155257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146384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9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63595</xdr:rowOff>
    </xdr:from>
    <xdr:to>
      <xdr:col>10</xdr:col>
      <xdr:colOff>165100</xdr:colOff>
      <xdr:row>58</xdr:row>
      <xdr:rowOff>165195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156322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0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50161</xdr:rowOff>
    </xdr:from>
    <xdr:to>
      <xdr:col>6</xdr:col>
      <xdr:colOff>38100</xdr:colOff>
      <xdr:row>58</xdr:row>
      <xdr:rowOff>151761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142888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19571</xdr:rowOff>
    </xdr:from>
    <xdr:to>
      <xdr:col>24</xdr:col>
      <xdr:colOff>63500</xdr:colOff>
      <xdr:row>78</xdr:row>
      <xdr:rowOff>20399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92671"/>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16318</xdr:rowOff>
    </xdr:from>
    <xdr:to>
      <xdr:col>19</xdr:col>
      <xdr:colOff>177800</xdr:colOff>
      <xdr:row>78</xdr:row>
      <xdr:rowOff>19571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89418"/>
          <a:ext cx="88900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16318</xdr:rowOff>
    </xdr:from>
    <xdr:to>
      <xdr:col>15</xdr:col>
      <xdr:colOff>50800</xdr:colOff>
      <xdr:row>78</xdr:row>
      <xdr:rowOff>18673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89418"/>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18673</xdr:rowOff>
    </xdr:from>
    <xdr:to>
      <xdr:col>10</xdr:col>
      <xdr:colOff>114300</xdr:colOff>
      <xdr:row>78</xdr:row>
      <xdr:rowOff>19262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91773"/>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141049</xdr:rowOff>
    </xdr:from>
    <xdr:to>
      <xdr:col>24</xdr:col>
      <xdr:colOff>114300</xdr:colOff>
      <xdr:row>78</xdr:row>
      <xdr:rowOff>71199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55976</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57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140221</xdr:rowOff>
    </xdr:from>
    <xdr:to>
      <xdr:col>20</xdr:col>
      <xdr:colOff>38100</xdr:colOff>
      <xdr:row>78</xdr:row>
      <xdr:rowOff>70371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61498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3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136968</xdr:rowOff>
    </xdr:from>
    <xdr:to>
      <xdr:col>15</xdr:col>
      <xdr:colOff>101600</xdr:colOff>
      <xdr:row>78</xdr:row>
      <xdr:rowOff>67118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3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58245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3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139323</xdr:rowOff>
    </xdr:from>
    <xdr:to>
      <xdr:col>10</xdr:col>
      <xdr:colOff>165100</xdr:colOff>
      <xdr:row>78</xdr:row>
      <xdr:rowOff>69473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4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60600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3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139912</xdr:rowOff>
    </xdr:from>
    <xdr:to>
      <xdr:col>6</xdr:col>
      <xdr:colOff>38100</xdr:colOff>
      <xdr:row>78</xdr:row>
      <xdr:rowOff>70062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61189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3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150772</xdr:rowOff>
    </xdr:from>
    <xdr:to>
      <xdr:col>24</xdr:col>
      <xdr:colOff>63500</xdr:colOff>
      <xdr:row>95</xdr:row>
      <xdr:rowOff>90551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67072"/>
          <a:ext cx="838200" cy="1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150772</xdr:rowOff>
    </xdr:from>
    <xdr:to>
      <xdr:col>19</xdr:col>
      <xdr:colOff>177800</xdr:colOff>
      <xdr:row>96</xdr:row>
      <xdr:rowOff>55187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67072"/>
          <a:ext cx="889000" cy="24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50248</xdr:rowOff>
    </xdr:from>
    <xdr:to>
      <xdr:col>15</xdr:col>
      <xdr:colOff>50800</xdr:colOff>
      <xdr:row>96</xdr:row>
      <xdr:rowOff>55187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09448"/>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162514</xdr:rowOff>
    </xdr:from>
    <xdr:to>
      <xdr:col>10</xdr:col>
      <xdr:colOff>114300</xdr:colOff>
      <xdr:row>96</xdr:row>
      <xdr:rowOff>50248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50264"/>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39751</xdr:rowOff>
    </xdr:from>
    <xdr:to>
      <xdr:col>24</xdr:col>
      <xdr:colOff>114300</xdr:colOff>
      <xdr:row>95</xdr:row>
      <xdr:rowOff>141351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18178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99972</xdr:rowOff>
    </xdr:from>
    <xdr:to>
      <xdr:col>20</xdr:col>
      <xdr:colOff>38100</xdr:colOff>
      <xdr:row>95</xdr:row>
      <xdr:rowOff>30122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46649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4387</xdr:rowOff>
    </xdr:from>
    <xdr:to>
      <xdr:col>15</xdr:col>
      <xdr:colOff>101600</xdr:colOff>
      <xdr:row>96</xdr:row>
      <xdr:rowOff>105987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6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97114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170898</xdr:rowOff>
    </xdr:from>
    <xdr:to>
      <xdr:col>10</xdr:col>
      <xdr:colOff>165100</xdr:colOff>
      <xdr:row>96</xdr:row>
      <xdr:rowOff>101048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92175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111714</xdr:rowOff>
    </xdr:from>
    <xdr:to>
      <xdr:col>6</xdr:col>
      <xdr:colOff>38100</xdr:colOff>
      <xdr:row>96</xdr:row>
      <xdr:rowOff>41864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58391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77134</xdr:rowOff>
    </xdr:from>
    <xdr:to>
      <xdr:col>55</xdr:col>
      <xdr:colOff>0</xdr:colOff>
      <xdr:row>38</xdr:row>
      <xdr:rowOff>2373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20784"/>
          <a:ext cx="838200" cy="9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117160</xdr:rowOff>
    </xdr:from>
    <xdr:to>
      <xdr:col>50</xdr:col>
      <xdr:colOff>114300</xdr:colOff>
      <xdr:row>38</xdr:row>
      <xdr:rowOff>2373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89360"/>
          <a:ext cx="889000" cy="22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117160</xdr:rowOff>
    </xdr:from>
    <xdr:to>
      <xdr:col>45</xdr:col>
      <xdr:colOff>177800</xdr:colOff>
      <xdr:row>38</xdr:row>
      <xdr:rowOff>27439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89360"/>
          <a:ext cx="889000" cy="25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138060</xdr:rowOff>
    </xdr:from>
    <xdr:to>
      <xdr:col>41</xdr:col>
      <xdr:colOff>50800</xdr:colOff>
      <xdr:row>38</xdr:row>
      <xdr:rowOff>27439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81710"/>
          <a:ext cx="889000" cy="6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26334</xdr:rowOff>
    </xdr:from>
    <xdr:to>
      <xdr:col>55</xdr:col>
      <xdr:colOff>50800</xdr:colOff>
      <xdr:row>37</xdr:row>
      <xdr:rowOff>127934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4761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4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123022</xdr:rowOff>
    </xdr:from>
    <xdr:to>
      <xdr:col>50</xdr:col>
      <xdr:colOff>165100</xdr:colOff>
      <xdr:row>38</xdr:row>
      <xdr:rowOff>53172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44300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5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66360</xdr:rowOff>
    </xdr:from>
    <xdr:to>
      <xdr:col>46</xdr:col>
      <xdr:colOff>38100</xdr:colOff>
      <xdr:row>36</xdr:row>
      <xdr:rowOff>167960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159087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3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148088</xdr:rowOff>
    </xdr:from>
    <xdr:to>
      <xdr:col>41</xdr:col>
      <xdr:colOff>101600</xdr:colOff>
      <xdr:row>38</xdr:row>
      <xdr:rowOff>78239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91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69366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87260</xdr:rowOff>
    </xdr:from>
    <xdr:to>
      <xdr:col>36</xdr:col>
      <xdr:colOff>165100</xdr:colOff>
      <xdr:row>38</xdr:row>
      <xdr:rowOff>17410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8537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156803</xdr:rowOff>
    </xdr:from>
    <xdr:to>
      <xdr:col>55</xdr:col>
      <xdr:colOff>0</xdr:colOff>
      <xdr:row>58</xdr:row>
      <xdr:rowOff>102926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29453"/>
          <a:ext cx="838200" cy="11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156803</xdr:rowOff>
    </xdr:from>
    <xdr:to>
      <xdr:col>50</xdr:col>
      <xdr:colOff>114300</xdr:colOff>
      <xdr:row>58</xdr:row>
      <xdr:rowOff>145024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29453"/>
          <a:ext cx="889000" cy="15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145024</xdr:rowOff>
    </xdr:from>
    <xdr:to>
      <xdr:col>45</xdr:col>
      <xdr:colOff>177800</xdr:colOff>
      <xdr:row>58</xdr:row>
      <xdr:rowOff>149841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89124"/>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149841</xdr:rowOff>
    </xdr:from>
    <xdr:to>
      <xdr:col>41</xdr:col>
      <xdr:colOff>50800</xdr:colOff>
      <xdr:row>59</xdr:row>
      <xdr:rowOff>2240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93941"/>
          <a:ext cx="889000" cy="2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52126</xdr:rowOff>
    </xdr:from>
    <xdr:to>
      <xdr:col>55</xdr:col>
      <xdr:colOff>50800</xdr:colOff>
      <xdr:row>58</xdr:row>
      <xdr:rowOff>153726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11503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8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106003</xdr:rowOff>
    </xdr:from>
    <xdr:to>
      <xdr:col>50</xdr:col>
      <xdr:colOff>165100</xdr:colOff>
      <xdr:row>58</xdr:row>
      <xdr:rowOff>36153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52680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94224</xdr:rowOff>
    </xdr:from>
    <xdr:to>
      <xdr:col>46</xdr:col>
      <xdr:colOff>38100</xdr:colOff>
      <xdr:row>59</xdr:row>
      <xdr:rowOff>24374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15501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3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99041</xdr:rowOff>
    </xdr:from>
    <xdr:to>
      <xdr:col>41</xdr:col>
      <xdr:colOff>101600</xdr:colOff>
      <xdr:row>59</xdr:row>
      <xdr:rowOff>29191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4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20318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3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122890</xdr:rowOff>
    </xdr:from>
    <xdr:to>
      <xdr:col>36</xdr:col>
      <xdr:colOff>165100</xdr:colOff>
      <xdr:row>59</xdr:row>
      <xdr:rowOff>53040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44167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5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130297</xdr:rowOff>
    </xdr:from>
    <xdr:to>
      <xdr:col>55</xdr:col>
      <xdr:colOff>0</xdr:colOff>
      <xdr:row>78</xdr:row>
      <xdr:rowOff>138299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3397"/>
          <a:ext cx="8382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130297</xdr:rowOff>
    </xdr:from>
    <xdr:to>
      <xdr:col>50</xdr:col>
      <xdr:colOff>114300</xdr:colOff>
      <xdr:row>78</xdr:row>
      <xdr:rowOff>159795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3397"/>
          <a:ext cx="889000" cy="2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144565</xdr:rowOff>
    </xdr:from>
    <xdr:to>
      <xdr:col>45</xdr:col>
      <xdr:colOff>177800</xdr:colOff>
      <xdr:row>78</xdr:row>
      <xdr:rowOff>159795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17665"/>
          <a:ext cx="889000" cy="1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144565</xdr:rowOff>
    </xdr:from>
    <xdr:to>
      <xdr:col>41</xdr:col>
      <xdr:colOff>50800</xdr:colOff>
      <xdr:row>78</xdr:row>
      <xdr:rowOff>167970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17665"/>
          <a:ext cx="8890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87499</xdr:rowOff>
    </xdr:from>
    <xdr:to>
      <xdr:col>55</xdr:col>
      <xdr:colOff>50800</xdr:colOff>
      <xdr:row>79</xdr:row>
      <xdr:rowOff>17649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18970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79497</xdr:rowOff>
    </xdr:from>
    <xdr:to>
      <xdr:col>50</xdr:col>
      <xdr:colOff>165100</xdr:colOff>
      <xdr:row>79</xdr:row>
      <xdr:rowOff>9647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774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108995</xdr:rowOff>
    </xdr:from>
    <xdr:to>
      <xdr:col>46</xdr:col>
      <xdr:colOff>38100</xdr:colOff>
      <xdr:row>79</xdr:row>
      <xdr:rowOff>39145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30272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7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93765</xdr:rowOff>
    </xdr:from>
    <xdr:to>
      <xdr:col>41</xdr:col>
      <xdr:colOff>101600</xdr:colOff>
      <xdr:row>79</xdr:row>
      <xdr:rowOff>23915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15042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117170</xdr:rowOff>
    </xdr:from>
    <xdr:to>
      <xdr:col>36</xdr:col>
      <xdr:colOff>165100</xdr:colOff>
      <xdr:row>79</xdr:row>
      <xdr:rowOff>47320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38447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8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70861</xdr:rowOff>
    </xdr:from>
    <xdr:to>
      <xdr:col>55</xdr:col>
      <xdr:colOff>0</xdr:colOff>
      <xdr:row>98</xdr:row>
      <xdr:rowOff>41046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01511"/>
          <a:ext cx="838200" cy="14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70861</xdr:rowOff>
    </xdr:from>
    <xdr:to>
      <xdr:col>50</xdr:col>
      <xdr:colOff>114300</xdr:colOff>
      <xdr:row>98</xdr:row>
      <xdr:rowOff>80152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01511"/>
          <a:ext cx="889000" cy="1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80152</xdr:rowOff>
    </xdr:from>
    <xdr:to>
      <xdr:col>45</xdr:col>
      <xdr:colOff>177800</xdr:colOff>
      <xdr:row>98</xdr:row>
      <xdr:rowOff>94138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82252"/>
          <a:ext cx="889000" cy="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94138</xdr:rowOff>
    </xdr:from>
    <xdr:to>
      <xdr:col>41</xdr:col>
      <xdr:colOff>50800</xdr:colOff>
      <xdr:row>98</xdr:row>
      <xdr:rowOff>110424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96238"/>
          <a:ext cx="889000" cy="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161696</xdr:rowOff>
    </xdr:from>
    <xdr:to>
      <xdr:col>55</xdr:col>
      <xdr:colOff>50800</xdr:colOff>
      <xdr:row>98</xdr:row>
      <xdr:rowOff>91846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121073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8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20061</xdr:rowOff>
    </xdr:from>
    <xdr:to>
      <xdr:col>50</xdr:col>
      <xdr:colOff>165100</xdr:colOff>
      <xdr:row>97</xdr:row>
      <xdr:rowOff>121661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138188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2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29352</xdr:rowOff>
    </xdr:from>
    <xdr:to>
      <xdr:col>46</xdr:col>
      <xdr:colOff>38100</xdr:colOff>
      <xdr:row>98</xdr:row>
      <xdr:rowOff>130952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122079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2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43338</xdr:rowOff>
    </xdr:from>
    <xdr:to>
      <xdr:col>41</xdr:col>
      <xdr:colOff>101600</xdr:colOff>
      <xdr:row>98</xdr:row>
      <xdr:rowOff>144938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136065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3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59624</xdr:rowOff>
    </xdr:from>
    <xdr:to>
      <xdr:col>36</xdr:col>
      <xdr:colOff>165100</xdr:colOff>
      <xdr:row>98</xdr:row>
      <xdr:rowOff>161224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152351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87017</xdr:rowOff>
    </xdr:from>
    <xdr:to>
      <xdr:col>85</xdr:col>
      <xdr:colOff>127000</xdr:colOff>
      <xdr:row>39</xdr:row>
      <xdr:rowOff>98369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73567"/>
          <a:ext cx="8382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67783</xdr:rowOff>
    </xdr:from>
    <xdr:to>
      <xdr:col>81</xdr:col>
      <xdr:colOff>50800</xdr:colOff>
      <xdr:row>39</xdr:row>
      <xdr:rowOff>98369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54333"/>
          <a:ext cx="889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61551</xdr:rowOff>
    </xdr:from>
    <xdr:to>
      <xdr:col>76</xdr:col>
      <xdr:colOff>114300</xdr:colOff>
      <xdr:row>39</xdr:row>
      <xdr:rowOff>67783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48101"/>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163742</xdr:rowOff>
    </xdr:from>
    <xdr:to>
      <xdr:col>71</xdr:col>
      <xdr:colOff>177800</xdr:colOff>
      <xdr:row>39</xdr:row>
      <xdr:rowOff>61551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78842"/>
          <a:ext cx="889000" cy="6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36217</xdr:rowOff>
    </xdr:from>
    <xdr:to>
      <xdr:col>85</xdr:col>
      <xdr:colOff>177800</xdr:colOff>
      <xdr:row>39</xdr:row>
      <xdr:rowOff>137817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2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132059</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47569</xdr:rowOff>
    </xdr:from>
    <xdr:to>
      <xdr:col>81</xdr:col>
      <xdr:colOff>101600</xdr:colOff>
      <xdr:row>39</xdr:row>
      <xdr:rowOff>149169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140296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826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16983</xdr:rowOff>
    </xdr:from>
    <xdr:to>
      <xdr:col>76</xdr:col>
      <xdr:colOff>165100</xdr:colOff>
      <xdr:row>39</xdr:row>
      <xdr:rowOff>118583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109710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9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10751</xdr:rowOff>
    </xdr:from>
    <xdr:to>
      <xdr:col>72</xdr:col>
      <xdr:colOff>38100</xdr:colOff>
      <xdr:row>39</xdr:row>
      <xdr:rowOff>112351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9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103478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7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112942</xdr:rowOff>
    </xdr:from>
    <xdr:to>
      <xdr:col>67</xdr:col>
      <xdr:colOff>101600</xdr:colOff>
      <xdr:row>39</xdr:row>
      <xdr:rowOff>43092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59619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4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104130</xdr:rowOff>
    </xdr:from>
    <xdr:to>
      <xdr:col>85</xdr:col>
      <xdr:colOff>127000</xdr:colOff>
      <xdr:row>78</xdr:row>
      <xdr:rowOff>110398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77230"/>
          <a:ext cx="8382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110398</xdr:rowOff>
    </xdr:from>
    <xdr:to>
      <xdr:col>81</xdr:col>
      <xdr:colOff>50800</xdr:colOff>
      <xdr:row>78</xdr:row>
      <xdr:rowOff>128096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83498"/>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128096</xdr:rowOff>
    </xdr:from>
    <xdr:to>
      <xdr:col>76</xdr:col>
      <xdr:colOff>114300</xdr:colOff>
      <xdr:row>78</xdr:row>
      <xdr:rowOff>139450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1196"/>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139450</xdr:rowOff>
    </xdr:from>
    <xdr:to>
      <xdr:col>71</xdr:col>
      <xdr:colOff>177800</xdr:colOff>
      <xdr:row>78</xdr:row>
      <xdr:rowOff>145253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12550"/>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53330</xdr:rowOff>
    </xdr:from>
    <xdr:to>
      <xdr:col>85</xdr:col>
      <xdr:colOff>177800</xdr:colOff>
      <xdr:row>78</xdr:row>
      <xdr:rowOff>154930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59598</xdr:rowOff>
    </xdr:from>
    <xdr:to>
      <xdr:col>81</xdr:col>
      <xdr:colOff>101600</xdr:colOff>
      <xdr:row>78</xdr:row>
      <xdr:rowOff>161198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152325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2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77296</xdr:rowOff>
    </xdr:from>
    <xdr:to>
      <xdr:col>76</xdr:col>
      <xdr:colOff>165100</xdr:colOff>
      <xdr:row>79</xdr:row>
      <xdr:rowOff>7446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170023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88650</xdr:rowOff>
    </xdr:from>
    <xdr:to>
      <xdr:col>72</xdr:col>
      <xdr:colOff>38100</xdr:colOff>
      <xdr:row>79</xdr:row>
      <xdr:rowOff>18800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79</xdr:row>
      <xdr:rowOff>9927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5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94453</xdr:rowOff>
    </xdr:from>
    <xdr:to>
      <xdr:col>67</xdr:col>
      <xdr:colOff>101600</xdr:colOff>
      <xdr:row>79</xdr:row>
      <xdr:rowOff>24603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6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15730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122475</xdr:rowOff>
    </xdr:from>
    <xdr:to>
      <xdr:col>85</xdr:col>
      <xdr:colOff>127000</xdr:colOff>
      <xdr:row>98</xdr:row>
      <xdr:rowOff>134682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24575"/>
          <a:ext cx="8382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122475</xdr:rowOff>
    </xdr:from>
    <xdr:to>
      <xdr:col>81</xdr:col>
      <xdr:colOff>50800</xdr:colOff>
      <xdr:row>98</xdr:row>
      <xdr:rowOff>135020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24575"/>
          <a:ext cx="8890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135020</xdr:rowOff>
    </xdr:from>
    <xdr:to>
      <xdr:col>76</xdr:col>
      <xdr:colOff>114300</xdr:colOff>
      <xdr:row>98</xdr:row>
      <xdr:rowOff>136010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3712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136010</xdr:rowOff>
    </xdr:from>
    <xdr:to>
      <xdr:col>71</xdr:col>
      <xdr:colOff>177800</xdr:colOff>
      <xdr:row>98</xdr:row>
      <xdr:rowOff>137334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8110"/>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83882</xdr:rowOff>
    </xdr:from>
    <xdr:to>
      <xdr:col>85</xdr:col>
      <xdr:colOff>177800</xdr:colOff>
      <xdr:row>99</xdr:row>
      <xdr:rowOff>14032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170259</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71675</xdr:rowOff>
    </xdr:from>
    <xdr:to>
      <xdr:col>81</xdr:col>
      <xdr:colOff>101600</xdr:colOff>
      <xdr:row>99</xdr:row>
      <xdr:rowOff>1825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164402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84220</xdr:rowOff>
    </xdr:from>
    <xdr:to>
      <xdr:col>76</xdr:col>
      <xdr:colOff>165100</xdr:colOff>
      <xdr:row>99</xdr:row>
      <xdr:rowOff>14370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5497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7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85210</xdr:rowOff>
    </xdr:from>
    <xdr:to>
      <xdr:col>72</xdr:col>
      <xdr:colOff>38100</xdr:colOff>
      <xdr:row>99</xdr:row>
      <xdr:rowOff>15360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6487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8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86534</xdr:rowOff>
    </xdr:from>
    <xdr:to>
      <xdr:col>67</xdr:col>
      <xdr:colOff>101600</xdr:colOff>
      <xdr:row>99</xdr:row>
      <xdr:rowOff>16684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7811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8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140066</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5969366"/>
          <a:ext cx="889000" cy="68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142765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89266</xdr:rowOff>
    </xdr:from>
    <xdr:to>
      <xdr:col>98</xdr:col>
      <xdr:colOff>38100</xdr:colOff>
      <xdr:row>35</xdr:row>
      <xdr:rowOff>19416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591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35943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56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81037</xdr:rowOff>
    </xdr:from>
    <xdr:to>
      <xdr:col>116</xdr:col>
      <xdr:colOff>63500</xdr:colOff>
      <xdr:row>59</xdr:row>
      <xdr:rowOff>81451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96587"/>
          <a:ext cx="8382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81451</xdr:rowOff>
    </xdr:from>
    <xdr:to>
      <xdr:col>111</xdr:col>
      <xdr:colOff>177800</xdr:colOff>
      <xdr:row>59</xdr:row>
      <xdr:rowOff>81755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9700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81755</xdr:rowOff>
    </xdr:from>
    <xdr:to>
      <xdr:col>107</xdr:col>
      <xdr:colOff>50800</xdr:colOff>
      <xdr:row>59</xdr:row>
      <xdr:rowOff>87775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97305"/>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87775</xdr:rowOff>
    </xdr:from>
    <xdr:to>
      <xdr:col>102</xdr:col>
      <xdr:colOff>114300</xdr:colOff>
      <xdr:row>59</xdr:row>
      <xdr:rowOff>87993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03325"/>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30237</xdr:rowOff>
    </xdr:from>
    <xdr:to>
      <xdr:col>116</xdr:col>
      <xdr:colOff>114300</xdr:colOff>
      <xdr:row>59</xdr:row>
      <xdr:rowOff>131837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30651</xdr:rowOff>
    </xdr:from>
    <xdr:to>
      <xdr:col>112</xdr:col>
      <xdr:colOff>38100</xdr:colOff>
      <xdr:row>59</xdr:row>
      <xdr:rowOff>132251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123378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30955</xdr:rowOff>
    </xdr:from>
    <xdr:to>
      <xdr:col>107</xdr:col>
      <xdr:colOff>101600</xdr:colOff>
      <xdr:row>59</xdr:row>
      <xdr:rowOff>132555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123682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3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36975</xdr:rowOff>
    </xdr:from>
    <xdr:to>
      <xdr:col>102</xdr:col>
      <xdr:colOff>165100</xdr:colOff>
      <xdr:row>59</xdr:row>
      <xdr:rowOff>138575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129702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37193</xdr:rowOff>
    </xdr:from>
    <xdr:to>
      <xdr:col>98</xdr:col>
      <xdr:colOff>38100</xdr:colOff>
      <xdr:row>59</xdr:row>
      <xdr:rowOff>138793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129920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4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68962</xdr:rowOff>
    </xdr:from>
    <xdr:to>
      <xdr:col>116</xdr:col>
      <xdr:colOff>63500</xdr:colOff>
      <xdr:row>77</xdr:row>
      <xdr:rowOff>116993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70612"/>
          <a:ext cx="838200" cy="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75212</xdr:rowOff>
    </xdr:from>
    <xdr:to>
      <xdr:col>111</xdr:col>
      <xdr:colOff>177800</xdr:colOff>
      <xdr:row>77</xdr:row>
      <xdr:rowOff>116993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76862"/>
          <a:ext cx="889000" cy="4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75212</xdr:rowOff>
    </xdr:from>
    <xdr:to>
      <xdr:col>107</xdr:col>
      <xdr:colOff>50800</xdr:colOff>
      <xdr:row>77</xdr:row>
      <xdr:rowOff>138874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76862"/>
          <a:ext cx="889000" cy="6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138874</xdr:rowOff>
    </xdr:from>
    <xdr:to>
      <xdr:col>102</xdr:col>
      <xdr:colOff>114300</xdr:colOff>
      <xdr:row>77</xdr:row>
      <xdr:rowOff>140444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40524"/>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18162</xdr:rowOff>
    </xdr:from>
    <xdr:to>
      <xdr:col>116</xdr:col>
      <xdr:colOff>114300</xdr:colOff>
      <xdr:row>77</xdr:row>
      <xdr:rowOff>119762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168039</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66193</xdr:rowOff>
    </xdr:from>
    <xdr:to>
      <xdr:col>112</xdr:col>
      <xdr:colOff>38100</xdr:colOff>
      <xdr:row>77</xdr:row>
      <xdr:rowOff>167793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158920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24412</xdr:rowOff>
    </xdr:from>
    <xdr:to>
      <xdr:col>107</xdr:col>
      <xdr:colOff>101600</xdr:colOff>
      <xdr:row>77</xdr:row>
      <xdr:rowOff>126012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117139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331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88074</xdr:rowOff>
    </xdr:from>
    <xdr:to>
      <xdr:col>102</xdr:col>
      <xdr:colOff>165100</xdr:colOff>
      <xdr:row>78</xdr:row>
      <xdr:rowOff>18224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9351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8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89644</xdr:rowOff>
    </xdr:from>
    <xdr:to>
      <xdr:col>98</xdr:col>
      <xdr:colOff>38100</xdr:colOff>
      <xdr:row>78</xdr:row>
      <xdr:rowOff>19794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10921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a:t>
          </a:r>
          <a:r>
            <a:rPr lang="en-US" altLang="ja-JP" sz="1100" b="0">
              <a:solidFill>
                <a:schemeClr val="tx1"/>
              </a:solidFill>
              <a:effectLst/>
              <a:latin typeface="+mn-lt"/>
              <a:ea typeface="+mn-ea"/>
              <a:cs typeface="+mn-cs"/>
            </a:rPr>
            <a:t>歳出決算総額は、住民一人当たり1,172,305</a:t>
          </a:r>
          <a:r>
            <a:rPr lang="ja-JP" altLang="ja-JP" sz="1100" b="0">
              <a:solidFill>
                <a:schemeClr val="tx1"/>
              </a:solidFill>
              <a:effectLst/>
              <a:latin typeface="+mn-lt"/>
              <a:ea typeface="+mn-ea"/>
              <a:cs typeface="+mn-cs"/>
            </a:rPr>
            <a:t>円となっており、前年度比</a:t>
          </a:r>
          <a:r>
            <a:rPr lang="en-US" altLang="ja-JP" sz="1100" b="0">
              <a:solidFill>
                <a:schemeClr val="tx1"/>
              </a:solidFill>
              <a:effectLst/>
              <a:latin typeface="+mn-lt"/>
              <a:ea typeface="+mn-ea"/>
              <a:cs typeface="+mn-cs"/>
            </a:rPr>
            <a:t>242,805</a:t>
          </a:r>
          <a:r>
            <a:rPr lang="ja-JP" altLang="ja-JP" sz="1100" b="0">
              <a:solidFill>
                <a:schemeClr val="tx1"/>
              </a:solidFill>
              <a:effectLst/>
              <a:latin typeface="+mn-lt"/>
              <a:ea typeface="+mn-ea"/>
              <a:cs typeface="+mn-cs"/>
            </a:rPr>
            <a:t>円・</a:t>
          </a:r>
          <a:r>
            <a:rPr lang="en-US" altLang="ja-JP" sz="1100" b="0">
              <a:solidFill>
                <a:schemeClr val="tx1"/>
              </a:solidFill>
              <a:effectLst/>
              <a:latin typeface="+mn-lt"/>
              <a:ea typeface="+mn-ea"/>
              <a:cs typeface="+mn-cs"/>
            </a:rPr>
            <a:t>17.2</a:t>
          </a:r>
          <a:r>
            <a:rPr lang="ja-JP" altLang="en-US" sz="1100" b="0">
              <a:solidFill>
                <a:schemeClr val="tx1"/>
              </a:solidFill>
              <a:effectLst/>
              <a:latin typeface="+mn-lt"/>
              <a:ea typeface="+mn-ea"/>
              <a:cs typeface="+mn-cs"/>
            </a:rPr>
            <a:t>％減</a:t>
          </a:r>
          <a:r>
            <a:rPr lang="ja-JP" altLang="ja-JP" sz="1100" b="0">
              <a:solidFill>
                <a:schemeClr val="tx1"/>
              </a:solidFill>
              <a:effectLst/>
              <a:latin typeface="+mn-lt"/>
              <a:ea typeface="+mn-ea"/>
              <a:cs typeface="+mn-cs"/>
            </a:rPr>
            <a:t>となっている</a:t>
          </a:r>
          <a:r>
            <a:rPr lang="en-US" altLang="ja-JP" sz="1100" b="0">
              <a:solidFill>
                <a:schemeClr val="tx1"/>
              </a:solidFill>
              <a:effectLst/>
              <a:latin typeface="+mn-lt"/>
              <a:ea typeface="+mn-ea"/>
              <a:cs typeface="+mn-cs"/>
            </a:rPr>
            <a:t>。</a:t>
          </a:r>
          <a:r>
            <a:rPr lang="ja-JP" altLang="en-US" sz="1100" b="0">
              <a:solidFill>
                <a:schemeClr val="tx1"/>
              </a:solidFill>
              <a:effectLst/>
              <a:latin typeface="+mn-lt"/>
              <a:ea typeface="+mn-ea"/>
              <a:cs typeface="+mn-cs"/>
            </a:rPr>
            <a:t>これは令和３年度に</a:t>
          </a:r>
          <a:r>
            <a:rPr lang="ja-JP" altLang="ja-JP" sz="1100" b="0">
              <a:solidFill>
                <a:schemeClr val="tx1"/>
              </a:solidFill>
              <a:effectLst/>
              <a:latin typeface="+mn-lt"/>
              <a:ea typeface="+mn-ea"/>
              <a:cs typeface="+mn-cs"/>
            </a:rPr>
            <a:t>大型事業である</a:t>
          </a:r>
          <a:r>
            <a:rPr lang="en-US" altLang="ja-JP" sz="1100" b="0">
              <a:solidFill>
                <a:schemeClr val="tx1"/>
              </a:solidFill>
              <a:effectLst/>
              <a:latin typeface="+mn-lt"/>
              <a:ea typeface="+mn-ea"/>
              <a:cs typeface="+mn-cs"/>
            </a:rPr>
            <a:t>庁舎等建設事業</a:t>
          </a:r>
          <a:r>
            <a:rPr lang="ja-JP" altLang="ja-JP" sz="1100" b="0">
              <a:solidFill>
                <a:schemeClr val="tx1"/>
              </a:solidFill>
              <a:effectLst/>
              <a:latin typeface="+mn-lt"/>
              <a:ea typeface="+mn-ea"/>
              <a:cs typeface="+mn-cs"/>
            </a:rPr>
            <a:t>の本体建設工事</a:t>
          </a:r>
          <a:r>
            <a:rPr lang="ja-JP" altLang="en-US" sz="1100" b="0">
              <a:solidFill>
                <a:schemeClr val="tx1"/>
              </a:solidFill>
              <a:effectLst/>
              <a:latin typeface="+mn-lt"/>
              <a:ea typeface="+mn-ea"/>
              <a:cs typeface="+mn-cs"/>
            </a:rPr>
            <a:t>が行われ</a:t>
          </a:r>
          <a:r>
            <a:rPr lang="ja-JP" altLang="ja-JP" sz="1100" b="0">
              <a:solidFill>
                <a:schemeClr val="tx1"/>
              </a:solidFill>
              <a:effectLst/>
              <a:latin typeface="+mn-lt"/>
              <a:ea typeface="+mn-ea"/>
              <a:cs typeface="+mn-cs"/>
            </a:rPr>
            <a:t>たことを主な要因とするものである。</a:t>
          </a:r>
          <a:endParaRPr lang="ja-JP" altLang="ja-JP" sz="1400">
            <a:solidFill>
              <a:schemeClr val="tx1"/>
            </a:solidFill>
            <a:effectLst/>
          </a:endParaRPr>
        </a:p>
        <a:p>
          <a:r>
            <a:rPr lang="ja-JP" altLang="ja-JP" sz="1100" b="0">
              <a:solidFill>
                <a:srgbClr val="FF0000"/>
              </a:solidFill>
              <a:effectLst/>
              <a:latin typeface="+mn-lt"/>
              <a:ea typeface="+mn-ea"/>
              <a:cs typeface="+mn-cs"/>
            </a:rPr>
            <a:t>　</a:t>
          </a:r>
          <a:r>
            <a:rPr lang="ja-JP" altLang="ja-JP" sz="1100" b="0">
              <a:solidFill>
                <a:schemeClr val="tx1"/>
              </a:solidFill>
              <a:effectLst/>
              <a:latin typeface="+mn-lt"/>
              <a:ea typeface="+mn-ea"/>
              <a:cs typeface="+mn-cs"/>
            </a:rPr>
            <a:t>扶助費は、</a:t>
          </a:r>
          <a:r>
            <a:rPr lang="ja-JP" altLang="en-US" sz="1100" b="0">
              <a:solidFill>
                <a:schemeClr val="tx1"/>
              </a:solidFill>
              <a:effectLst/>
              <a:latin typeface="+mn-lt"/>
              <a:ea typeface="+mn-ea"/>
              <a:cs typeface="+mn-cs"/>
            </a:rPr>
            <a:t>令和３年度に行われた</a:t>
          </a:r>
          <a:r>
            <a:rPr lang="ja-JP" altLang="ja-JP" sz="1100" b="0">
              <a:solidFill>
                <a:schemeClr val="tx1"/>
              </a:solidFill>
              <a:effectLst/>
              <a:latin typeface="+mn-lt"/>
              <a:ea typeface="+mn-ea"/>
              <a:cs typeface="+mn-cs"/>
            </a:rPr>
            <a:t>新型コロナウイルス感染症対策に伴う住民税非課税世帯等に対する臨時特別給付金や子育て世帯への臨時特別給付金の</a:t>
          </a:r>
          <a:r>
            <a:rPr lang="ja-JP" altLang="en-US" sz="1100" b="0">
              <a:solidFill>
                <a:schemeClr val="tx1"/>
              </a:solidFill>
              <a:effectLst/>
              <a:latin typeface="+mn-lt"/>
              <a:ea typeface="+mn-ea"/>
              <a:cs typeface="+mn-cs"/>
            </a:rPr>
            <a:t>関係で大幅減となっているが</a:t>
          </a:r>
          <a:r>
            <a:rPr lang="ja-JP" altLang="ja-JP" sz="1100" b="0">
              <a:solidFill>
                <a:schemeClr val="tx1"/>
              </a:solidFill>
              <a:effectLst/>
              <a:latin typeface="+mn-lt"/>
              <a:ea typeface="+mn-ea"/>
              <a:cs typeface="+mn-cs"/>
            </a:rPr>
            <a:t>、国の全国的な施策であるため類似団体とは同水準となっている。</a:t>
          </a:r>
          <a:endParaRPr lang="ja-JP" altLang="ja-JP" sz="1400">
            <a:solidFill>
              <a:schemeClr val="tx1"/>
            </a:solidFill>
            <a:effectLst/>
          </a:endParaRPr>
        </a:p>
        <a:p>
          <a:r>
            <a:rPr lang="ja-JP" altLang="ja-JP" sz="1100" b="0">
              <a:solidFill>
                <a:srgbClr val="FF0000"/>
              </a:solidFill>
              <a:effectLst/>
              <a:latin typeface="+mn-lt"/>
              <a:ea typeface="+mn-ea"/>
              <a:cs typeface="+mn-cs"/>
            </a:rPr>
            <a:t>　</a:t>
          </a:r>
          <a:r>
            <a:rPr lang="ja-JP" altLang="ja-JP" sz="1100" b="0">
              <a:solidFill>
                <a:schemeClr val="tx1"/>
              </a:solidFill>
              <a:effectLst/>
              <a:latin typeface="+mn-lt"/>
              <a:ea typeface="+mn-ea"/>
              <a:cs typeface="+mn-cs"/>
            </a:rPr>
            <a:t>補助費は、住民一人当たり</a:t>
          </a:r>
          <a:r>
            <a:rPr lang="en-US" altLang="ja-JP" sz="1100" b="0">
              <a:solidFill>
                <a:schemeClr val="tx1"/>
              </a:solidFill>
              <a:effectLst/>
              <a:latin typeface="+mn-lt"/>
              <a:ea typeface="+mn-ea"/>
              <a:cs typeface="+mn-cs"/>
            </a:rPr>
            <a:t>162,843</a:t>
          </a:r>
          <a:r>
            <a:rPr lang="ja-JP" altLang="ja-JP" sz="1100" b="0">
              <a:solidFill>
                <a:schemeClr val="tx1"/>
              </a:solidFill>
              <a:effectLst/>
              <a:latin typeface="+mn-lt"/>
              <a:ea typeface="+mn-ea"/>
              <a:cs typeface="+mn-cs"/>
            </a:rPr>
            <a:t>円で前年度比</a:t>
          </a:r>
          <a:r>
            <a:rPr lang="en-US" altLang="ja-JP" sz="1100" b="0">
              <a:solidFill>
                <a:schemeClr val="tx1"/>
              </a:solidFill>
              <a:effectLst/>
              <a:latin typeface="+mn-lt"/>
              <a:ea typeface="+mn-ea"/>
              <a:cs typeface="+mn-cs"/>
            </a:rPr>
            <a:t>50,755</a:t>
          </a:r>
          <a:r>
            <a:rPr lang="ja-JP" altLang="ja-JP" sz="1100" b="0">
              <a:solidFill>
                <a:schemeClr val="tx1"/>
              </a:solidFill>
              <a:effectLst/>
              <a:latin typeface="+mn-lt"/>
              <a:ea typeface="+mn-ea"/>
              <a:cs typeface="+mn-cs"/>
            </a:rPr>
            <a:t>円・</a:t>
          </a:r>
          <a:r>
            <a:rPr lang="en-US" altLang="ja-JP" sz="1100" b="0">
              <a:solidFill>
                <a:schemeClr val="tx1"/>
              </a:solidFill>
              <a:effectLst/>
              <a:latin typeface="+mn-lt"/>
              <a:ea typeface="+mn-ea"/>
              <a:cs typeface="+mn-cs"/>
            </a:rPr>
            <a:t>45.3</a:t>
          </a:r>
          <a:r>
            <a:rPr lang="ja-JP" altLang="en-US"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の</a:t>
          </a:r>
          <a:r>
            <a:rPr lang="ja-JP" altLang="en-US" sz="1100" b="0">
              <a:solidFill>
                <a:schemeClr val="tx1"/>
              </a:solidFill>
              <a:effectLst/>
              <a:latin typeface="+mn-lt"/>
              <a:ea typeface="+mn-ea"/>
              <a:cs typeface="+mn-cs"/>
            </a:rPr>
            <a:t>増</a:t>
          </a:r>
          <a:r>
            <a:rPr lang="ja-JP" altLang="ja-JP" sz="1100" b="0">
              <a:solidFill>
                <a:schemeClr val="tx1"/>
              </a:solidFill>
              <a:effectLst/>
              <a:latin typeface="+mn-lt"/>
              <a:ea typeface="+mn-ea"/>
              <a:cs typeface="+mn-cs"/>
            </a:rPr>
            <a:t>となっており、その要因は、令和</a:t>
          </a:r>
          <a:r>
            <a:rPr lang="ja-JP" altLang="en-US" sz="1100" b="0">
              <a:solidFill>
                <a:schemeClr val="tx1"/>
              </a:solidFill>
              <a:effectLst/>
              <a:latin typeface="+mn-lt"/>
              <a:ea typeface="+mn-ea"/>
              <a:cs typeface="+mn-cs"/>
            </a:rPr>
            <a:t>４</a:t>
          </a:r>
          <a:r>
            <a:rPr lang="ja-JP" altLang="ja-JP" sz="1100" b="0">
              <a:solidFill>
                <a:schemeClr val="tx1"/>
              </a:solidFill>
              <a:effectLst/>
              <a:latin typeface="+mn-lt"/>
              <a:ea typeface="+mn-ea"/>
              <a:cs typeface="+mn-cs"/>
            </a:rPr>
            <a:t>年度には新型コロナウイルス感染症対策で</a:t>
          </a:r>
          <a:r>
            <a:rPr lang="ja-JP" altLang="en-US" sz="1100" b="0">
              <a:solidFill>
                <a:schemeClr val="tx1"/>
              </a:solidFill>
              <a:effectLst/>
              <a:latin typeface="+mn-lt"/>
              <a:ea typeface="+mn-ea"/>
              <a:cs typeface="+mn-cs"/>
            </a:rPr>
            <a:t>実施した</a:t>
          </a:r>
          <a:r>
            <a:rPr lang="ja-JP" altLang="ja-JP" sz="1100" b="0">
              <a:solidFill>
                <a:schemeClr val="tx1"/>
              </a:solidFill>
              <a:effectLst/>
              <a:latin typeface="+mn-lt"/>
              <a:ea typeface="+mn-ea"/>
              <a:cs typeface="+mn-cs"/>
            </a:rPr>
            <a:t>、</a:t>
          </a:r>
          <a:r>
            <a:rPr lang="ja-JP" altLang="en-US" sz="1100" b="0">
              <a:solidFill>
                <a:schemeClr val="tx1"/>
              </a:solidFill>
              <a:effectLst/>
              <a:latin typeface="+mn-lt"/>
              <a:ea typeface="+mn-ea"/>
              <a:cs typeface="+mn-cs"/>
            </a:rPr>
            <a:t>地域応援商品券配布事業や観光宿泊事業者応援事業に</a:t>
          </a:r>
          <a:r>
            <a:rPr lang="ja-JP" altLang="ja-JP" sz="1100" b="0">
              <a:solidFill>
                <a:schemeClr val="tx1"/>
              </a:solidFill>
              <a:effectLst/>
              <a:latin typeface="+mn-lt"/>
              <a:ea typeface="+mn-ea"/>
              <a:cs typeface="+mn-cs"/>
            </a:rPr>
            <a:t>よるものである。</a:t>
          </a:r>
          <a:endParaRPr lang="ja-JP" altLang="ja-JP" sz="1400">
            <a:solidFill>
              <a:schemeClr val="tx1"/>
            </a:solidFill>
            <a:effectLst/>
          </a:endParaRPr>
        </a:p>
        <a:p>
          <a:r>
            <a:rPr lang="en-US" altLang="ja-JP" sz="1100" b="0">
              <a:solidFill>
                <a:srgbClr val="FF0000"/>
              </a:solidFill>
              <a:effectLst/>
              <a:latin typeface="+mn-lt"/>
              <a:ea typeface="+mn-ea"/>
              <a:cs typeface="+mn-cs"/>
            </a:rPr>
            <a:t>　</a:t>
          </a:r>
          <a:r>
            <a:rPr lang="en-US" altLang="ja-JP" sz="1100" b="0">
              <a:solidFill>
                <a:schemeClr val="tx1"/>
              </a:solidFill>
              <a:effectLst/>
              <a:latin typeface="+mn-lt"/>
              <a:ea typeface="+mn-ea"/>
              <a:cs typeface="+mn-cs"/>
            </a:rPr>
            <a:t>普通建設事業費(</a:t>
          </a:r>
          <a:r>
            <a:rPr lang="ja-JP" altLang="ja-JP" sz="1100" b="0">
              <a:solidFill>
                <a:schemeClr val="tx1"/>
              </a:solidFill>
              <a:effectLst/>
              <a:latin typeface="+mn-lt"/>
              <a:ea typeface="+mn-ea"/>
              <a:cs typeface="+mn-cs"/>
            </a:rPr>
            <a:t>うち更新整備</a:t>
          </a:r>
          <a:r>
            <a:rPr lang="en-US" altLang="ja-JP" sz="1100" b="0">
              <a:solidFill>
                <a:schemeClr val="tx1"/>
              </a:solidFill>
              <a:effectLst/>
              <a:latin typeface="+mn-lt"/>
              <a:ea typeface="+mn-ea"/>
              <a:cs typeface="+mn-cs"/>
            </a:rPr>
            <a:t>)は住民一人当たり215,778円</a:t>
          </a:r>
          <a:r>
            <a:rPr lang="ja-JP" altLang="ja-JP" sz="1100" b="0">
              <a:solidFill>
                <a:schemeClr val="tx1"/>
              </a:solidFill>
              <a:effectLst/>
              <a:latin typeface="+mn-lt"/>
              <a:ea typeface="+mn-ea"/>
              <a:cs typeface="+mn-cs"/>
            </a:rPr>
            <a:t>、対前年度比</a:t>
          </a:r>
          <a:r>
            <a:rPr lang="en-US" altLang="ja-JP" sz="1100" b="0">
              <a:solidFill>
                <a:schemeClr val="tx1"/>
              </a:solidFill>
              <a:effectLst/>
              <a:latin typeface="+mn-lt"/>
              <a:ea typeface="+mn-ea"/>
              <a:cs typeface="+mn-cs"/>
            </a:rPr>
            <a:t>309,790</a:t>
          </a:r>
          <a:r>
            <a:rPr lang="ja-JP" altLang="en-US" sz="1100" b="0">
              <a:solidFill>
                <a:schemeClr val="tx1"/>
              </a:solidFill>
              <a:effectLst/>
              <a:latin typeface="+mn-lt"/>
              <a:ea typeface="+mn-ea"/>
              <a:cs typeface="+mn-cs"/>
            </a:rPr>
            <a:t>円</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58.9</a:t>
          </a:r>
          <a:r>
            <a:rPr lang="ja-JP" altLang="en-US" sz="1100" b="0">
              <a:solidFill>
                <a:schemeClr val="tx1"/>
              </a:solidFill>
              <a:effectLst/>
              <a:latin typeface="+mn-lt"/>
              <a:ea typeface="+mn-ea"/>
              <a:cs typeface="+mn-cs"/>
            </a:rPr>
            <a:t>％減</a:t>
          </a:r>
          <a:r>
            <a:rPr lang="en-US" altLang="ja-JP" sz="1100" b="0">
              <a:solidFill>
                <a:schemeClr val="tx1"/>
              </a:solidFill>
              <a:effectLst/>
              <a:latin typeface="+mn-lt"/>
              <a:ea typeface="+mn-ea"/>
              <a:cs typeface="+mn-cs"/>
            </a:rPr>
            <a:t>となっており、これは、庁舎建設事業</a:t>
          </a:r>
          <a:r>
            <a:rPr lang="ja-JP" altLang="ja-JP" sz="1100" b="0">
              <a:solidFill>
                <a:schemeClr val="tx1"/>
              </a:solidFill>
              <a:effectLst/>
              <a:latin typeface="+mn-lt"/>
              <a:ea typeface="+mn-ea"/>
              <a:cs typeface="+mn-cs"/>
            </a:rPr>
            <a:t>の本体建設工事が令和</a:t>
          </a:r>
          <a:r>
            <a:rPr lang="ja-JP" altLang="en-US" sz="1100" b="0">
              <a:solidFill>
                <a:schemeClr val="tx1"/>
              </a:solidFill>
              <a:effectLst/>
              <a:latin typeface="+mn-lt"/>
              <a:ea typeface="+mn-ea"/>
              <a:cs typeface="+mn-cs"/>
            </a:rPr>
            <a:t>３</a:t>
          </a:r>
          <a:r>
            <a:rPr lang="ja-JP" altLang="ja-JP" sz="1100" b="0">
              <a:solidFill>
                <a:schemeClr val="tx1"/>
              </a:solidFill>
              <a:effectLst/>
              <a:latin typeface="+mn-lt"/>
              <a:ea typeface="+mn-ea"/>
              <a:cs typeface="+mn-cs"/>
            </a:rPr>
            <a:t>年度に</a:t>
          </a:r>
          <a:r>
            <a:rPr lang="ja-JP" altLang="en-US" sz="1100" b="0">
              <a:solidFill>
                <a:schemeClr val="tx1"/>
              </a:solidFill>
              <a:effectLst/>
              <a:latin typeface="+mn-lt"/>
              <a:ea typeface="+mn-ea"/>
              <a:cs typeface="+mn-cs"/>
            </a:rPr>
            <a:t>実施</a:t>
          </a:r>
          <a:r>
            <a:rPr lang="ja-JP" altLang="ja-JP" sz="1100" b="0">
              <a:solidFill>
                <a:schemeClr val="tx1"/>
              </a:solidFill>
              <a:effectLst/>
              <a:latin typeface="+mn-lt"/>
              <a:ea typeface="+mn-ea"/>
              <a:cs typeface="+mn-cs"/>
            </a:rPr>
            <a:t>されたことによる</a:t>
          </a:r>
          <a:r>
            <a:rPr lang="en-US" altLang="ja-JP" sz="1100" b="0">
              <a:solidFill>
                <a:schemeClr val="tx1"/>
              </a:solidFill>
              <a:effectLst/>
              <a:latin typeface="+mn-lt"/>
              <a:ea typeface="+mn-ea"/>
              <a:cs typeface="+mn-cs"/>
            </a:rPr>
            <a:t>ものである。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3,661
3,625
98.45
4,446,239
4,291,810
139,587
2,476,622
5,761,353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154116</xdr:rowOff>
    </xdr:from>
    <xdr:to>
      <xdr:col>24</xdr:col>
      <xdr:colOff>63500</xdr:colOff>
      <xdr:row>38</xdr:row>
      <xdr:rowOff>167132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669216"/>
          <a:ext cx="838200" cy="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167132</xdr:rowOff>
    </xdr:from>
    <xdr:to>
      <xdr:col>19</xdr:col>
      <xdr:colOff>177800</xdr:colOff>
      <xdr:row>38</xdr:row>
      <xdr:rowOff>169518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682232"/>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166160</xdr:rowOff>
    </xdr:from>
    <xdr:to>
      <xdr:col>15</xdr:col>
      <xdr:colOff>50800</xdr:colOff>
      <xdr:row>38</xdr:row>
      <xdr:rowOff>169518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681260"/>
          <a:ext cx="889000" cy="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166160</xdr:rowOff>
    </xdr:from>
    <xdr:to>
      <xdr:col>10</xdr:col>
      <xdr:colOff>114300</xdr:colOff>
      <xdr:row>39</xdr:row>
      <xdr:rowOff>954</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81260"/>
          <a:ext cx="8890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103316</xdr:rowOff>
    </xdr:from>
    <xdr:to>
      <xdr:col>24</xdr:col>
      <xdr:colOff>114300</xdr:colOff>
      <xdr:row>39</xdr:row>
      <xdr:rowOff>33466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61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18243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53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116332</xdr:rowOff>
    </xdr:from>
    <xdr:to>
      <xdr:col>20</xdr:col>
      <xdr:colOff>38100</xdr:colOff>
      <xdr:row>39</xdr:row>
      <xdr:rowOff>46482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37609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7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118718</xdr:rowOff>
    </xdr:from>
    <xdr:to>
      <xdr:col>15</xdr:col>
      <xdr:colOff>101600</xdr:colOff>
      <xdr:row>39</xdr:row>
      <xdr:rowOff>48868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63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39995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73428" y="672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115360</xdr:rowOff>
    </xdr:from>
    <xdr:to>
      <xdr:col>10</xdr:col>
      <xdr:colOff>165100</xdr:colOff>
      <xdr:row>39</xdr:row>
      <xdr:rowOff>45510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6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36637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7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121604</xdr:rowOff>
    </xdr:from>
    <xdr:to>
      <xdr:col>6</xdr:col>
      <xdr:colOff>38100</xdr:colOff>
      <xdr:row>39</xdr:row>
      <xdr:rowOff>51754</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6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42881</xdr:rowOff>
    </xdr:from>
    <xdr:ext cx="469744"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95428" y="67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8001</xdr:rowOff>
    </xdr:from>
    <xdr:to>
      <xdr:col>24</xdr:col>
      <xdr:colOff>63500</xdr:colOff>
      <xdr:row>58</xdr:row>
      <xdr:rowOff>110362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52101"/>
          <a:ext cx="838200" cy="10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xdr:rowOff>
    </xdr:from>
    <xdr:to>
      <xdr:col>19</xdr:col>
      <xdr:colOff>177800</xdr:colOff>
      <xdr:row>58</xdr:row>
      <xdr:rowOff>100579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52101"/>
          <a:ext cx="889000" cy="9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100579</xdr:rowOff>
    </xdr:from>
    <xdr:to>
      <xdr:col>15</xdr:col>
      <xdr:colOff>50800</xdr:colOff>
      <xdr:row>58</xdr:row>
      <xdr:rowOff>157814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44679"/>
          <a:ext cx="889000" cy="5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157814</xdr:rowOff>
    </xdr:from>
    <xdr:to>
      <xdr:col>10</xdr:col>
      <xdr:colOff>114300</xdr:colOff>
      <xdr:row>58</xdr:row>
      <xdr:rowOff>170020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01914"/>
          <a:ext cx="8890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59562</xdr:rowOff>
    </xdr:from>
    <xdr:to>
      <xdr:col>24</xdr:col>
      <xdr:colOff>114300</xdr:colOff>
      <xdr:row>58</xdr:row>
      <xdr:rowOff>161162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145939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128651</xdr:rowOff>
    </xdr:from>
    <xdr:to>
      <xdr:col>20</xdr:col>
      <xdr:colOff>38100</xdr:colOff>
      <xdr:row>58</xdr:row>
      <xdr:rowOff>58801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75328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7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49779</xdr:rowOff>
    </xdr:from>
    <xdr:to>
      <xdr:col>15</xdr:col>
      <xdr:colOff>101600</xdr:colOff>
      <xdr:row>58</xdr:row>
      <xdr:rowOff>151379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142506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8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107014</xdr:rowOff>
    </xdr:from>
    <xdr:to>
      <xdr:col>10</xdr:col>
      <xdr:colOff>165100</xdr:colOff>
      <xdr:row>59</xdr:row>
      <xdr:rowOff>37164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28291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4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119220</xdr:rowOff>
    </xdr:from>
    <xdr:to>
      <xdr:col>6</xdr:col>
      <xdr:colOff>38100</xdr:colOff>
      <xdr:row>59</xdr:row>
      <xdr:rowOff>49370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40497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5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148068</xdr:rowOff>
    </xdr:from>
    <xdr:to>
      <xdr:col>24</xdr:col>
      <xdr:colOff>63500</xdr:colOff>
      <xdr:row>78</xdr:row>
      <xdr:rowOff>83175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49718"/>
          <a:ext cx="838200" cy="10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148068</xdr:rowOff>
    </xdr:from>
    <xdr:to>
      <xdr:col>19</xdr:col>
      <xdr:colOff>177800</xdr:colOff>
      <xdr:row>78</xdr:row>
      <xdr:rowOff>151544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49718"/>
          <a:ext cx="889000" cy="17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151544</xdr:rowOff>
    </xdr:from>
    <xdr:to>
      <xdr:col>15</xdr:col>
      <xdr:colOff>50800</xdr:colOff>
      <xdr:row>79</xdr:row>
      <xdr:rowOff>1022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24644"/>
          <a:ext cx="889000" cy="2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108014</xdr:rowOff>
    </xdr:from>
    <xdr:to>
      <xdr:col>10</xdr:col>
      <xdr:colOff>114300</xdr:colOff>
      <xdr:row>79</xdr:row>
      <xdr:rowOff>1022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81114"/>
          <a:ext cx="889000" cy="6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32375</xdr:rowOff>
    </xdr:from>
    <xdr:to>
      <xdr:col>24</xdr:col>
      <xdr:colOff>114300</xdr:colOff>
      <xdr:row>78</xdr:row>
      <xdr:rowOff>133975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10802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8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97268</xdr:rowOff>
    </xdr:from>
    <xdr:to>
      <xdr:col>20</xdr:col>
      <xdr:colOff>38100</xdr:colOff>
      <xdr:row>78</xdr:row>
      <xdr:rowOff>27418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9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43945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7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100744</xdr:rowOff>
    </xdr:from>
    <xdr:to>
      <xdr:col>15</xdr:col>
      <xdr:colOff>101600</xdr:colOff>
      <xdr:row>79</xdr:row>
      <xdr:rowOff>30894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22021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6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121672</xdr:rowOff>
    </xdr:from>
    <xdr:to>
      <xdr:col>10</xdr:col>
      <xdr:colOff>165100</xdr:colOff>
      <xdr:row>79</xdr:row>
      <xdr:rowOff>51822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42949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8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57214</xdr:rowOff>
    </xdr:from>
    <xdr:to>
      <xdr:col>6</xdr:col>
      <xdr:colOff>38100</xdr:colOff>
      <xdr:row>78</xdr:row>
      <xdr:rowOff>158814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149941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2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32863</xdr:rowOff>
    </xdr:from>
    <xdr:to>
      <xdr:col>24</xdr:col>
      <xdr:colOff>63500</xdr:colOff>
      <xdr:row>98</xdr:row>
      <xdr:rowOff>52592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34963"/>
          <a:ext cx="838200" cy="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52592</xdr:rowOff>
    </xdr:from>
    <xdr:to>
      <xdr:col>19</xdr:col>
      <xdr:colOff>177800</xdr:colOff>
      <xdr:row>98</xdr:row>
      <xdr:rowOff>52958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5469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52958</xdr:rowOff>
    </xdr:from>
    <xdr:to>
      <xdr:col>15</xdr:col>
      <xdr:colOff>50800</xdr:colOff>
      <xdr:row>98</xdr:row>
      <xdr:rowOff>63481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5505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63035</xdr:rowOff>
    </xdr:from>
    <xdr:to>
      <xdr:col>10</xdr:col>
      <xdr:colOff>114300</xdr:colOff>
      <xdr:row>98</xdr:row>
      <xdr:rowOff>63481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65135"/>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153513</xdr:rowOff>
    </xdr:from>
    <xdr:to>
      <xdr:col>24</xdr:col>
      <xdr:colOff>114300</xdr:colOff>
      <xdr:row>98</xdr:row>
      <xdr:rowOff>83663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68440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1792</xdr:rowOff>
    </xdr:from>
    <xdr:to>
      <xdr:col>20</xdr:col>
      <xdr:colOff>38100</xdr:colOff>
      <xdr:row>98</xdr:row>
      <xdr:rowOff>103392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94519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2158</xdr:rowOff>
    </xdr:from>
    <xdr:to>
      <xdr:col>15</xdr:col>
      <xdr:colOff>101600</xdr:colOff>
      <xdr:row>98</xdr:row>
      <xdr:rowOff>103758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94885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12681</xdr:rowOff>
    </xdr:from>
    <xdr:to>
      <xdr:col>10</xdr:col>
      <xdr:colOff>165100</xdr:colOff>
      <xdr:row>98</xdr:row>
      <xdr:rowOff>114281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105408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12235</xdr:rowOff>
    </xdr:from>
    <xdr:to>
      <xdr:col>6</xdr:col>
      <xdr:colOff>38100</xdr:colOff>
      <xdr:row>98</xdr:row>
      <xdr:rowOff>113835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104962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0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125849</xdr:rowOff>
    </xdr:from>
    <xdr:to>
      <xdr:col>55</xdr:col>
      <xdr:colOff>0</xdr:colOff>
      <xdr:row>57</xdr:row>
      <xdr:rowOff>152856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98499"/>
          <a:ext cx="8382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116836</xdr:rowOff>
    </xdr:from>
    <xdr:to>
      <xdr:col>50</xdr:col>
      <xdr:colOff>114300</xdr:colOff>
      <xdr:row>57</xdr:row>
      <xdr:rowOff>152856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89486"/>
          <a:ext cx="889000" cy="3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116836</xdr:rowOff>
    </xdr:from>
    <xdr:to>
      <xdr:col>45</xdr:col>
      <xdr:colOff>177800</xdr:colOff>
      <xdr:row>57</xdr:row>
      <xdr:rowOff>136010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89486"/>
          <a:ext cx="889000" cy="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129463</xdr:rowOff>
    </xdr:from>
    <xdr:to>
      <xdr:col>41</xdr:col>
      <xdr:colOff>50800</xdr:colOff>
      <xdr:row>57</xdr:row>
      <xdr:rowOff>136010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02113"/>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75049</xdr:rowOff>
    </xdr:from>
    <xdr:to>
      <xdr:col>55</xdr:col>
      <xdr:colOff>50800</xdr:colOff>
      <xdr:row>58</xdr:row>
      <xdr:rowOff>5199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53476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102056</xdr:rowOff>
    </xdr:from>
    <xdr:to>
      <xdr:col>50</xdr:col>
      <xdr:colOff>165100</xdr:colOff>
      <xdr:row>58</xdr:row>
      <xdr:rowOff>32206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23333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6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66036</xdr:rowOff>
    </xdr:from>
    <xdr:to>
      <xdr:col>46</xdr:col>
      <xdr:colOff>38100</xdr:colOff>
      <xdr:row>57</xdr:row>
      <xdr:rowOff>167636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3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158763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3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85210</xdr:rowOff>
    </xdr:from>
    <xdr:to>
      <xdr:col>41</xdr:col>
      <xdr:colOff>101600</xdr:colOff>
      <xdr:row>58</xdr:row>
      <xdr:rowOff>15360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6487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5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78663</xdr:rowOff>
    </xdr:from>
    <xdr:to>
      <xdr:col>36</xdr:col>
      <xdr:colOff>165100</xdr:colOff>
      <xdr:row>58</xdr:row>
      <xdr:rowOff>8813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5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171390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33941</xdr:rowOff>
    </xdr:from>
    <xdr:to>
      <xdr:col>55</xdr:col>
      <xdr:colOff>0</xdr:colOff>
      <xdr:row>78</xdr:row>
      <xdr:rowOff>99600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07041"/>
          <a:ext cx="8382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99600</xdr:rowOff>
    </xdr:from>
    <xdr:to>
      <xdr:col>50</xdr:col>
      <xdr:colOff>114300</xdr:colOff>
      <xdr:row>78</xdr:row>
      <xdr:rowOff>99871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72700"/>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99871</xdr:rowOff>
    </xdr:from>
    <xdr:to>
      <xdr:col>45</xdr:col>
      <xdr:colOff>177800</xdr:colOff>
      <xdr:row>78</xdr:row>
      <xdr:rowOff>152405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72971"/>
          <a:ext cx="889000" cy="5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128924</xdr:rowOff>
    </xdr:from>
    <xdr:to>
      <xdr:col>41</xdr:col>
      <xdr:colOff>50800</xdr:colOff>
      <xdr:row>78</xdr:row>
      <xdr:rowOff>152405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02024"/>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154591</xdr:rowOff>
    </xdr:from>
    <xdr:to>
      <xdr:col>55</xdr:col>
      <xdr:colOff>50800</xdr:colOff>
      <xdr:row>78</xdr:row>
      <xdr:rowOff>84741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6018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48800</xdr:rowOff>
    </xdr:from>
    <xdr:to>
      <xdr:col>50</xdr:col>
      <xdr:colOff>165100</xdr:colOff>
      <xdr:row>78</xdr:row>
      <xdr:rowOff>150400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141527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1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49071</xdr:rowOff>
    </xdr:from>
    <xdr:to>
      <xdr:col>46</xdr:col>
      <xdr:colOff>38100</xdr:colOff>
      <xdr:row>78</xdr:row>
      <xdr:rowOff>150671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2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141798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101605</xdr:rowOff>
    </xdr:from>
    <xdr:to>
      <xdr:col>41</xdr:col>
      <xdr:colOff>101600</xdr:colOff>
      <xdr:row>79</xdr:row>
      <xdr:rowOff>31755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22882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6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78124</xdr:rowOff>
    </xdr:from>
    <xdr:to>
      <xdr:col>36</xdr:col>
      <xdr:colOff>165100</xdr:colOff>
      <xdr:row>79</xdr:row>
      <xdr:rowOff>8274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170851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113832</xdr:rowOff>
    </xdr:from>
    <xdr:to>
      <xdr:col>55</xdr:col>
      <xdr:colOff>0</xdr:colOff>
      <xdr:row>97</xdr:row>
      <xdr:rowOff>132426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44482"/>
          <a:ext cx="8382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113832</xdr:rowOff>
    </xdr:from>
    <xdr:to>
      <xdr:col>50</xdr:col>
      <xdr:colOff>114300</xdr:colOff>
      <xdr:row>97</xdr:row>
      <xdr:rowOff>144032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44482"/>
          <a:ext cx="889000" cy="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144032</xdr:rowOff>
    </xdr:from>
    <xdr:to>
      <xdr:col>45</xdr:col>
      <xdr:colOff>177800</xdr:colOff>
      <xdr:row>97</xdr:row>
      <xdr:rowOff>145315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74682"/>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145315</xdr:rowOff>
    </xdr:from>
    <xdr:to>
      <xdr:col>41</xdr:col>
      <xdr:colOff>50800</xdr:colOff>
      <xdr:row>97</xdr:row>
      <xdr:rowOff>155797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75965"/>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81626</xdr:rowOff>
    </xdr:from>
    <xdr:to>
      <xdr:col>55</xdr:col>
      <xdr:colOff>50800</xdr:colOff>
      <xdr:row>98</xdr:row>
      <xdr:rowOff>11776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63032</xdr:rowOff>
    </xdr:from>
    <xdr:to>
      <xdr:col>50</xdr:col>
      <xdr:colOff>165100</xdr:colOff>
      <xdr:row>97</xdr:row>
      <xdr:rowOff>164632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155759</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8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93232</xdr:rowOff>
    </xdr:from>
    <xdr:to>
      <xdr:col>46</xdr:col>
      <xdr:colOff>38100</xdr:colOff>
      <xdr:row>98</xdr:row>
      <xdr:rowOff>23382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14509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94515</xdr:rowOff>
    </xdr:from>
    <xdr:to>
      <xdr:col>41</xdr:col>
      <xdr:colOff>101600</xdr:colOff>
      <xdr:row>98</xdr:row>
      <xdr:rowOff>24665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15792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104997</xdr:rowOff>
    </xdr:from>
    <xdr:to>
      <xdr:col>36</xdr:col>
      <xdr:colOff>165100</xdr:colOff>
      <xdr:row>98</xdr:row>
      <xdr:rowOff>35147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26274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2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156133</xdr:rowOff>
    </xdr:from>
    <xdr:to>
      <xdr:col>85</xdr:col>
      <xdr:colOff>127000</xdr:colOff>
      <xdr:row>39</xdr:row>
      <xdr:rowOff>18362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71233"/>
          <a:ext cx="838200" cy="3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18202</xdr:rowOff>
    </xdr:from>
    <xdr:to>
      <xdr:col>81</xdr:col>
      <xdr:colOff>50800</xdr:colOff>
      <xdr:row>39</xdr:row>
      <xdr:rowOff>18362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704752"/>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11430</xdr:rowOff>
    </xdr:from>
    <xdr:to>
      <xdr:col>76</xdr:col>
      <xdr:colOff>114300</xdr:colOff>
      <xdr:row>39</xdr:row>
      <xdr:rowOff>18202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97980"/>
          <a:ext cx="8890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11430</xdr:rowOff>
    </xdr:from>
    <xdr:to>
      <xdr:col>71</xdr:col>
      <xdr:colOff>177800</xdr:colOff>
      <xdr:row>39</xdr:row>
      <xdr:rowOff>19946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97980"/>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105333</xdr:rowOff>
    </xdr:from>
    <xdr:to>
      <xdr:col>85</xdr:col>
      <xdr:colOff>177800</xdr:colOff>
      <xdr:row>39</xdr:row>
      <xdr:rowOff>35483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20260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3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139012</xdr:rowOff>
    </xdr:from>
    <xdr:to>
      <xdr:col>81</xdr:col>
      <xdr:colOff>101600</xdr:colOff>
      <xdr:row>39</xdr:row>
      <xdr:rowOff>69162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60289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138852</xdr:rowOff>
    </xdr:from>
    <xdr:to>
      <xdr:col>76</xdr:col>
      <xdr:colOff>165100</xdr:colOff>
      <xdr:row>39</xdr:row>
      <xdr:rowOff>69002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5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60129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4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132080</xdr:rowOff>
    </xdr:from>
    <xdr:to>
      <xdr:col>72</xdr:col>
      <xdr:colOff>38100</xdr:colOff>
      <xdr:row>39</xdr:row>
      <xdr:rowOff>62230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53357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140596</xdr:rowOff>
    </xdr:from>
    <xdr:to>
      <xdr:col>67</xdr:col>
      <xdr:colOff>101600</xdr:colOff>
      <xdr:row>39</xdr:row>
      <xdr:rowOff>70746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61873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125132</xdr:rowOff>
    </xdr:from>
    <xdr:to>
      <xdr:col>85</xdr:col>
      <xdr:colOff>127000</xdr:colOff>
      <xdr:row>58</xdr:row>
      <xdr:rowOff>166684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69232"/>
          <a:ext cx="838200" cy="4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153638</xdr:rowOff>
    </xdr:from>
    <xdr:to>
      <xdr:col>81</xdr:col>
      <xdr:colOff>50800</xdr:colOff>
      <xdr:row>58</xdr:row>
      <xdr:rowOff>166684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97738"/>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153638</xdr:rowOff>
    </xdr:from>
    <xdr:to>
      <xdr:col>76</xdr:col>
      <xdr:colOff>114300</xdr:colOff>
      <xdr:row>58</xdr:row>
      <xdr:rowOff>162493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97738"/>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147061</xdr:rowOff>
    </xdr:from>
    <xdr:to>
      <xdr:col>71</xdr:col>
      <xdr:colOff>177800</xdr:colOff>
      <xdr:row>58</xdr:row>
      <xdr:rowOff>162493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91161"/>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74332</xdr:rowOff>
    </xdr:from>
    <xdr:to>
      <xdr:col>85</xdr:col>
      <xdr:colOff>177800</xdr:colOff>
      <xdr:row>59</xdr:row>
      <xdr:rowOff>4482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160709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115884</xdr:rowOff>
    </xdr:from>
    <xdr:to>
      <xdr:col>81</xdr:col>
      <xdr:colOff>101600</xdr:colOff>
      <xdr:row>59</xdr:row>
      <xdr:rowOff>46034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5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37161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5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102838</xdr:rowOff>
    </xdr:from>
    <xdr:to>
      <xdr:col>76</xdr:col>
      <xdr:colOff>165100</xdr:colOff>
      <xdr:row>59</xdr:row>
      <xdr:rowOff>32988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24115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3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111693</xdr:rowOff>
    </xdr:from>
    <xdr:to>
      <xdr:col>72</xdr:col>
      <xdr:colOff>38100</xdr:colOff>
      <xdr:row>59</xdr:row>
      <xdr:rowOff>41843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32970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4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96261</xdr:rowOff>
    </xdr:from>
    <xdr:to>
      <xdr:col>67</xdr:col>
      <xdr:colOff>101600</xdr:colOff>
      <xdr:row>59</xdr:row>
      <xdr:rowOff>26411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17538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87018</xdr:rowOff>
    </xdr:from>
    <xdr:to>
      <xdr:col>85</xdr:col>
      <xdr:colOff>127000</xdr:colOff>
      <xdr:row>79</xdr:row>
      <xdr:rowOff>98369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31568"/>
          <a:ext cx="838200" cy="1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67782</xdr:rowOff>
    </xdr:from>
    <xdr:to>
      <xdr:col>81</xdr:col>
      <xdr:colOff>50800</xdr:colOff>
      <xdr:row>79</xdr:row>
      <xdr:rowOff>98369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12332"/>
          <a:ext cx="889000" cy="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61551</xdr:rowOff>
    </xdr:from>
    <xdr:to>
      <xdr:col>76</xdr:col>
      <xdr:colOff>114300</xdr:colOff>
      <xdr:row>79</xdr:row>
      <xdr:rowOff>67782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06101"/>
          <a:ext cx="8890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163742</xdr:rowOff>
    </xdr:from>
    <xdr:to>
      <xdr:col>71</xdr:col>
      <xdr:colOff>177800</xdr:colOff>
      <xdr:row>79</xdr:row>
      <xdr:rowOff>61551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36842"/>
          <a:ext cx="889000" cy="6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36218</xdr:rowOff>
    </xdr:from>
    <xdr:to>
      <xdr:col>85</xdr:col>
      <xdr:colOff>177800</xdr:colOff>
      <xdr:row>79</xdr:row>
      <xdr:rowOff>137818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47569</xdr:rowOff>
    </xdr:from>
    <xdr:to>
      <xdr:col>81</xdr:col>
      <xdr:colOff>101600</xdr:colOff>
      <xdr:row>79</xdr:row>
      <xdr:rowOff>149169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140296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84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16982</xdr:rowOff>
    </xdr:from>
    <xdr:to>
      <xdr:col>76</xdr:col>
      <xdr:colOff>165100</xdr:colOff>
      <xdr:row>79</xdr:row>
      <xdr:rowOff>118582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109709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5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10751</xdr:rowOff>
    </xdr:from>
    <xdr:to>
      <xdr:col>72</xdr:col>
      <xdr:colOff>38100</xdr:colOff>
      <xdr:row>79</xdr:row>
      <xdr:rowOff>112351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103478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112942</xdr:rowOff>
    </xdr:from>
    <xdr:to>
      <xdr:col>67</xdr:col>
      <xdr:colOff>101600</xdr:colOff>
      <xdr:row>79</xdr:row>
      <xdr:rowOff>43092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59619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104130</xdr:rowOff>
    </xdr:from>
    <xdr:to>
      <xdr:col>85</xdr:col>
      <xdr:colOff>127000</xdr:colOff>
      <xdr:row>98</xdr:row>
      <xdr:rowOff>110398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06230"/>
          <a:ext cx="8382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110398</xdr:rowOff>
    </xdr:from>
    <xdr:to>
      <xdr:col>81</xdr:col>
      <xdr:colOff>50800</xdr:colOff>
      <xdr:row>98</xdr:row>
      <xdr:rowOff>128096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12498"/>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128096</xdr:rowOff>
    </xdr:from>
    <xdr:to>
      <xdr:col>76</xdr:col>
      <xdr:colOff>114300</xdr:colOff>
      <xdr:row>98</xdr:row>
      <xdr:rowOff>139450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30196"/>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139450</xdr:rowOff>
    </xdr:from>
    <xdr:to>
      <xdr:col>71</xdr:col>
      <xdr:colOff>177800</xdr:colOff>
      <xdr:row>98</xdr:row>
      <xdr:rowOff>145253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41550"/>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53330</xdr:rowOff>
    </xdr:from>
    <xdr:to>
      <xdr:col>85</xdr:col>
      <xdr:colOff>177800</xdr:colOff>
      <xdr:row>98</xdr:row>
      <xdr:rowOff>154930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59598</xdr:rowOff>
    </xdr:from>
    <xdr:to>
      <xdr:col>81</xdr:col>
      <xdr:colOff>101600</xdr:colOff>
      <xdr:row>98</xdr:row>
      <xdr:rowOff>161198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6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152325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5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77296</xdr:rowOff>
    </xdr:from>
    <xdr:to>
      <xdr:col>76</xdr:col>
      <xdr:colOff>165100</xdr:colOff>
      <xdr:row>99</xdr:row>
      <xdr:rowOff>7446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170023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7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88650</xdr:rowOff>
    </xdr:from>
    <xdr:to>
      <xdr:col>72</xdr:col>
      <xdr:colOff>38100</xdr:colOff>
      <xdr:row>99</xdr:row>
      <xdr:rowOff>18800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9927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94453</xdr:rowOff>
    </xdr:from>
    <xdr:to>
      <xdr:col>67</xdr:col>
      <xdr:colOff>101600</xdr:colOff>
      <xdr:row>99</xdr:row>
      <xdr:rowOff>24603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15730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8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総務費は、</a:t>
          </a:r>
          <a:r>
            <a:rPr lang="ja-JP" altLang="en-US" sz="1100" b="0">
              <a:solidFill>
                <a:schemeClr val="tx1"/>
              </a:solidFill>
              <a:effectLst/>
              <a:latin typeface="+mn-lt"/>
              <a:ea typeface="+mn-ea"/>
              <a:cs typeface="+mn-cs"/>
            </a:rPr>
            <a:t>令和３年度に大型事業である</a:t>
          </a:r>
          <a:r>
            <a:rPr lang="en-US" altLang="ja-JP" sz="1100" b="0">
              <a:solidFill>
                <a:schemeClr val="tx1"/>
              </a:solidFill>
              <a:effectLst/>
              <a:latin typeface="+mn-lt"/>
              <a:ea typeface="+mn-ea"/>
              <a:cs typeface="+mn-cs"/>
            </a:rPr>
            <a:t>庁舎等建設事業</a:t>
          </a:r>
          <a:r>
            <a:rPr lang="ja-JP" altLang="ja-JP" sz="1100" b="0">
              <a:solidFill>
                <a:schemeClr val="tx1"/>
              </a:solidFill>
              <a:effectLst/>
              <a:latin typeface="+mn-lt"/>
              <a:ea typeface="+mn-ea"/>
              <a:cs typeface="+mn-cs"/>
            </a:rPr>
            <a:t>の本体建設工事</a:t>
          </a:r>
          <a:r>
            <a:rPr lang="ja-JP" altLang="en-US" sz="1100" b="0">
              <a:solidFill>
                <a:schemeClr val="tx1"/>
              </a:solidFill>
              <a:effectLst/>
              <a:latin typeface="+mn-lt"/>
              <a:ea typeface="+mn-ea"/>
              <a:cs typeface="+mn-cs"/>
            </a:rPr>
            <a:t>が完了した</a:t>
          </a:r>
          <a:r>
            <a:rPr lang="ja-JP" altLang="ja-JP" sz="1100" b="0">
              <a:solidFill>
                <a:schemeClr val="tx1"/>
              </a:solidFill>
              <a:effectLst/>
              <a:latin typeface="+mn-lt"/>
              <a:ea typeface="+mn-ea"/>
              <a:cs typeface="+mn-cs"/>
            </a:rPr>
            <a:t>ことに伴い、</a:t>
          </a:r>
          <a:r>
            <a:rPr lang="en-US" altLang="ja-JP" sz="1100" b="0">
              <a:solidFill>
                <a:schemeClr val="tx1"/>
              </a:solidFill>
              <a:effectLst/>
              <a:latin typeface="+mn-lt"/>
              <a:ea typeface="+mn-ea"/>
              <a:cs typeface="+mn-cs"/>
            </a:rPr>
            <a:t>対前年度比268,665</a:t>
          </a:r>
          <a:r>
            <a:rPr lang="ja-JP" altLang="en-US" sz="1100" b="0">
              <a:solidFill>
                <a:schemeClr val="tx1"/>
              </a:solidFill>
              <a:effectLst/>
              <a:latin typeface="+mn-lt"/>
              <a:ea typeface="+mn-ea"/>
              <a:cs typeface="+mn-cs"/>
            </a:rPr>
            <a:t>円・</a:t>
          </a:r>
          <a:r>
            <a:rPr lang="en-US" altLang="ja-JP" sz="1100" b="0">
              <a:solidFill>
                <a:schemeClr val="tx1"/>
              </a:solidFill>
              <a:effectLst/>
              <a:latin typeface="+mn-lt"/>
              <a:ea typeface="+mn-ea"/>
              <a:cs typeface="+mn-cs"/>
            </a:rPr>
            <a:t>49.2</a:t>
          </a:r>
          <a:r>
            <a:rPr lang="ja-JP" altLang="en-US"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の大幅な</a:t>
          </a:r>
          <a:r>
            <a:rPr lang="ja-JP" altLang="en-US" sz="1100" b="0">
              <a:solidFill>
                <a:schemeClr val="tx1"/>
              </a:solidFill>
              <a:effectLst/>
              <a:latin typeface="+mn-lt"/>
              <a:ea typeface="+mn-ea"/>
              <a:cs typeface="+mn-cs"/>
            </a:rPr>
            <a:t>減</a:t>
          </a:r>
          <a:r>
            <a:rPr lang="en-US" altLang="ja-JP" sz="1100" b="0">
              <a:solidFill>
                <a:schemeClr val="tx1"/>
              </a:solidFill>
              <a:effectLst/>
              <a:latin typeface="+mn-lt"/>
              <a:ea typeface="+mn-ea"/>
              <a:cs typeface="+mn-cs"/>
            </a:rPr>
            <a:t>と</a:t>
          </a:r>
          <a:r>
            <a:rPr lang="ja-JP" altLang="ja-JP" sz="1100" b="0">
              <a:solidFill>
                <a:schemeClr val="tx1"/>
              </a:solidFill>
              <a:effectLst/>
              <a:latin typeface="+mn-lt"/>
              <a:ea typeface="+mn-ea"/>
              <a:cs typeface="+mn-cs"/>
            </a:rPr>
            <a:t>なっている</a:t>
          </a:r>
          <a:r>
            <a:rPr lang="en-US" altLang="ja-JP" sz="1100" b="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mn-lt"/>
              <a:ea typeface="+mn-ea"/>
              <a:cs typeface="+mn-cs"/>
            </a:rPr>
            <a:t>　民生費は、</a:t>
          </a:r>
          <a:r>
            <a:rPr lang="ja-JP" altLang="ja-JP" sz="1100" b="0">
              <a:solidFill>
                <a:schemeClr val="dk1"/>
              </a:solidFill>
              <a:effectLst/>
              <a:latin typeface="+mn-lt"/>
              <a:ea typeface="+mn-ea"/>
              <a:cs typeface="+mn-cs"/>
            </a:rPr>
            <a:t>令和３年度に</a:t>
          </a:r>
          <a:r>
            <a:rPr lang="ja-JP" altLang="en-US" sz="1100" b="0">
              <a:solidFill>
                <a:schemeClr val="dk1"/>
              </a:solidFill>
              <a:effectLst/>
              <a:latin typeface="+mn-lt"/>
              <a:ea typeface="+mn-ea"/>
              <a:cs typeface="+mn-cs"/>
            </a:rPr>
            <a:t>虹の森まつの保育園大規模改修事業</a:t>
          </a:r>
          <a:r>
            <a:rPr lang="ja-JP" altLang="ja-JP" sz="1100" b="0">
              <a:solidFill>
                <a:schemeClr val="dk1"/>
              </a:solidFill>
              <a:effectLst/>
              <a:latin typeface="+mn-lt"/>
              <a:ea typeface="+mn-ea"/>
              <a:cs typeface="+mn-cs"/>
            </a:rPr>
            <a:t>が完了したこと</a:t>
          </a:r>
          <a:r>
            <a:rPr lang="ja-JP" altLang="en-US" sz="1100" b="0">
              <a:solidFill>
                <a:schemeClr val="dk1"/>
              </a:solidFill>
              <a:effectLst/>
              <a:latin typeface="+mn-lt"/>
              <a:ea typeface="+mn-ea"/>
              <a:cs typeface="+mn-cs"/>
            </a:rPr>
            <a:t>等により</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対前年度比46,612</a:t>
          </a:r>
          <a:r>
            <a:rPr lang="ja-JP" altLang="ja-JP" sz="1100" b="0">
              <a:solidFill>
                <a:schemeClr val="dk1"/>
              </a:solidFill>
              <a:effectLst/>
              <a:latin typeface="+mn-lt"/>
              <a:ea typeface="+mn-ea"/>
              <a:cs typeface="+mn-cs"/>
            </a:rPr>
            <a:t>円・</a:t>
          </a:r>
          <a:r>
            <a:rPr lang="en-US" altLang="ja-JP" sz="1100" b="0">
              <a:solidFill>
                <a:schemeClr val="dk1"/>
              </a:solidFill>
              <a:effectLst/>
              <a:latin typeface="+mn-lt"/>
              <a:ea typeface="+mn-ea"/>
              <a:cs typeface="+mn-cs"/>
            </a:rPr>
            <a:t>17.2</a:t>
          </a:r>
          <a:r>
            <a:rPr lang="ja-JP" altLang="en-US" sz="1100" b="0">
              <a:solidFill>
                <a:schemeClr val="dk1"/>
              </a:solidFill>
              <a:effectLst/>
              <a:latin typeface="+mn-lt"/>
              <a:ea typeface="+mn-ea"/>
              <a:cs typeface="+mn-cs"/>
            </a:rPr>
            <a:t>％減</a:t>
          </a:r>
          <a:r>
            <a:rPr lang="en-US" altLang="ja-JP" sz="1100" b="0">
              <a:solidFill>
                <a:schemeClr val="dk1"/>
              </a:solidFill>
              <a:effectLst/>
              <a:latin typeface="+mn-lt"/>
              <a:ea typeface="+mn-ea"/>
              <a:cs typeface="+mn-cs"/>
            </a:rPr>
            <a:t>と</a:t>
          </a:r>
          <a:r>
            <a:rPr lang="ja-JP" altLang="ja-JP" sz="1100" b="0">
              <a:solidFill>
                <a:schemeClr val="dk1"/>
              </a:solidFill>
              <a:effectLst/>
              <a:latin typeface="+mn-lt"/>
              <a:ea typeface="+mn-ea"/>
              <a:cs typeface="+mn-cs"/>
            </a:rPr>
            <a:t>なっている</a:t>
          </a:r>
          <a:r>
            <a:rPr lang="en-US" altLang="ja-JP" sz="1100" b="0">
              <a:solidFill>
                <a:schemeClr val="dk1"/>
              </a:solidFill>
              <a:effectLst/>
              <a:latin typeface="+mn-lt"/>
              <a:ea typeface="+mn-ea"/>
              <a:cs typeface="+mn-cs"/>
            </a:rPr>
            <a:t>。</a:t>
          </a:r>
          <a:endParaRPr lang="ja-JP" altLang="ja-JP" sz="1400">
            <a:effectLst/>
          </a:endParaRPr>
        </a:p>
        <a:p>
          <a:r>
            <a:rPr lang="en-US" altLang="ja-JP" sz="1100" b="0">
              <a:solidFill>
                <a:srgbClr val="FF0000"/>
              </a:solidFill>
              <a:effectLst/>
              <a:latin typeface="+mn-lt"/>
              <a:ea typeface="+mn-ea"/>
              <a:cs typeface="+mn-cs"/>
            </a:rPr>
            <a:t>　</a:t>
          </a:r>
          <a:r>
            <a:rPr lang="ja-JP" altLang="ja-JP" sz="1100" b="0">
              <a:solidFill>
                <a:schemeClr val="tx1"/>
              </a:solidFill>
              <a:effectLst/>
              <a:latin typeface="+mn-lt"/>
              <a:ea typeface="+mn-ea"/>
              <a:cs typeface="+mn-cs"/>
            </a:rPr>
            <a:t>商工費は、</a:t>
          </a:r>
          <a:r>
            <a:rPr lang="ja-JP" altLang="ja-JP" sz="1100" b="0">
              <a:solidFill>
                <a:schemeClr val="dk1"/>
              </a:solidFill>
              <a:effectLst/>
              <a:latin typeface="+mn-lt"/>
              <a:ea typeface="+mn-ea"/>
              <a:cs typeface="+mn-cs"/>
            </a:rPr>
            <a:t>新型コロナウイルス感染症対策</a:t>
          </a:r>
          <a:r>
            <a:rPr lang="ja-JP" altLang="en-US" sz="1100" b="0">
              <a:solidFill>
                <a:schemeClr val="dk1"/>
              </a:solidFill>
              <a:effectLst/>
              <a:latin typeface="+mn-lt"/>
              <a:ea typeface="+mn-ea"/>
              <a:cs typeface="+mn-cs"/>
            </a:rPr>
            <a:t>として実施した</a:t>
          </a:r>
          <a:r>
            <a:rPr lang="ja-JP" altLang="ja-JP" sz="1100" b="0">
              <a:solidFill>
                <a:schemeClr val="dk1"/>
              </a:solidFill>
              <a:effectLst/>
              <a:latin typeface="+mn-lt"/>
              <a:ea typeface="+mn-ea"/>
              <a:cs typeface="+mn-cs"/>
            </a:rPr>
            <a:t>、地域応援商品券配布事業や観光宿泊事業者応援事業</a:t>
          </a:r>
          <a:r>
            <a:rPr lang="ja-JP" altLang="en-US" sz="1100" b="0">
              <a:solidFill>
                <a:schemeClr val="tx1"/>
              </a:solidFill>
              <a:effectLst/>
              <a:latin typeface="+mn-lt"/>
              <a:ea typeface="+mn-ea"/>
              <a:cs typeface="+mn-cs"/>
            </a:rPr>
            <a:t>により、</a:t>
          </a:r>
          <a:r>
            <a:rPr lang="ja-JP" altLang="ja-JP" sz="1100" b="0">
              <a:solidFill>
                <a:schemeClr val="tx1"/>
              </a:solidFill>
              <a:effectLst/>
              <a:latin typeface="+mn-lt"/>
              <a:ea typeface="+mn-ea"/>
              <a:cs typeface="+mn-cs"/>
            </a:rPr>
            <a:t>対前年度比</a:t>
          </a:r>
          <a:r>
            <a:rPr lang="en-US" altLang="ja-JP" sz="1100" b="0">
              <a:solidFill>
                <a:schemeClr val="tx1"/>
              </a:solidFill>
              <a:effectLst/>
              <a:latin typeface="+mn-lt"/>
              <a:ea typeface="+mn-ea"/>
              <a:cs typeface="+mn-cs"/>
            </a:rPr>
            <a:t>34,467</a:t>
          </a:r>
          <a:r>
            <a:rPr lang="ja-JP" altLang="ja-JP" sz="1100" b="0">
              <a:solidFill>
                <a:schemeClr val="tx1"/>
              </a:solidFill>
              <a:effectLst/>
              <a:latin typeface="+mn-lt"/>
              <a:ea typeface="+mn-ea"/>
              <a:cs typeface="+mn-cs"/>
            </a:rPr>
            <a:t>円・</a:t>
          </a:r>
          <a:r>
            <a:rPr lang="en-US" altLang="ja-JP" sz="1100" b="0">
              <a:solidFill>
                <a:schemeClr val="tx1"/>
              </a:solidFill>
              <a:effectLst/>
              <a:latin typeface="+mn-lt"/>
              <a:ea typeface="+mn-ea"/>
              <a:cs typeface="+mn-cs"/>
            </a:rPr>
            <a:t>56.5</a:t>
          </a:r>
          <a:r>
            <a:rPr lang="ja-JP" altLang="en-US"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増となって</a:t>
          </a:r>
          <a:r>
            <a:rPr lang="ja-JP" altLang="en-US" sz="1100" b="0">
              <a:solidFill>
                <a:schemeClr val="tx1"/>
              </a:solidFill>
              <a:effectLst/>
              <a:latin typeface="+mn-lt"/>
              <a:ea typeface="+mn-ea"/>
              <a:cs typeface="+mn-cs"/>
            </a:rPr>
            <a:t>いる。</a:t>
          </a:r>
          <a:endParaRPr lang="ja-JP" altLang="ja-JP" sz="1400">
            <a:solidFill>
              <a:schemeClr val="tx1"/>
            </a:solidFill>
            <a:effectLst/>
          </a:endParaRPr>
        </a:p>
        <a:p>
          <a:r>
            <a:rPr lang="ja-JP" altLang="ja-JP" sz="1100" b="0">
              <a:solidFill>
                <a:srgbClr val="FF0000"/>
              </a:solidFill>
              <a:effectLst/>
              <a:latin typeface="+mn-lt"/>
              <a:ea typeface="+mn-ea"/>
              <a:cs typeface="+mn-cs"/>
            </a:rPr>
            <a:t>　</a:t>
          </a:r>
          <a:r>
            <a:rPr lang="ja-JP" altLang="ja-JP" sz="1100" b="0">
              <a:solidFill>
                <a:schemeClr val="tx1"/>
              </a:solidFill>
              <a:effectLst/>
              <a:latin typeface="+mn-lt"/>
              <a:ea typeface="+mn-ea"/>
              <a:cs typeface="+mn-cs"/>
            </a:rPr>
            <a:t>土木費は、橋梁補修事業やがけ崩れ防災対策事業費の</a:t>
          </a:r>
          <a:r>
            <a:rPr lang="ja-JP" altLang="en-US" sz="1100" b="0">
              <a:solidFill>
                <a:schemeClr val="tx1"/>
              </a:solidFill>
              <a:effectLst/>
              <a:latin typeface="+mn-lt"/>
              <a:ea typeface="+mn-ea"/>
              <a:cs typeface="+mn-cs"/>
            </a:rPr>
            <a:t>減</a:t>
          </a:r>
          <a:r>
            <a:rPr lang="ja-JP" altLang="ja-JP" sz="1100" b="0">
              <a:solidFill>
                <a:schemeClr val="tx1"/>
              </a:solidFill>
              <a:effectLst/>
              <a:latin typeface="+mn-lt"/>
              <a:ea typeface="+mn-ea"/>
              <a:cs typeface="+mn-cs"/>
            </a:rPr>
            <a:t>等により、対前年度比</a:t>
          </a:r>
          <a:r>
            <a:rPr lang="en-US" altLang="ja-JP" sz="1100" b="0">
              <a:solidFill>
                <a:schemeClr val="tx1"/>
              </a:solidFill>
              <a:effectLst/>
              <a:latin typeface="+mn-lt"/>
              <a:ea typeface="+mn-ea"/>
              <a:cs typeface="+mn-cs"/>
            </a:rPr>
            <a:t>32,536</a:t>
          </a:r>
          <a:r>
            <a:rPr lang="ja-JP" altLang="ja-JP" sz="1100" b="0">
              <a:solidFill>
                <a:schemeClr val="tx1"/>
              </a:solidFill>
              <a:effectLst/>
              <a:latin typeface="+mn-lt"/>
              <a:ea typeface="+mn-ea"/>
              <a:cs typeface="+mn-cs"/>
            </a:rPr>
            <a:t>円・</a:t>
          </a:r>
          <a:r>
            <a:rPr lang="en-US" altLang="ja-JP" sz="1100" b="0">
              <a:solidFill>
                <a:schemeClr val="tx1"/>
              </a:solidFill>
              <a:effectLst/>
              <a:latin typeface="+mn-lt"/>
              <a:ea typeface="+mn-ea"/>
              <a:cs typeface="+mn-cs"/>
            </a:rPr>
            <a:t>22.4</a:t>
          </a:r>
          <a:r>
            <a:rPr lang="ja-JP" altLang="en-US" sz="1100" b="0">
              <a:solidFill>
                <a:schemeClr val="tx1"/>
              </a:solidFill>
              <a:effectLst/>
              <a:latin typeface="+mn-lt"/>
              <a:ea typeface="+mn-ea"/>
              <a:cs typeface="+mn-cs"/>
            </a:rPr>
            <a:t>％減</a:t>
          </a:r>
          <a:r>
            <a:rPr lang="ja-JP" altLang="ja-JP" sz="1100" b="0">
              <a:solidFill>
                <a:schemeClr val="tx1"/>
              </a:solidFill>
              <a:effectLst/>
              <a:latin typeface="+mn-lt"/>
              <a:ea typeface="+mn-ea"/>
              <a:cs typeface="+mn-cs"/>
            </a:rPr>
            <a:t>となっている。</a:t>
          </a:r>
          <a:endParaRPr lang="ja-JP" altLang="ja-JP" sz="1400">
            <a:solidFill>
              <a:schemeClr val="tx1"/>
            </a:solidFill>
            <a:effectLst/>
          </a:endParaRPr>
        </a:p>
        <a:p>
          <a:r>
            <a:rPr lang="en-US" altLang="ja-JP" sz="1100" b="0">
              <a:solidFill>
                <a:srgbClr val="FF0000"/>
              </a:solidFill>
              <a:effectLst/>
              <a:latin typeface="+mn-lt"/>
              <a:ea typeface="+mn-ea"/>
              <a:cs typeface="+mn-cs"/>
            </a:rPr>
            <a:t>　</a:t>
          </a:r>
          <a:r>
            <a:rPr lang="ja-JP" altLang="en-US" sz="1100" b="0">
              <a:solidFill>
                <a:schemeClr val="tx1"/>
              </a:solidFill>
              <a:effectLst/>
              <a:latin typeface="+mn-lt"/>
              <a:ea typeface="+mn-ea"/>
              <a:cs typeface="+mn-cs"/>
            </a:rPr>
            <a:t>教育費</a:t>
          </a:r>
          <a:r>
            <a:rPr lang="ja-JP" altLang="ja-JP" sz="1100" b="0">
              <a:solidFill>
                <a:schemeClr val="tx1"/>
              </a:solidFill>
              <a:effectLst/>
              <a:latin typeface="+mn-lt"/>
              <a:ea typeface="+mn-ea"/>
              <a:cs typeface="+mn-cs"/>
            </a:rPr>
            <a:t>は、</a:t>
          </a:r>
          <a:r>
            <a:rPr lang="ja-JP" altLang="en-US" sz="1100" b="0">
              <a:solidFill>
                <a:schemeClr val="tx1"/>
              </a:solidFill>
              <a:effectLst/>
              <a:latin typeface="+mn-lt"/>
              <a:ea typeface="+mn-ea"/>
              <a:cs typeface="+mn-cs"/>
            </a:rPr>
            <a:t>スポーツ交流センター改修事業や史跡河後森城跡環境整備事業の実施により</a:t>
          </a:r>
          <a:r>
            <a:rPr lang="ja-JP" altLang="ja-JP" sz="1100" b="0">
              <a:solidFill>
                <a:schemeClr val="tx1"/>
              </a:solidFill>
              <a:effectLst/>
              <a:latin typeface="+mn-lt"/>
              <a:ea typeface="+mn-ea"/>
              <a:cs typeface="+mn-cs"/>
            </a:rPr>
            <a:t>、対前年度比</a:t>
          </a:r>
          <a:r>
            <a:rPr lang="en-US" altLang="ja-JP" sz="1100" b="0">
              <a:solidFill>
                <a:schemeClr val="tx1"/>
              </a:solidFill>
              <a:effectLst/>
              <a:latin typeface="+mn-lt"/>
              <a:ea typeface="+mn-ea"/>
              <a:cs typeface="+mn-cs"/>
            </a:rPr>
            <a:t>25,448</a:t>
          </a:r>
          <a:r>
            <a:rPr lang="ja-JP" altLang="en-US" sz="1100" b="0">
              <a:solidFill>
                <a:schemeClr val="tx1"/>
              </a:solidFill>
              <a:effectLst/>
              <a:latin typeface="+mn-lt"/>
              <a:ea typeface="+mn-ea"/>
              <a:cs typeface="+mn-cs"/>
            </a:rPr>
            <a:t>円・</a:t>
          </a:r>
          <a:r>
            <a:rPr lang="en-US" altLang="ja-JP" sz="1100" b="0">
              <a:solidFill>
                <a:schemeClr val="tx1"/>
              </a:solidFill>
              <a:effectLst/>
              <a:latin typeface="+mn-lt"/>
              <a:ea typeface="+mn-ea"/>
              <a:cs typeface="+mn-cs"/>
            </a:rPr>
            <a:t>40.1</a:t>
          </a:r>
          <a:r>
            <a:rPr lang="ja-JP" altLang="en-US"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増となっている</a:t>
          </a:r>
          <a:r>
            <a:rPr lang="en-US" altLang="ja-JP" sz="1100" b="0">
              <a:solidFill>
                <a:schemeClr val="tx1"/>
              </a:solidFill>
              <a:effectLst/>
              <a:latin typeface="+mn-lt"/>
              <a:ea typeface="+mn-ea"/>
              <a:cs typeface="+mn-cs"/>
            </a:rPr>
            <a:t>。</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a:solidFill>
                <a:schemeClr val="tx1"/>
              </a:solidFill>
              <a:effectLst/>
              <a:latin typeface="+mn-lt"/>
              <a:ea typeface="+mn-ea"/>
              <a:cs typeface="+mn-cs"/>
            </a:rPr>
            <a:t>　</a:t>
          </a:r>
          <a:r>
            <a:rPr lang="ja-JP" altLang="ja-JP" sz="1000" b="0">
              <a:solidFill>
                <a:schemeClr val="tx1"/>
              </a:solidFill>
              <a:effectLst/>
              <a:latin typeface="+mn-lt"/>
              <a:ea typeface="+mn-ea"/>
              <a:cs typeface="+mn-cs"/>
            </a:rPr>
            <a:t>平成</a:t>
          </a:r>
          <a:r>
            <a:rPr lang="en-US" altLang="ja-JP" sz="1000" b="0">
              <a:solidFill>
                <a:schemeClr val="tx1"/>
              </a:solidFill>
              <a:effectLst/>
              <a:latin typeface="+mn-lt"/>
              <a:ea typeface="+mn-ea"/>
              <a:cs typeface="+mn-cs"/>
            </a:rPr>
            <a:t>21年度以降は、地方交付税の</a:t>
          </a:r>
          <a:r>
            <a:rPr lang="ja-JP" altLang="en-US" sz="1000" b="0">
              <a:solidFill>
                <a:schemeClr val="tx1"/>
              </a:solidFill>
              <a:effectLst/>
              <a:latin typeface="+mn-lt"/>
              <a:ea typeface="+mn-ea"/>
              <a:cs typeface="+mn-cs"/>
            </a:rPr>
            <a:t>上昇</a:t>
          </a:r>
          <a:r>
            <a:rPr lang="en-US" altLang="ja-JP" sz="1000" b="0">
              <a:solidFill>
                <a:schemeClr val="tx1"/>
              </a:solidFill>
              <a:effectLst/>
              <a:latin typeface="+mn-lt"/>
              <a:ea typeface="+mn-ea"/>
              <a:cs typeface="+mn-cs"/>
            </a:rPr>
            <a:t>や</a:t>
          </a:r>
          <a:r>
            <a:rPr lang="ja-JP" altLang="en-US" sz="1000" b="0">
              <a:solidFill>
                <a:schemeClr val="tx1"/>
              </a:solidFill>
              <a:effectLst/>
              <a:latin typeface="+mn-lt"/>
              <a:ea typeface="+mn-ea"/>
              <a:cs typeface="+mn-cs"/>
            </a:rPr>
            <a:t>平成</a:t>
          </a:r>
          <a:r>
            <a:rPr lang="en-US" altLang="ja-JP" sz="1000" b="0">
              <a:solidFill>
                <a:schemeClr val="tx1"/>
              </a:solidFill>
              <a:effectLst/>
              <a:latin typeface="+mn-lt"/>
              <a:ea typeface="+mn-ea"/>
              <a:cs typeface="+mn-cs"/>
            </a:rPr>
            <a:t>16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lang="ja-JP" altLang="ja-JP" sz="1100">
            <a:solidFill>
              <a:schemeClr val="tx1"/>
            </a:solidFill>
            <a:effectLst/>
          </a:endParaRPr>
        </a:p>
        <a:p>
          <a:r>
            <a:rPr lang="en-US" altLang="ja-JP" sz="1000" b="0">
              <a:solidFill>
                <a:schemeClr val="tx1"/>
              </a:solidFill>
              <a:effectLst/>
              <a:latin typeface="+mn-lt"/>
              <a:ea typeface="+mn-ea"/>
              <a:cs typeface="+mn-cs"/>
            </a:rPr>
            <a:t>　</a:t>
          </a:r>
          <a:r>
            <a:rPr lang="ja-JP" altLang="en-US" sz="1000" b="0">
              <a:solidFill>
                <a:schemeClr val="tx1"/>
              </a:solidFill>
              <a:effectLst/>
              <a:latin typeface="+mn-lt"/>
              <a:ea typeface="+mn-ea"/>
              <a:cs typeface="+mn-cs"/>
            </a:rPr>
            <a:t>平成</a:t>
          </a:r>
          <a:r>
            <a:rPr lang="en-US" altLang="ja-JP" sz="1000" b="0">
              <a:solidFill>
                <a:schemeClr val="tx1"/>
              </a:solidFill>
              <a:effectLst/>
              <a:latin typeface="+mn-lt"/>
              <a:ea typeface="+mn-ea"/>
              <a:cs typeface="+mn-cs"/>
            </a:rPr>
            <a:t>29年度からは公債費の増加を主要因に再び取り崩しが必要となって</a:t>
          </a:r>
          <a:r>
            <a:rPr lang="ja-JP" altLang="ja-JP" sz="1000" b="0">
              <a:solidFill>
                <a:schemeClr val="tx1"/>
              </a:solidFill>
              <a:effectLst/>
              <a:latin typeface="+mn-lt"/>
              <a:ea typeface="+mn-ea"/>
              <a:cs typeface="+mn-cs"/>
            </a:rPr>
            <a:t>いたが、令和</a:t>
          </a:r>
          <a:r>
            <a:rPr lang="ja-JP" altLang="en-US" sz="1000" b="0">
              <a:solidFill>
                <a:schemeClr val="tx1"/>
              </a:solidFill>
              <a:effectLst/>
              <a:latin typeface="+mn-lt"/>
              <a:ea typeface="+mn-ea"/>
              <a:cs typeface="+mn-cs"/>
            </a:rPr>
            <a:t>４</a:t>
          </a:r>
          <a:r>
            <a:rPr lang="ja-JP" altLang="ja-JP" sz="1000" b="0">
              <a:solidFill>
                <a:schemeClr val="tx1"/>
              </a:solidFill>
              <a:effectLst/>
              <a:latin typeface="+mn-lt"/>
              <a:ea typeface="+mn-ea"/>
              <a:cs typeface="+mn-cs"/>
            </a:rPr>
            <a:t>年度においては、</a:t>
          </a:r>
          <a:r>
            <a:rPr lang="en-US" altLang="ja-JP" sz="1000" b="0">
              <a:solidFill>
                <a:schemeClr val="tx1"/>
              </a:solidFill>
              <a:effectLst/>
              <a:latin typeface="+mn-lt"/>
              <a:ea typeface="+mn-ea"/>
              <a:cs typeface="+mn-cs"/>
            </a:rPr>
            <a:t>歳計剰余金処分による積立てを行うとともに、財源不足に対する取崩し</a:t>
          </a:r>
          <a:r>
            <a:rPr lang="ja-JP" altLang="ja-JP" sz="1000" b="0">
              <a:solidFill>
                <a:schemeClr val="tx1"/>
              </a:solidFill>
              <a:effectLst/>
              <a:latin typeface="+mn-lt"/>
              <a:ea typeface="+mn-ea"/>
              <a:cs typeface="+mn-cs"/>
            </a:rPr>
            <a:t>が不要となったため、基金の</a:t>
          </a:r>
          <a:r>
            <a:rPr lang="ja-JP" altLang="ja-JP" sz="1000">
              <a:solidFill>
                <a:schemeClr val="tx1"/>
              </a:solidFill>
              <a:effectLst/>
              <a:latin typeface="+mn-lt"/>
              <a:ea typeface="+mn-ea"/>
              <a:cs typeface="+mn-cs"/>
            </a:rPr>
            <a:t>積み増しができたことなどから、比率は改善されたところである。</a:t>
          </a:r>
          <a:r>
            <a:rPr lang="en-US" altLang="ja-JP" sz="1000" b="0">
              <a:solidFill>
                <a:schemeClr val="tx1"/>
              </a:solidFill>
              <a:effectLst/>
              <a:latin typeface="+mn-lt"/>
              <a:ea typeface="+mn-ea"/>
              <a:cs typeface="+mn-cs"/>
            </a:rPr>
            <a:t>今後</a:t>
          </a:r>
          <a:r>
            <a:rPr lang="ja-JP" altLang="ja-JP" sz="1000" b="0">
              <a:solidFill>
                <a:schemeClr val="tx1"/>
              </a:solidFill>
              <a:effectLst/>
              <a:latin typeface="+mn-lt"/>
              <a:ea typeface="+mn-ea"/>
              <a:cs typeface="+mn-cs"/>
            </a:rPr>
            <a:t>も</a:t>
          </a:r>
          <a:r>
            <a:rPr lang="en-US" altLang="ja-JP" sz="1000" b="0">
              <a:solidFill>
                <a:schemeClr val="tx1"/>
              </a:solidFill>
              <a:effectLst/>
              <a:latin typeface="+mn-lt"/>
              <a:ea typeface="+mn-ea"/>
              <a:cs typeface="+mn-cs"/>
            </a:rPr>
            <a:t>普通建設事業の厳選など地方債の発行抑制策を行う必要がある。</a:t>
          </a:r>
          <a:endParaRPr lang="ja-JP" altLang="ja-JP" sz="11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a:solidFill>
                <a:schemeClr val="tx1"/>
              </a:solidFill>
              <a:effectLst/>
              <a:latin typeface="+mn-lt"/>
              <a:ea typeface="+mn-ea"/>
              <a:cs typeface="+mn-cs"/>
            </a:rPr>
            <a:t>　住宅新築資金等貸付事業特別会計は、19年度以降赤字となっている。</a:t>
          </a:r>
          <a:endParaRPr lang="ja-JP" altLang="ja-JP" sz="1400">
            <a:solidFill>
              <a:schemeClr val="tx1"/>
            </a:solidFill>
            <a:effectLst/>
          </a:endParaRPr>
        </a:p>
        <a:p>
          <a:r>
            <a:rPr lang="en-US" altLang="ja-JP" sz="1100" b="0">
              <a:solidFill>
                <a:schemeClr val="tx1"/>
              </a:solidFill>
              <a:effectLst/>
              <a:latin typeface="+mn-lt"/>
              <a:ea typeface="+mn-ea"/>
              <a:cs typeface="+mn-cs"/>
            </a:rPr>
            <a:t>　これは、住宅新築資金等に係る貸付金の財源として借り入れた起債の元利償還金に対し、貸付者からの返済額が満たない状況となったことによるものである。</a:t>
          </a:r>
          <a:endParaRPr lang="ja-JP" altLang="ja-JP" sz="1400">
            <a:solidFill>
              <a:schemeClr val="tx1"/>
            </a:solidFill>
            <a:effectLst/>
          </a:endParaRPr>
        </a:p>
        <a:p>
          <a:r>
            <a:rPr lang="en-US" altLang="ja-JP" sz="1100" b="0">
              <a:solidFill>
                <a:schemeClr val="tx1"/>
              </a:solidFill>
              <a:effectLst/>
              <a:latin typeface="+mn-lt"/>
              <a:ea typeface="+mn-ea"/>
              <a:cs typeface="+mn-cs"/>
            </a:rPr>
            <a:t>　赤字額は年々増加傾向で推移しているため、今後は、財産処分等の法的措置による貸付金の回収を検討するなど、赤字解消に向けた対策が急務となっている。</a:t>
          </a:r>
          <a:endParaRPr lang="ja-JP" altLang="ja-JP" sz="1400">
            <a:solidFill>
              <a:schemeClr val="tx1"/>
            </a:solidFill>
            <a:effectLst/>
          </a:endParaRPr>
        </a:p>
        <a:p>
          <a:r>
            <a:rPr lang="en-US" altLang="ja-JP" sz="1100" b="0">
              <a:solidFill>
                <a:schemeClr val="tx1"/>
              </a:solidFill>
              <a:effectLst/>
              <a:latin typeface="+mn-lt"/>
              <a:ea typeface="+mn-ea"/>
              <a:cs typeface="+mn-cs"/>
            </a:rPr>
            <a:t>　なお、その他の会計については、現在に至るまで黒字を維持している。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9" customWidth="1"/>
    <col min="12" max="12" width="2.25" style="179" customWidth="1"/>
    <col min="13" max="17" width="2.375" style="179" customWidth="1"/>
    <col min="18" max="119" width="2.125" style="179" customWidth="1"/>
    <col min="120" max="16384" width="0" style="179"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0"/>
      <c r="DK1" s="180"/>
      <c r="DL1" s="180"/>
      <c r="DM1" s="180"/>
      <c r="DN1" s="180"/>
      <c r="DO1" s="180"/>
    </row>
    <row r="2" spans="1:119" ht="24.75" thickBot="1">
      <c r="B2" s="181" t="s">
        <v>83</v>
      </c>
      <c r="C2" s="181"/>
      <c r="D2" s="182"/>
    </row>
    <row r="3" spans="1:119" ht="18.75" customHeight="1" thickBot="1">
      <c r="A3" s="180"/>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0"/>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4446239</v>
      </c>
      <c r="BO4" s="449"/>
      <c r="BP4" s="449"/>
      <c r="BQ4" s="449"/>
      <c r="BR4" s="449"/>
      <c r="BS4" s="449"/>
      <c r="BT4" s="449"/>
      <c r="BU4" s="450"/>
      <c r="BV4" s="448">
        <v>5539096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5.6</v>
      </c>
      <c r="CU4" s="589"/>
      <c r="CV4" s="589"/>
      <c r="CW4" s="589"/>
      <c r="CX4" s="589"/>
      <c r="CY4" s="589"/>
      <c r="CZ4" s="589"/>
      <c r="DA4" s="590"/>
      <c r="DB4" s="588">
        <v>9.1</v>
      </c>
      <c r="DC4" s="589"/>
      <c r="DD4" s="589"/>
      <c r="DE4" s="589"/>
      <c r="DF4" s="589"/>
      <c r="DG4" s="589"/>
      <c r="DH4" s="589"/>
      <c r="DI4" s="590"/>
    </row>
    <row r="5" spans="1:119" ht="18.75" customHeight="1">
      <c r="A5" s="180"/>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4291810</v>
      </c>
      <c r="BO5" s="420"/>
      <c r="BP5" s="420"/>
      <c r="BQ5" s="420"/>
      <c r="BR5" s="420"/>
      <c r="BS5" s="420"/>
      <c r="BT5" s="420"/>
      <c r="BU5" s="421"/>
      <c r="BV5" s="419">
        <v>5302419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84.8</v>
      </c>
      <c r="CU5" s="417"/>
      <c r="CV5" s="417"/>
      <c r="CW5" s="417"/>
      <c r="CX5" s="417"/>
      <c r="CY5" s="417"/>
      <c r="CZ5" s="417"/>
      <c r="DA5" s="418"/>
      <c r="DB5" s="416">
        <v>81.900000000000006</v>
      </c>
      <c r="DC5" s="417"/>
      <c r="DD5" s="417"/>
      <c r="DE5" s="417"/>
      <c r="DF5" s="417"/>
      <c r="DG5" s="417"/>
      <c r="DH5" s="417"/>
      <c r="DI5" s="418"/>
    </row>
    <row r="6" spans="1:119" ht="18.75" customHeight="1">
      <c r="A6" s="180"/>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154429</v>
      </c>
      <c r="BO6" s="420"/>
      <c r="BP6" s="420"/>
      <c r="BQ6" s="420"/>
      <c r="BR6" s="420"/>
      <c r="BS6" s="420"/>
      <c r="BT6" s="420"/>
      <c r="BU6" s="421"/>
      <c r="BV6" s="419">
        <v>236677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85.5</v>
      </c>
      <c r="CU6" s="563"/>
      <c r="CV6" s="563"/>
      <c r="CW6" s="563"/>
      <c r="CX6" s="563"/>
      <c r="CY6" s="563"/>
      <c r="CZ6" s="563"/>
      <c r="DA6" s="564"/>
      <c r="DB6" s="562">
        <v>84.5</v>
      </c>
      <c r="DC6" s="563"/>
      <c r="DD6" s="563"/>
      <c r="DE6" s="563"/>
      <c r="DF6" s="563"/>
      <c r="DG6" s="563"/>
      <c r="DH6" s="563"/>
      <c r="DI6" s="564"/>
    </row>
    <row r="7" spans="1:119" ht="18.75" customHeight="1">
      <c r="A7" s="180"/>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14842</v>
      </c>
      <c r="BO7" s="420"/>
      <c r="BP7" s="420"/>
      <c r="BQ7" s="420"/>
      <c r="BR7" s="420"/>
      <c r="BS7" s="420"/>
      <c r="BT7" s="420"/>
      <c r="BU7" s="421"/>
      <c r="BV7" s="419">
        <v>10630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2476622</v>
      </c>
      <c r="CU7" s="420"/>
      <c r="CV7" s="420"/>
      <c r="CW7" s="420"/>
      <c r="CX7" s="420"/>
      <c r="CY7" s="420"/>
      <c r="CZ7" s="420"/>
      <c r="DA7" s="421"/>
      <c r="DB7" s="419">
        <v>2497092</v>
      </c>
      <c r="DC7" s="420"/>
      <c r="DD7" s="420"/>
      <c r="DE7" s="420"/>
      <c r="DF7" s="420"/>
      <c r="DG7" s="420"/>
      <c r="DH7" s="420"/>
      <c r="DI7" s="421"/>
    </row>
    <row r="8" spans="1:119" ht="18.75" customHeight="1" thickBot="1">
      <c r="A8" s="180"/>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139587</v>
      </c>
      <c r="BO8" s="420"/>
      <c r="BP8" s="420"/>
      <c r="BQ8" s="420"/>
      <c r="BR8" s="420"/>
      <c r="BS8" s="420"/>
      <c r="BT8" s="420"/>
      <c r="BU8" s="421"/>
      <c r="BV8" s="419">
        <v>226047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0.16</v>
      </c>
      <c r="CU8" s="523"/>
      <c r="CV8" s="523"/>
      <c r="CW8" s="523"/>
      <c r="CX8" s="523"/>
      <c r="CY8" s="523"/>
      <c r="CZ8" s="523"/>
      <c r="DA8" s="524"/>
      <c r="DB8" s="522">
        <v>0.16</v>
      </c>
      <c r="DC8" s="523"/>
      <c r="DD8" s="523"/>
      <c r="DE8" s="523"/>
      <c r="DF8" s="523"/>
      <c r="DG8" s="523"/>
      <c r="DH8" s="523"/>
      <c r="DI8" s="524"/>
    </row>
    <row r="9" spans="1:119" ht="18.75" customHeight="1" thickBot="1">
      <c r="A9" s="180"/>
      <c r="B9" s="551" t="s">
        <v>114</v>
      </c>
      <c r="C9" s="552"/>
      <c r="D9" s="552"/>
      <c r="E9" s="552"/>
      <c r="F9" s="552"/>
      <c r="G9" s="552"/>
      <c r="H9" s="552"/>
      <c r="I9" s="552"/>
      <c r="J9" s="552"/>
      <c r="K9" s="470"/>
      <c r="L9" s="553" t="s">
        <v>115</v>
      </c>
      <c r="M9" s="554"/>
      <c r="N9" s="554"/>
      <c r="O9" s="554"/>
      <c r="P9" s="554"/>
      <c r="Q9" s="555"/>
      <c r="R9" s="556">
        <v>3674</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-86460</v>
      </c>
      <c r="BO9" s="420"/>
      <c r="BP9" s="420"/>
      <c r="BQ9" s="420"/>
      <c r="BR9" s="420"/>
      <c r="BS9" s="420"/>
      <c r="BT9" s="420"/>
      <c r="BU9" s="421"/>
      <c r="BV9" s="419">
        <v>159889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18.5</v>
      </c>
      <c r="CU9" s="417"/>
      <c r="CV9" s="417"/>
      <c r="CW9" s="417"/>
      <c r="CX9" s="417"/>
      <c r="CY9" s="417"/>
      <c r="CZ9" s="417"/>
      <c r="DA9" s="418"/>
      <c r="DB9" s="416">
        <v>18</v>
      </c>
      <c r="DC9" s="417"/>
      <c r="DD9" s="417"/>
      <c r="DE9" s="417"/>
      <c r="DF9" s="417"/>
      <c r="DG9" s="417"/>
      <c r="DH9" s="417"/>
      <c r="DI9" s="418"/>
    </row>
    <row r="10" spans="1:119" ht="18.75" customHeight="1" thickBot="1">
      <c r="A10" s="180"/>
      <c r="B10" s="551"/>
      <c r="C10" s="552"/>
      <c r="D10" s="552"/>
      <c r="E10" s="552"/>
      <c r="F10" s="552"/>
      <c r="G10" s="552"/>
      <c r="H10" s="552"/>
      <c r="I10" s="552"/>
      <c r="J10" s="552"/>
      <c r="K10" s="470"/>
      <c r="L10" s="375" t="s">
        <v>120</v>
      </c>
      <c r="M10" s="376"/>
      <c r="N10" s="376"/>
      <c r="O10" s="376"/>
      <c r="P10" s="376"/>
      <c r="Q10" s="377"/>
      <c r="R10" s="372">
        <v>4072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650</v>
      </c>
      <c r="BO10" s="420"/>
      <c r="BP10" s="420"/>
      <c r="BQ10" s="420"/>
      <c r="BR10" s="420"/>
      <c r="BS10" s="420"/>
      <c r="BT10" s="420"/>
      <c r="BU10" s="421"/>
      <c r="BV10" s="419">
        <v>639</v>
      </c>
      <c r="BW10" s="420"/>
      <c r="BX10" s="420"/>
      <c r="BY10" s="420"/>
      <c r="BZ10" s="420"/>
      <c r="CA10" s="420"/>
      <c r="CB10" s="420"/>
      <c r="CC10" s="421"/>
      <c r="CD10" s="183" t="s">
        <v>124</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c r="A11" s="180"/>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c r="A12" s="180"/>
      <c r="B12" s="525" t="s">
        <v>133</v>
      </c>
      <c r="C12" s="526"/>
      <c r="D12" s="526"/>
      <c r="E12" s="526"/>
      <c r="F12" s="526"/>
      <c r="G12" s="526"/>
      <c r="H12" s="526"/>
      <c r="I12" s="526"/>
      <c r="J12" s="526"/>
      <c r="K12" s="527"/>
      <c r="L12" s="534" t="s">
        <v>134</v>
      </c>
      <c r="M12" s="535"/>
      <c r="N12" s="535"/>
      <c r="O12" s="535"/>
      <c r="P12" s="535"/>
      <c r="Q12" s="536"/>
      <c r="R12" s="537">
        <v>3661</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132</v>
      </c>
      <c r="DC12" s="523"/>
      <c r="DD12" s="523"/>
      <c r="DE12" s="523"/>
      <c r="DF12" s="523"/>
      <c r="DG12" s="523"/>
      <c r="DH12" s="523"/>
      <c r="DI12" s="524"/>
    </row>
    <row r="13" spans="1:119" ht="18.75" customHeight="1">
      <c r="A13" s="180"/>
      <c r="B13" s="528"/>
      <c r="C13" s="529"/>
      <c r="D13" s="529"/>
      <c r="E13" s="529"/>
      <c r="F13" s="529"/>
      <c r="G13" s="529"/>
      <c r="H13" s="529"/>
      <c r="I13" s="529"/>
      <c r="J13" s="529"/>
      <c r="K13" s="530"/>
      <c r="L13" s="189"/>
      <c r="M13" s="503" t="s">
        <v>141</v>
      </c>
      <c r="N13" s="504"/>
      <c r="O13" s="504"/>
      <c r="P13" s="504"/>
      <c r="Q13" s="505"/>
      <c r="R13" s="506">
        <v>3625</v>
      </c>
      <c r="S13" s="507"/>
      <c r="T13" s="507"/>
      <c r="U13" s="507"/>
      <c r="V13" s="508"/>
      <c r="W13" s="509" t="s">
        <v>142</v>
      </c>
      <c r="X13" s="405"/>
      <c r="Y13" s="405"/>
      <c r="Z13" s="405"/>
      <c r="AA13" s="405"/>
      <c r="AB13" s="406"/>
      <c r="AC13" s="372">
        <v>262</v>
      </c>
      <c r="AD13" s="373"/>
      <c r="AE13" s="373"/>
      <c r="AF13" s="373"/>
      <c r="AG13" s="374"/>
      <c r="AH13" s="372">
        <v>291</v>
      </c>
      <c r="AI13" s="373"/>
      <c r="AJ13" s="373"/>
      <c r="AK13" s="373"/>
      <c r="AL13" s="432"/>
      <c r="AM13" s="476" t="s">
        <v>143</v>
      </c>
      <c r="AN13" s="376"/>
      <c r="AO13" s="376"/>
      <c r="AP13" s="376"/>
      <c r="AQ13" s="376"/>
      <c r="AR13" s="376"/>
      <c r="AS13" s="376"/>
      <c r="AT13" s="377"/>
      <c r="AU13" s="477" t="s">
        <v>128</v>
      </c>
      <c r="AV13" s="478"/>
      <c r="AW13" s="478"/>
      <c r="AX13" s="478"/>
      <c r="AY13" s="433" t="s">
        <v>144</v>
      </c>
      <c r="AZ13" s="434"/>
      <c r="BA13" s="434"/>
      <c r="BB13" s="434"/>
      <c r="BC13" s="434"/>
      <c r="BD13" s="434"/>
      <c r="BE13" s="434"/>
      <c r="BF13" s="434"/>
      <c r="BG13" s="434"/>
      <c r="BH13" s="434"/>
      <c r="BI13" s="434"/>
      <c r="BJ13" s="434"/>
      <c r="BK13" s="434"/>
      <c r="BL13" s="434"/>
      <c r="BM13" s="435"/>
      <c r="BN13" s="419">
        <v>-85810</v>
      </c>
      <c r="BO13" s="420"/>
      <c r="BP13" s="420"/>
      <c r="BQ13" s="420"/>
      <c r="BR13" s="420"/>
      <c r="BS13" s="420"/>
      <c r="BT13" s="420"/>
      <c r="BU13" s="421"/>
      <c r="BV13" s="419">
        <v>160528</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6.2</v>
      </c>
      <c r="CU13" s="417"/>
      <c r="CV13" s="417"/>
      <c r="CW13" s="417"/>
      <c r="CX13" s="417"/>
      <c r="CY13" s="417"/>
      <c r="CZ13" s="417"/>
      <c r="DA13" s="418"/>
      <c r="DB13" s="416">
        <v>5.6</v>
      </c>
      <c r="DC13" s="417"/>
      <c r="DD13" s="417"/>
      <c r="DE13" s="417"/>
      <c r="DF13" s="417"/>
      <c r="DG13" s="417"/>
      <c r="DH13" s="417"/>
      <c r="DI13" s="418"/>
    </row>
    <row r="14" spans="1:119" ht="18.75" customHeight="1" thickBot="1">
      <c r="A14" s="180"/>
      <c r="B14" s="528"/>
      <c r="C14" s="529"/>
      <c r="D14" s="529"/>
      <c r="E14" s="529"/>
      <c r="F14" s="529"/>
      <c r="G14" s="529"/>
      <c r="H14" s="529"/>
      <c r="I14" s="529"/>
      <c r="J14" s="529"/>
      <c r="K14" s="530"/>
      <c r="L14" s="493" t="s">
        <v>146</v>
      </c>
      <c r="M14" s="546"/>
      <c r="N14" s="546"/>
      <c r="O14" s="546"/>
      <c r="P14" s="546"/>
      <c r="Q14" s="547"/>
      <c r="R14" s="506">
        <v>3747</v>
      </c>
      <c r="S14" s="507"/>
      <c r="T14" s="507"/>
      <c r="U14" s="507"/>
      <c r="V14" s="508"/>
      <c r="W14" s="510"/>
      <c r="X14" s="408"/>
      <c r="Y14" s="408"/>
      <c r="Z14" s="408"/>
      <c r="AA14" s="408"/>
      <c r="AB14" s="409"/>
      <c r="AC14" s="499">
        <v>15.7</v>
      </c>
      <c r="AD14" s="500"/>
      <c r="AE14" s="500"/>
      <c r="AF14" s="500"/>
      <c r="AG14" s="501"/>
      <c r="AH14" s="499">
        <v>16.2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32.9</v>
      </c>
      <c r="CU14" s="517"/>
      <c r="CV14" s="517"/>
      <c r="CW14" s="517"/>
      <c r="CX14" s="517"/>
      <c r="CY14" s="517"/>
      <c r="CZ14" s="517"/>
      <c r="DA14" s="518"/>
      <c r="DB14" s="516">
        <v>31.3</v>
      </c>
      <c r="DC14" s="517"/>
      <c r="DD14" s="517"/>
      <c r="DE14" s="517"/>
      <c r="DF14" s="517"/>
      <c r="DG14" s="517"/>
      <c r="DH14" s="517"/>
      <c r="DI14" s="518"/>
    </row>
    <row r="15" spans="1:119" ht="18.75" customHeight="1">
      <c r="A15" s="180"/>
      <c r="B15" s="528"/>
      <c r="C15" s="529"/>
      <c r="D15" s="529"/>
      <c r="E15" s="529"/>
      <c r="F15" s="529"/>
      <c r="G15" s="529"/>
      <c r="H15" s="529"/>
      <c r="I15" s="529"/>
      <c r="J15" s="529"/>
      <c r="K15" s="530"/>
      <c r="L15" s="189"/>
      <c r="M15" s="503" t="s">
        <v>148</v>
      </c>
      <c r="N15" s="504"/>
      <c r="O15" s="504"/>
      <c r="P15" s="504"/>
      <c r="Q15" s="505"/>
      <c r="R15" s="506">
        <v>3726</v>
      </c>
      <c r="S15" s="507"/>
      <c r="T15" s="507"/>
      <c r="U15" s="507"/>
      <c r="V15" s="508"/>
      <c r="W15" s="509" t="s">
        <v>149</v>
      </c>
      <c r="X15" s="405"/>
      <c r="Y15" s="405"/>
      <c r="Z15" s="405"/>
      <c r="AA15" s="405"/>
      <c r="AB15" s="406"/>
      <c r="AC15" s="372">
        <v>285</v>
      </c>
      <c r="AD15" s="373"/>
      <c r="AE15" s="373"/>
      <c r="AF15" s="373"/>
      <c r="AG15" s="374"/>
      <c r="AH15" s="372">
        <v>335</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360434</v>
      </c>
      <c r="BO15" s="449"/>
      <c r="BP15" s="449"/>
      <c r="BQ15" s="449"/>
      <c r="BR15" s="449"/>
      <c r="BS15" s="449"/>
      <c r="BT15" s="449"/>
      <c r="BU15" s="450"/>
      <c r="BV15" s="448">
        <v>347266</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0"/>
      <c r="CU15" s="191"/>
      <c r="CV15" s="191"/>
      <c r="CW15" s="191"/>
      <c r="CX15" s="191"/>
      <c r="CY15" s="191"/>
      <c r="CZ15" s="191"/>
      <c r="DA15" s="192"/>
      <c r="DB15" s="190"/>
      <c r="DC15" s="191"/>
      <c r="DD15" s="191"/>
      <c r="DE15" s="191"/>
      <c r="DF15" s="191"/>
      <c r="DG15" s="191"/>
      <c r="DH15" s="191"/>
      <c r="DI15" s="192"/>
    </row>
    <row r="16" spans="1:119" ht="18.75" customHeight="1">
      <c r="A16" s="180"/>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17.100000000000001</v>
      </c>
      <c r="AD16" s="500"/>
      <c r="AE16" s="500"/>
      <c r="AF16" s="500"/>
      <c r="AG16" s="501"/>
      <c r="AH16" s="499">
        <v>18.7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2377076</v>
      </c>
      <c r="BO16" s="420"/>
      <c r="BP16" s="420"/>
      <c r="BQ16" s="420"/>
      <c r="BR16" s="420"/>
      <c r="BS16" s="420"/>
      <c r="BT16" s="420"/>
      <c r="BU16" s="421"/>
      <c r="BV16" s="419">
        <v>2344575</v>
      </c>
      <c r="BW16" s="420"/>
      <c r="BX16" s="420"/>
      <c r="BY16" s="420"/>
      <c r="BZ16" s="420"/>
      <c r="CA16" s="420"/>
      <c r="CB16" s="420"/>
      <c r="CC16" s="421"/>
      <c r="CD16" s="193"/>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0"/>
      <c r="B17" s="531"/>
      <c r="C17" s="532"/>
      <c r="D17" s="532"/>
      <c r="E17" s="532"/>
      <c r="F17" s="532"/>
      <c r="G17" s="532"/>
      <c r="H17" s="532"/>
      <c r="I17" s="532"/>
      <c r="J17" s="532"/>
      <c r="K17" s="533"/>
      <c r="L17" s="194"/>
      <c r="M17" s="512" t="s">
        <v>155</v>
      </c>
      <c r="N17" s="513"/>
      <c r="O17" s="513"/>
      <c r="P17" s="513"/>
      <c r="Q17" s="514"/>
      <c r="R17" s="496" t="s">
        <v>156</v>
      </c>
      <c r="S17" s="497"/>
      <c r="T17" s="497"/>
      <c r="U17" s="497"/>
      <c r="V17" s="498"/>
      <c r="W17" s="509" t="s">
        <v>157</v>
      </c>
      <c r="X17" s="405"/>
      <c r="Y17" s="405"/>
      <c r="Z17" s="405"/>
      <c r="AA17" s="405"/>
      <c r="AB17" s="406"/>
      <c r="AC17" s="372">
        <v>1122</v>
      </c>
      <c r="AD17" s="373"/>
      <c r="AE17" s="373"/>
      <c r="AF17" s="373"/>
      <c r="AG17" s="374"/>
      <c r="AH17" s="372">
        <v>1165</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439437</v>
      </c>
      <c r="BO17" s="420"/>
      <c r="BP17" s="420"/>
      <c r="BQ17" s="420"/>
      <c r="BR17" s="420"/>
      <c r="BS17" s="420"/>
      <c r="BT17" s="420"/>
      <c r="BU17" s="421"/>
      <c r="BV17" s="419">
        <v>421786</v>
      </c>
      <c r="BW17" s="420"/>
      <c r="BX17" s="420"/>
      <c r="BY17" s="420"/>
      <c r="BZ17" s="420"/>
      <c r="CA17" s="420"/>
      <c r="CB17" s="420"/>
      <c r="CC17" s="421"/>
      <c r="CD17" s="193"/>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0"/>
      <c r="B18" s="469" t="s">
        <v>159</v>
      </c>
      <c r="C18" s="470"/>
      <c r="D18" s="470"/>
      <c r="E18" s="471"/>
      <c r="F18" s="471"/>
      <c r="G18" s="471"/>
      <c r="H18" s="471"/>
      <c r="I18" s="471"/>
      <c r="J18" s="471"/>
      <c r="K18" s="471"/>
      <c r="L18" s="472">
        <v>98.45</v>
      </c>
      <c r="M18" s="472"/>
      <c r="N18" s="472"/>
      <c r="O18" s="472"/>
      <c r="P18" s="472"/>
      <c r="Q18" s="472"/>
      <c r="R18" s="473"/>
      <c r="S18" s="473"/>
      <c r="T18" s="473"/>
      <c r="U18" s="473"/>
      <c r="V18" s="474"/>
      <c r="W18" s="490"/>
      <c r="X18" s="491"/>
      <c r="Y18" s="491"/>
      <c r="Z18" s="491"/>
      <c r="AA18" s="491"/>
      <c r="AB18" s="515"/>
      <c r="AC18" s="389">
        <v>67.2</v>
      </c>
      <c r="AD18" s="390"/>
      <c r="AE18" s="390"/>
      <c r="AF18" s="390"/>
      <c r="AG18" s="475"/>
      <c r="AH18" s="389">
        <v>65</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2103330</v>
      </c>
      <c r="BO18" s="420"/>
      <c r="BP18" s="420"/>
      <c r="BQ18" s="420"/>
      <c r="BR18" s="420"/>
      <c r="BS18" s="420"/>
      <c r="BT18" s="420"/>
      <c r="BU18" s="421"/>
      <c r="BV18" s="419">
        <v>2061693</v>
      </c>
      <c r="BW18" s="420"/>
      <c r="BX18" s="420"/>
      <c r="BY18" s="420"/>
      <c r="BZ18" s="420"/>
      <c r="CA18" s="420"/>
      <c r="CB18" s="420"/>
      <c r="CC18" s="421"/>
      <c r="CD18" s="193"/>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0"/>
      <c r="B19" s="469" t="s">
        <v>161</v>
      </c>
      <c r="C19" s="470"/>
      <c r="D19" s="470"/>
      <c r="E19" s="471"/>
      <c r="F19" s="471"/>
      <c r="G19" s="471"/>
      <c r="H19" s="471"/>
      <c r="I19" s="471"/>
      <c r="J19" s="471"/>
      <c r="K19" s="471"/>
      <c r="L19" s="479">
        <v>37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2814676</v>
      </c>
      <c r="BO19" s="420"/>
      <c r="BP19" s="420"/>
      <c r="BQ19" s="420"/>
      <c r="BR19" s="420"/>
      <c r="BS19" s="420"/>
      <c r="BT19" s="420"/>
      <c r="BU19" s="421"/>
      <c r="BV19" s="419">
        <v>2816554</v>
      </c>
      <c r="BW19" s="420"/>
      <c r="BX19" s="420"/>
      <c r="BY19" s="420"/>
      <c r="BZ19" s="420"/>
      <c r="CA19" s="420"/>
      <c r="CB19" s="420"/>
      <c r="CC19" s="421"/>
      <c r="CD19" s="193"/>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0"/>
      <c r="B20" s="469" t="s">
        <v>163</v>
      </c>
      <c r="C20" s="470"/>
      <c r="D20" s="470"/>
      <c r="E20" s="471"/>
      <c r="F20" s="471"/>
      <c r="G20" s="471"/>
      <c r="H20" s="471"/>
      <c r="I20" s="471"/>
      <c r="J20" s="471"/>
      <c r="K20" s="471"/>
      <c r="L20" s="479">
        <v>1603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3"/>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0"/>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3"/>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0"/>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5761353</v>
      </c>
      <c r="BO22" s="449"/>
      <c r="BP22" s="449"/>
      <c r="BQ22" s="449"/>
      <c r="BR22" s="449"/>
      <c r="BS22" s="449"/>
      <c r="BT22" s="449"/>
      <c r="BU22" s="450"/>
      <c r="BV22" s="448">
        <v>5520546</v>
      </c>
      <c r="BW22" s="449"/>
      <c r="BX22" s="449"/>
      <c r="BY22" s="449"/>
      <c r="BZ22" s="449"/>
      <c r="CA22" s="449"/>
      <c r="CB22" s="449"/>
      <c r="CC22" s="450"/>
      <c r="CD22" s="193"/>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0"/>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5296876</v>
      </c>
      <c r="BO23" s="420"/>
      <c r="BP23" s="420"/>
      <c r="BQ23" s="420"/>
      <c r="BR23" s="420"/>
      <c r="BS23" s="420"/>
      <c r="BT23" s="420"/>
      <c r="BU23" s="421"/>
      <c r="BV23" s="419">
        <v>5032417</v>
      </c>
      <c r="BW23" s="420"/>
      <c r="BX23" s="420"/>
      <c r="BY23" s="420"/>
      <c r="BZ23" s="420"/>
      <c r="CA23" s="420"/>
      <c r="CB23" s="420"/>
      <c r="CC23" s="421"/>
      <c r="CD23" s="193"/>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0"/>
      <c r="B24" s="398"/>
      <c r="C24" s="399"/>
      <c r="D24" s="400"/>
      <c r="E24" s="375" t="s">
        <v>173</v>
      </c>
      <c r="F24" s="376"/>
      <c r="G24" s="376"/>
      <c r="H24" s="376"/>
      <c r="I24" s="376"/>
      <c r="J24" s="376"/>
      <c r="K24" s="377"/>
      <c r="L24" s="372">
        <v>1</v>
      </c>
      <c r="M24" s="373"/>
      <c r="N24" s="373"/>
      <c r="O24" s="373"/>
      <c r="P24" s="374"/>
      <c r="Q24" s="372">
        <v>6750</v>
      </c>
      <c r="R24" s="373"/>
      <c r="S24" s="373"/>
      <c r="T24" s="373"/>
      <c r="U24" s="373"/>
      <c r="V24" s="374"/>
      <c r="W24" s="462"/>
      <c r="X24" s="399"/>
      <c r="Y24" s="400"/>
      <c r="Z24" s="375" t="s">
        <v>174</v>
      </c>
      <c r="AA24" s="376"/>
      <c r="AB24" s="376"/>
      <c r="AC24" s="376"/>
      <c r="AD24" s="376"/>
      <c r="AE24" s="376"/>
      <c r="AF24" s="376"/>
      <c r="AG24" s="377"/>
      <c r="AH24" s="372">
        <v>69</v>
      </c>
      <c r="AI24" s="373"/>
      <c r="AJ24" s="373"/>
      <c r="AK24" s="373"/>
      <c r="AL24" s="374"/>
      <c r="AM24" s="372">
        <v>201342</v>
      </c>
      <c r="AN24" s="373"/>
      <c r="AO24" s="373"/>
      <c r="AP24" s="373"/>
      <c r="AQ24" s="373"/>
      <c r="AR24" s="374"/>
      <c r="AS24" s="372">
        <v>2918</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4698519</v>
      </c>
      <c r="BO24" s="420"/>
      <c r="BP24" s="420"/>
      <c r="BQ24" s="420"/>
      <c r="BR24" s="420"/>
      <c r="BS24" s="420"/>
      <c r="BT24" s="420"/>
      <c r="BU24" s="421"/>
      <c r="BV24" s="419">
        <v>4348572</v>
      </c>
      <c r="BW24" s="420"/>
      <c r="BX24" s="420"/>
      <c r="BY24" s="420"/>
      <c r="BZ24" s="420"/>
      <c r="CA24" s="420"/>
      <c r="CB24" s="420"/>
      <c r="CC24" s="421"/>
      <c r="CD24" s="193"/>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0"/>
      <c r="B25" s="398"/>
      <c r="C25" s="399"/>
      <c r="D25" s="400"/>
      <c r="E25" s="375" t="s">
        <v>176</v>
      </c>
      <c r="F25" s="376"/>
      <c r="G25" s="376"/>
      <c r="H25" s="376"/>
      <c r="I25" s="376"/>
      <c r="J25" s="376"/>
      <c r="K25" s="377"/>
      <c r="L25" s="372">
        <v>1</v>
      </c>
      <c r="M25" s="373"/>
      <c r="N25" s="373"/>
      <c r="O25" s="373"/>
      <c r="P25" s="374"/>
      <c r="Q25" s="372">
        <v>5355</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132</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5074</v>
      </c>
      <c r="BO25" s="449"/>
      <c r="BP25" s="449"/>
      <c r="BQ25" s="449"/>
      <c r="BR25" s="449"/>
      <c r="BS25" s="449"/>
      <c r="BT25" s="449"/>
      <c r="BU25" s="450"/>
      <c r="BV25" s="448">
        <v>319383</v>
      </c>
      <c r="BW25" s="449"/>
      <c r="BX25" s="449"/>
      <c r="BY25" s="449"/>
      <c r="BZ25" s="449"/>
      <c r="CA25" s="449"/>
      <c r="CB25" s="449"/>
      <c r="CC25" s="450"/>
      <c r="CD25" s="193"/>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0"/>
      <c r="B26" s="398"/>
      <c r="C26" s="399"/>
      <c r="D26" s="400"/>
      <c r="E26" s="375" t="s">
        <v>180</v>
      </c>
      <c r="F26" s="376"/>
      <c r="G26" s="376"/>
      <c r="H26" s="376"/>
      <c r="I26" s="376"/>
      <c r="J26" s="376"/>
      <c r="K26" s="377"/>
      <c r="L26" s="372">
        <v>1</v>
      </c>
      <c r="M26" s="373"/>
      <c r="N26" s="373"/>
      <c r="O26" s="373"/>
      <c r="P26" s="374"/>
      <c r="Q26" s="372">
        <v>5082</v>
      </c>
      <c r="R26" s="373"/>
      <c r="S26" s="373"/>
      <c r="T26" s="373"/>
      <c r="U26" s="373"/>
      <c r="V26" s="374"/>
      <c r="W26" s="462"/>
      <c r="X26" s="399"/>
      <c r="Y26" s="400"/>
      <c r="Z26" s="375" t="s">
        <v>181</v>
      </c>
      <c r="AA26" s="430"/>
      <c r="AB26" s="430"/>
      <c r="AC26" s="430"/>
      <c r="AD26" s="430"/>
      <c r="AE26" s="430"/>
      <c r="AF26" s="430"/>
      <c r="AG26" s="431"/>
      <c r="AH26" s="372" t="s">
        <v>178</v>
      </c>
      <c r="AI26" s="373"/>
      <c r="AJ26" s="373"/>
      <c r="AK26" s="373"/>
      <c r="AL26" s="374"/>
      <c r="AM26" s="372" t="s">
        <v>178</v>
      </c>
      <c r="AN26" s="373"/>
      <c r="AO26" s="373"/>
      <c r="AP26" s="373"/>
      <c r="AQ26" s="373"/>
      <c r="AR26" s="374"/>
      <c r="AS26" s="372" t="s">
        <v>178</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3"/>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0"/>
      <c r="B27" s="398"/>
      <c r="C27" s="399"/>
      <c r="D27" s="400"/>
      <c r="E27" s="375" t="s">
        <v>183</v>
      </c>
      <c r="F27" s="376"/>
      <c r="G27" s="376"/>
      <c r="H27" s="376"/>
      <c r="I27" s="376"/>
      <c r="J27" s="376"/>
      <c r="K27" s="377"/>
      <c r="L27" s="372">
        <v>1</v>
      </c>
      <c r="M27" s="373"/>
      <c r="N27" s="373"/>
      <c r="O27" s="373"/>
      <c r="P27" s="374"/>
      <c r="Q27" s="372">
        <v>2130</v>
      </c>
      <c r="R27" s="373"/>
      <c r="S27" s="373"/>
      <c r="T27" s="373"/>
      <c r="U27" s="373"/>
      <c r="V27" s="374"/>
      <c r="W27" s="462"/>
      <c r="X27" s="399"/>
      <c r="Y27" s="400"/>
      <c r="Z27" s="375" t="s">
        <v>184</v>
      </c>
      <c r="AA27" s="376"/>
      <c r="AB27" s="376"/>
      <c r="AC27" s="376"/>
      <c r="AD27" s="376"/>
      <c r="AE27" s="376"/>
      <c r="AF27" s="376"/>
      <c r="AG27" s="377"/>
      <c r="AH27" s="372" t="s">
        <v>178</v>
      </c>
      <c r="AI27" s="373"/>
      <c r="AJ27" s="373"/>
      <c r="AK27" s="373"/>
      <c r="AL27" s="374"/>
      <c r="AM27" s="372" t="s">
        <v>178</v>
      </c>
      <c r="AN27" s="373"/>
      <c r="AO27" s="373"/>
      <c r="AP27" s="373"/>
      <c r="AQ27" s="373"/>
      <c r="AR27" s="374"/>
      <c r="AS27" s="372" t="s">
        <v>178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75805</v>
      </c>
      <c r="BO27" s="454"/>
      <c r="BP27" s="454"/>
      <c r="BQ27" s="454"/>
      <c r="BR27" s="454"/>
      <c r="BS27" s="454"/>
      <c r="BT27" s="454"/>
      <c r="BU27" s="455"/>
      <c r="BV27" s="453">
        <v>75805</v>
      </c>
      <c r="BW27" s="454"/>
      <c r="BX27" s="454"/>
      <c r="BY27" s="454"/>
      <c r="BZ27" s="454"/>
      <c r="CA27" s="454"/>
      <c r="CB27" s="454"/>
      <c r="CC27" s="455"/>
      <c r="CD27" s="195"/>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0"/>
      <c r="B28" s="398"/>
      <c r="C28" s="399"/>
      <c r="D28" s="400"/>
      <c r="E28" s="375" t="s">
        <v>186</v>
      </c>
      <c r="F28" s="376"/>
      <c r="G28" s="376"/>
      <c r="H28" s="376"/>
      <c r="I28" s="376"/>
      <c r="J28" s="376"/>
      <c r="K28" s="377"/>
      <c r="L28" s="372">
        <v>1</v>
      </c>
      <c r="M28" s="373"/>
      <c r="N28" s="373"/>
      <c r="O28" s="373"/>
      <c r="P28" s="374"/>
      <c r="Q28" s="372">
        <v>1780</v>
      </c>
      <c r="R28" s="373"/>
      <c r="S28" s="373"/>
      <c r="T28" s="373"/>
      <c r="U28" s="373"/>
      <c r="V28" s="374"/>
      <c r="W28" s="462"/>
      <c r="X28" s="399"/>
      <c r="Y28" s="400"/>
      <c r="Z28" s="375" t="s">
        <v>187</v>
      </c>
      <c r="AA28" s="376"/>
      <c r="AB28" s="376"/>
      <c r="AC28" s="376"/>
      <c r="AD28" s="376"/>
      <c r="AE28" s="376"/>
      <c r="AF28" s="376"/>
      <c r="AG28" s="377"/>
      <c r="AH28" s="372" t="s">
        <v>178</v>
      </c>
      <c r="AI28" s="373"/>
      <c r="AJ28" s="373"/>
      <c r="AK28" s="373"/>
      <c r="AL28" s="374"/>
      <c r="AM28" s="372" t="s">
        <v>178</v>
      </c>
      <c r="AN28" s="373"/>
      <c r="AO28" s="373"/>
      <c r="AP28" s="373"/>
      <c r="AQ28" s="373"/>
      <c r="AR28" s="374"/>
      <c r="AS28" s="372" t="s">
        <v>132</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1101053</v>
      </c>
      <c r="BO28" s="449"/>
      <c r="BP28" s="449"/>
      <c r="BQ28" s="449"/>
      <c r="BR28" s="449"/>
      <c r="BS28" s="449"/>
      <c r="BT28" s="449"/>
      <c r="BU28" s="450"/>
      <c r="BV28" s="448">
        <v>964403</v>
      </c>
      <c r="BW28" s="449"/>
      <c r="BX28" s="449"/>
      <c r="BY28" s="449"/>
      <c r="BZ28" s="449"/>
      <c r="CA28" s="449"/>
      <c r="CB28" s="449"/>
      <c r="CC28" s="450"/>
      <c r="CD28" s="193"/>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0"/>
      <c r="B29" s="398"/>
      <c r="C29" s="399"/>
      <c r="D29" s="400"/>
      <c r="E29" s="375" t="s">
        <v>189</v>
      </c>
      <c r="F29" s="376"/>
      <c r="G29" s="376"/>
      <c r="H29" s="376"/>
      <c r="I29" s="376"/>
      <c r="J29" s="376"/>
      <c r="K29" s="377"/>
      <c r="L29" s="372">
        <v>5</v>
      </c>
      <c r="M29" s="373"/>
      <c r="N29" s="373"/>
      <c r="O29" s="373"/>
      <c r="P29" s="374"/>
      <c r="Q29" s="372">
        <v>1630</v>
      </c>
      <c r="R29" s="373"/>
      <c r="S29" s="373"/>
      <c r="T29" s="373"/>
      <c r="U29" s="373"/>
      <c r="V29" s="374"/>
      <c r="W29" s="463"/>
      <c r="X29" s="464"/>
      <c r="Y29" s="465"/>
      <c r="Z29" s="375" t="s">
        <v>190</v>
      </c>
      <c r="AA29" s="376"/>
      <c r="AB29" s="376"/>
      <c r="AC29" s="376"/>
      <c r="AD29" s="376"/>
      <c r="AE29" s="376"/>
      <c r="AF29" s="376"/>
      <c r="AG29" s="377"/>
      <c r="AH29" s="372">
        <v>69</v>
      </c>
      <c r="AI29" s="373"/>
      <c r="AJ29" s="373"/>
      <c r="AK29" s="373"/>
      <c r="AL29" s="374"/>
      <c r="AM29" s="372">
        <v>201342</v>
      </c>
      <c r="AN29" s="373"/>
      <c r="AO29" s="373"/>
      <c r="AP29" s="373"/>
      <c r="AQ29" s="373"/>
      <c r="AR29" s="374"/>
      <c r="AS29" s="372">
        <v>2918</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115377</v>
      </c>
      <c r="BO29" s="420"/>
      <c r="BP29" s="420"/>
      <c r="BQ29" s="420"/>
      <c r="BR29" s="420"/>
      <c r="BS29" s="420"/>
      <c r="BT29" s="420"/>
      <c r="BU29" s="421"/>
      <c r="BV29" s="419">
        <v>115342</v>
      </c>
      <c r="BW29" s="420"/>
      <c r="BX29" s="420"/>
      <c r="BY29" s="420"/>
      <c r="BZ29" s="420"/>
      <c r="CA29" s="420"/>
      <c r="CB29" s="420"/>
      <c r="CC29" s="421"/>
      <c r="CD29" s="195"/>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0"/>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94.4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268344</v>
      </c>
      <c r="BO30" s="454"/>
      <c r="BP30" s="454"/>
      <c r="BQ30" s="454"/>
      <c r="BR30" s="454"/>
      <c r="BS30" s="454"/>
      <c r="BT30" s="454"/>
      <c r="BU30" s="455"/>
      <c r="BV30" s="453">
        <v>280668</v>
      </c>
      <c r="BW30" s="454"/>
      <c r="BX30" s="454"/>
      <c r="BY30" s="454"/>
      <c r="BZ30" s="454"/>
      <c r="CA30" s="454"/>
      <c r="CB30" s="454"/>
      <c r="CC30" s="455"/>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c r="A31" s="180"/>
      <c r="B31" s="202"/>
      <c r="DI31" s="203"/>
    </row>
    <row r="32" spans="1:113" ht="13.5" customHeight="1">
      <c r="A32" s="180"/>
      <c r="B32" s="204"/>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3"/>
    </row>
    <row r="33" spans="1:113" ht="13.5" customHeight="1">
      <c r="A33" s="180"/>
      <c r="B33" s="204"/>
      <c r="C33" s="371" t="s">
        <v>199</v>
      </c>
      <c r="D33" s="371"/>
      <c r="E33" s="370" t="s">
        <v>200</v>
      </c>
      <c r="F33" s="370"/>
      <c r="G33" s="370"/>
      <c r="H33" s="370"/>
      <c r="I33" s="370"/>
      <c r="J33" s="370"/>
      <c r="K33" s="370"/>
      <c r="L33" s="370"/>
      <c r="M33" s="370"/>
      <c r="N33" s="370"/>
      <c r="O33" s="370"/>
      <c r="P33" s="370"/>
      <c r="Q33" s="370"/>
      <c r="R33" s="370"/>
      <c r="S33" s="370"/>
      <c r="T33" s="205"/>
      <c r="U33" s="371" t="s">
        <v>201</v>
      </c>
      <c r="V33" s="371"/>
      <c r="W33" s="370" t="s">
        <v>202</v>
      </c>
      <c r="X33" s="370"/>
      <c r="Y33" s="370"/>
      <c r="Z33" s="370"/>
      <c r="AA33" s="370"/>
      <c r="AB33" s="370"/>
      <c r="AC33" s="370"/>
      <c r="AD33" s="370"/>
      <c r="AE33" s="370"/>
      <c r="AF33" s="370"/>
      <c r="AG33" s="370"/>
      <c r="AH33" s="370"/>
      <c r="AI33" s="370"/>
      <c r="AJ33" s="370"/>
      <c r="AK33" s="370"/>
      <c r="AL33" s="205"/>
      <c r="AM33" s="371" t="s">
        <v>203</v>
      </c>
      <c r="AN33" s="371"/>
      <c r="AO33" s="370" t="s">
        <v>202</v>
      </c>
      <c r="AP33" s="370"/>
      <c r="AQ33" s="370"/>
      <c r="AR33" s="370"/>
      <c r="AS33" s="370"/>
      <c r="AT33" s="370"/>
      <c r="AU33" s="370"/>
      <c r="AV33" s="370"/>
      <c r="AW33" s="370"/>
      <c r="AX33" s="370"/>
      <c r="AY33" s="370"/>
      <c r="AZ33" s="370"/>
      <c r="BA33" s="370"/>
      <c r="BB33" s="370"/>
      <c r="BC33" s="370"/>
      <c r="BD33" s="206"/>
      <c r="BE33" s="370" t="s">
        <v>204</v>
      </c>
      <c r="BF33" s="370"/>
      <c r="BG33" s="370" t="s">
        <v>205</v>
      </c>
      <c r="BH33" s="370"/>
      <c r="BI33" s="370"/>
      <c r="BJ33" s="370"/>
      <c r="BK33" s="370"/>
      <c r="BL33" s="370"/>
      <c r="BM33" s="370"/>
      <c r="BN33" s="370"/>
      <c r="BO33" s="370"/>
      <c r="BP33" s="370"/>
      <c r="BQ33" s="370"/>
      <c r="BR33" s="370"/>
      <c r="BS33" s="370"/>
      <c r="BT33" s="370"/>
      <c r="BU33" s="370"/>
      <c r="BV33" s="206"/>
      <c r="BW33" s="371" t="s">
        <v>204</v>
      </c>
      <c r="BX33" s="371"/>
      <c r="BY33" s="370" t="s">
        <v>206</v>
      </c>
      <c r="BZ33" s="370"/>
      <c r="CA33" s="370"/>
      <c r="CB33" s="370"/>
      <c r="CC33" s="370"/>
      <c r="CD33" s="370"/>
      <c r="CE33" s="370"/>
      <c r="CF33" s="370"/>
      <c r="CG33" s="370"/>
      <c r="CH33" s="370"/>
      <c r="CI33" s="370"/>
      <c r="CJ33" s="370"/>
      <c r="CK33" s="370"/>
      <c r="CL33" s="370"/>
      <c r="CM33" s="370"/>
      <c r="CN33" s="205"/>
      <c r="CO33" s="371" t="s">
        <v>203</v>
      </c>
      <c r="CP33" s="371"/>
      <c r="CQ33" s="370" t="s">
        <v>207</v>
      </c>
      <c r="CR33" s="370"/>
      <c r="CS33" s="370"/>
      <c r="CT33" s="370"/>
      <c r="CU33" s="370"/>
      <c r="CV33" s="370"/>
      <c r="CW33" s="370"/>
      <c r="CX33" s="370"/>
      <c r="CY33" s="370"/>
      <c r="CZ33" s="370"/>
      <c r="DA33" s="370"/>
      <c r="DB33" s="370"/>
      <c r="DC33" s="370"/>
      <c r="DD33" s="370"/>
      <c r="DE33" s="370"/>
      <c r="DF33" s="205"/>
      <c r="DG33" s="369" t="s">
        <v>208</v>
      </c>
      <c r="DH33" s="369"/>
      <c r="DI33" s="207"/>
    </row>
    <row r="34" spans="1:113" ht="32.25" customHeight="1">
      <c r="A34" s="180"/>
      <c r="B34" s="204"/>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0"/>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0"/>
      <c r="AM34" s="367" t="str">
        <f>IF(AO34="","",MAX(C34:D43,U34:V43)+1)</f>
        <v/>
      </c>
      <c r="AN34" s="367"/>
      <c r="AO34" s="368"/>
      <c r="AP34" s="368"/>
      <c r="AQ34" s="368"/>
      <c r="AR34" s="368"/>
      <c r="AS34" s="368"/>
      <c r="AT34" s="368"/>
      <c r="AU34" s="368"/>
      <c r="AV34" s="368"/>
      <c r="AW34" s="368"/>
      <c r="AX34" s="368"/>
      <c r="AY34" s="368"/>
      <c r="AZ34" s="368"/>
      <c r="BA34" s="368"/>
      <c r="BB34" s="368"/>
      <c r="BC34" s="368"/>
      <c r="BD34" s="180"/>
      <c r="BE34" s="367">
        <f>IF(BG34="","",MAX(C34:D43,U34:V43,AM34:AN43)+1)</f>
        <v>7</v>
      </c>
      <c r="BF34" s="367"/>
      <c r="BG34" s="368" t="str">
        <f>IF('各会計、関係団体の財政状況及び健全化判断比率'!B32="","",'各会計、関係団体の財政状況及び健全化判断比率'!B32)</f>
        <v>簡易水道特別会計</v>
      </c>
      <c r="BH34" s="368"/>
      <c r="BI34" s="368"/>
      <c r="BJ34" s="368"/>
      <c r="BK34" s="368"/>
      <c r="BL34" s="368"/>
      <c r="BM34" s="368"/>
      <c r="BN34" s="368"/>
      <c r="BO34" s="368"/>
      <c r="BP34" s="368"/>
      <c r="BQ34" s="368"/>
      <c r="BR34" s="368"/>
      <c r="BS34" s="368"/>
      <c r="BT34" s="368"/>
      <c r="BU34" s="368"/>
      <c r="BV34" s="180"/>
      <c r="BW34" s="367">
        <f>IF(BY34="","",MAX(C34:D43,U34:V43,AM34:AN43,BE34:BF43)+1)</f>
        <v>8</v>
      </c>
      <c r="BX34" s="367"/>
      <c r="BY34" s="368" t="str">
        <f>IF('各会計、関係団体の財政状況及び健全化判断比率'!B68="","",'各会計、関係団体の財政状況及び健全化判断比率'!B68)</f>
        <v>愛媛県市町総合事務組合（退職手当事業分）</v>
      </c>
      <c r="BZ34" s="368"/>
      <c r="CA34" s="368"/>
      <c r="CB34" s="368"/>
      <c r="CC34" s="368"/>
      <c r="CD34" s="368"/>
      <c r="CE34" s="368"/>
      <c r="CF34" s="368"/>
      <c r="CG34" s="368"/>
      <c r="CH34" s="368"/>
      <c r="CI34" s="368"/>
      <c r="CJ34" s="368"/>
      <c r="CK34" s="368"/>
      <c r="CL34" s="368"/>
      <c r="CM34" s="368"/>
      <c r="CN34" s="180"/>
      <c r="CO34" s="367">
        <f>IF(CQ34="","",MAX(C34:D43,U34:V43,AM34:AN43,BE34:BF43,BW34:BX43)+1)</f>
        <v>18</v>
      </c>
      <c r="CP34" s="367"/>
      <c r="CQ34" s="368" t="str">
        <f>IF('各会計、関係団体の財政状況及び健全化判断比率'!BS7="","",'各会計、関係団体の財政状況及び健全化判断比率'!BS7)</f>
        <v>株式会社松野町農林公社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7"/>
    </row>
    <row r="35" spans="1:113" ht="32.25" customHeight="1">
      <c r="A35" s="180"/>
      <c r="B35" s="204"/>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0"/>
      <c r="U35" s="367">
        <f>IF(W35="","",U34+1)</f>
        <v>4</v>
      </c>
      <c r="V35" s="367"/>
      <c r="W35" s="368" t="str">
        <f>IF('各会計、関係団体の財政状況及び健全化判断比率'!B29="","",'各会計、関係団体の財政状況及び健全化判断比率'!B29)</f>
        <v>国民健康保険中央診療所特別会計</v>
      </c>
      <c r="X35" s="368"/>
      <c r="Y35" s="368"/>
      <c r="Z35" s="368"/>
      <c r="AA35" s="368"/>
      <c r="AB35" s="368"/>
      <c r="AC35" s="368"/>
      <c r="AD35" s="368"/>
      <c r="AE35" s="368"/>
      <c r="AF35" s="368"/>
      <c r="AG35" s="368"/>
      <c r="AH35" s="368"/>
      <c r="AI35" s="368"/>
      <c r="AJ35" s="368"/>
      <c r="AK35" s="368"/>
      <c r="AL35" s="180"/>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0"/>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0"/>
      <c r="BW35" s="367">
        <f t="shared" ref="BW35:BW43" si="2">IF(BY35="","",BW34+1)</f>
        <v>9</v>
      </c>
      <c r="BX35" s="367"/>
      <c r="BY35" s="368" t="str">
        <f>IF('各会計、関係団体の財政状況及び健全化判断比率'!B69="","",'各会計、関係団体の財政状況及び健全化判断比率'!B69)</f>
        <v>愛媛県市町総合事務組合（消防補償事業分）</v>
      </c>
      <c r="BZ35" s="368"/>
      <c r="CA35" s="368"/>
      <c r="CB35" s="368"/>
      <c r="CC35" s="368"/>
      <c r="CD35" s="368"/>
      <c r="CE35" s="368"/>
      <c r="CF35" s="368"/>
      <c r="CG35" s="368"/>
      <c r="CH35" s="368"/>
      <c r="CI35" s="368"/>
      <c r="CJ35" s="368"/>
      <c r="CK35" s="368"/>
      <c r="CL35" s="368"/>
      <c r="CM35" s="368"/>
      <c r="CN35" s="180"/>
      <c r="CO35" s="367">
        <f t="shared" ref="CO35:CO43" si="3">IF(CQ35="","",CO34+1)</f>
        <v>19</v>
      </c>
      <c r="CP35" s="367"/>
      <c r="CQ35" s="368" t="str">
        <f>IF('各会計、関係団体の財政状況及び健全化判断比率'!BS8="","",'各会計、関係団体の財政状況及び健全化判断比率'!BS8)</f>
        <v>株式会社まちづくり松野</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7"/>
    </row>
    <row r="36" spans="1:113" ht="32.25" customHeight="1">
      <c r="A36" s="180"/>
      <c r="B36" s="204"/>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0"/>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0"/>
      <c r="AM36" s="367" t="str">
        <f t="shared" si="0"/>
        <v/>
      </c>
      <c r="AN36" s="367"/>
      <c r="AO36" s="368"/>
      <c r="AP36" s="368"/>
      <c r="AQ36" s="368"/>
      <c r="AR36" s="368"/>
      <c r="AS36" s="368"/>
      <c r="AT36" s="368"/>
      <c r="AU36" s="368"/>
      <c r="AV36" s="368"/>
      <c r="AW36" s="368"/>
      <c r="AX36" s="368"/>
      <c r="AY36" s="368"/>
      <c r="AZ36" s="368"/>
      <c r="BA36" s="368"/>
      <c r="BB36" s="368"/>
      <c r="BC36" s="368"/>
      <c r="BD36" s="180"/>
      <c r="BE36" s="367" t="str">
        <f t="shared" si="1"/>
        <v/>
      </c>
      <c r="BF36" s="367"/>
      <c r="BG36" s="368"/>
      <c r="BH36" s="368"/>
      <c r="BI36" s="368"/>
      <c r="BJ36" s="368"/>
      <c r="BK36" s="368"/>
      <c r="BL36" s="368"/>
      <c r="BM36" s="368"/>
      <c r="BN36" s="368"/>
      <c r="BO36" s="368"/>
      <c r="BP36" s="368"/>
      <c r="BQ36" s="368"/>
      <c r="BR36" s="368"/>
      <c r="BS36" s="368"/>
      <c r="BT36" s="368"/>
      <c r="BU36" s="368"/>
      <c r="BV36" s="180"/>
      <c r="BW36" s="367">
        <f t="shared" si="2"/>
        <v>10</v>
      </c>
      <c r="BX36" s="367"/>
      <c r="BY36" s="368" t="str">
        <f>IF('各会計、関係団体の財政状況及び健全化判断比率'!B70="","",'各会計、関係団体の財政状況及び健全化判断比率'!B70)</f>
        <v>愛媛県市町総合事務組合（交通災害事業分）</v>
      </c>
      <c r="BZ36" s="368"/>
      <c r="CA36" s="368"/>
      <c r="CB36" s="368"/>
      <c r="CC36" s="368"/>
      <c r="CD36" s="368"/>
      <c r="CE36" s="368"/>
      <c r="CF36" s="368"/>
      <c r="CG36" s="368"/>
      <c r="CH36" s="368"/>
      <c r="CI36" s="368"/>
      <c r="CJ36" s="368"/>
      <c r="CK36" s="368"/>
      <c r="CL36" s="368"/>
      <c r="CM36" s="368"/>
      <c r="CN36" s="180"/>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7"/>
    </row>
    <row r="37" spans="1:113" ht="32.25" customHeight="1">
      <c r="A37" s="180"/>
      <c r="B37" s="204"/>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0"/>
      <c r="U37" s="367">
        <f t="shared" si="4"/>
        <v>6</v>
      </c>
      <c r="V37" s="367"/>
      <c r="W37" s="368" t="str">
        <f>IF('各会計、関係団体の財政状況及び健全化判断比率'!B31="","",'各会計、関係団体の財政状況及び健全化判断比率'!B31)</f>
        <v>後期高齢者医療保険事業特別会計</v>
      </c>
      <c r="X37" s="368"/>
      <c r="Y37" s="368"/>
      <c r="Z37" s="368"/>
      <c r="AA37" s="368"/>
      <c r="AB37" s="368"/>
      <c r="AC37" s="368"/>
      <c r="AD37" s="368"/>
      <c r="AE37" s="368"/>
      <c r="AF37" s="368"/>
      <c r="AG37" s="368"/>
      <c r="AH37" s="368"/>
      <c r="AI37" s="368"/>
      <c r="AJ37" s="368"/>
      <c r="AK37" s="368"/>
      <c r="AL37" s="180"/>
      <c r="AM37" s="367" t="str">
        <f t="shared" si="0"/>
        <v/>
      </c>
      <c r="AN37" s="367"/>
      <c r="AO37" s="368"/>
      <c r="AP37" s="368"/>
      <c r="AQ37" s="368"/>
      <c r="AR37" s="368"/>
      <c r="AS37" s="368"/>
      <c r="AT37" s="368"/>
      <c r="AU37" s="368"/>
      <c r="AV37" s="368"/>
      <c r="AW37" s="368"/>
      <c r="AX37" s="368"/>
      <c r="AY37" s="368"/>
      <c r="AZ37" s="368"/>
      <c r="BA37" s="368"/>
      <c r="BB37" s="368"/>
      <c r="BC37" s="368"/>
      <c r="BD37" s="180"/>
      <c r="BE37" s="367" t="str">
        <f t="shared" si="1"/>
        <v/>
      </c>
      <c r="BF37" s="367"/>
      <c r="BG37" s="368"/>
      <c r="BH37" s="368"/>
      <c r="BI37" s="368"/>
      <c r="BJ37" s="368"/>
      <c r="BK37" s="368"/>
      <c r="BL37" s="368"/>
      <c r="BM37" s="368"/>
      <c r="BN37" s="368"/>
      <c r="BO37" s="368"/>
      <c r="BP37" s="368"/>
      <c r="BQ37" s="368"/>
      <c r="BR37" s="368"/>
      <c r="BS37" s="368"/>
      <c r="BT37" s="368"/>
      <c r="BU37" s="368"/>
      <c r="BV37" s="180"/>
      <c r="BW37" s="367">
        <f t="shared" si="2"/>
        <v>11</v>
      </c>
      <c r="BX37" s="367"/>
      <c r="BY37" s="368" t="str">
        <f>IF('各会計、関係団体の財政状況及び健全化判断比率'!B71="","",'各会計、関係団体の財政状況及び健全化判断比率'!B71)</f>
        <v>愛媛県市町総合事務組合（自治会館事業分）</v>
      </c>
      <c r="BZ37" s="368"/>
      <c r="CA37" s="368"/>
      <c r="CB37" s="368"/>
      <c r="CC37" s="368"/>
      <c r="CD37" s="368"/>
      <c r="CE37" s="368"/>
      <c r="CF37" s="368"/>
      <c r="CG37" s="368"/>
      <c r="CH37" s="368"/>
      <c r="CI37" s="368"/>
      <c r="CJ37" s="368"/>
      <c r="CK37" s="368"/>
      <c r="CL37" s="368"/>
      <c r="CM37" s="368"/>
      <c r="CN37" s="180"/>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7"/>
    </row>
    <row r="38" spans="1:113" ht="32.25" customHeight="1">
      <c r="A38" s="180"/>
      <c r="B38" s="204"/>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0"/>
      <c r="U38" s="367" t="str">
        <f t="shared" si="4"/>
        <v/>
      </c>
      <c r="V38" s="367"/>
      <c r="W38" s="368"/>
      <c r="X38" s="368"/>
      <c r="Y38" s="368"/>
      <c r="Z38" s="368"/>
      <c r="AA38" s="368"/>
      <c r="AB38" s="368"/>
      <c r="AC38" s="368"/>
      <c r="AD38" s="368"/>
      <c r="AE38" s="368"/>
      <c r="AF38" s="368"/>
      <c r="AG38" s="368"/>
      <c r="AH38" s="368"/>
      <c r="AI38" s="368"/>
      <c r="AJ38" s="368"/>
      <c r="AK38" s="368"/>
      <c r="AL38" s="180"/>
      <c r="AM38" s="367" t="str">
        <f t="shared" si="0"/>
        <v/>
      </c>
      <c r="AN38" s="367"/>
      <c r="AO38" s="368"/>
      <c r="AP38" s="368"/>
      <c r="AQ38" s="368"/>
      <c r="AR38" s="368"/>
      <c r="AS38" s="368"/>
      <c r="AT38" s="368"/>
      <c r="AU38" s="368"/>
      <c r="AV38" s="368"/>
      <c r="AW38" s="368"/>
      <c r="AX38" s="368"/>
      <c r="AY38" s="368"/>
      <c r="AZ38" s="368"/>
      <c r="BA38" s="368"/>
      <c r="BB38" s="368"/>
      <c r="BC38" s="368"/>
      <c r="BD38" s="180"/>
      <c r="BE38" s="367" t="str">
        <f t="shared" si="1"/>
        <v/>
      </c>
      <c r="BF38" s="367"/>
      <c r="BG38" s="368"/>
      <c r="BH38" s="368"/>
      <c r="BI38" s="368"/>
      <c r="BJ38" s="368"/>
      <c r="BK38" s="368"/>
      <c r="BL38" s="368"/>
      <c r="BM38" s="368"/>
      <c r="BN38" s="368"/>
      <c r="BO38" s="368"/>
      <c r="BP38" s="368"/>
      <c r="BQ38" s="368"/>
      <c r="BR38" s="368"/>
      <c r="BS38" s="368"/>
      <c r="BT38" s="368"/>
      <c r="BU38" s="368"/>
      <c r="BV38" s="180"/>
      <c r="BW38" s="367">
        <f t="shared" si="2"/>
        <v>12</v>
      </c>
      <c r="BX38" s="367"/>
      <c r="BY38" s="368" t="str">
        <f>IF('各会計、関係団体の財政状況及び健全化判断比率'!B72="","",'各会計、関係団体の財政状況及び健全化判断比率'!B72)</f>
        <v>愛媛県市町総合事務組合（議員公務災害事業分）</v>
      </c>
      <c r="BZ38" s="368"/>
      <c r="CA38" s="368"/>
      <c r="CB38" s="368"/>
      <c r="CC38" s="368"/>
      <c r="CD38" s="368"/>
      <c r="CE38" s="368"/>
      <c r="CF38" s="368"/>
      <c r="CG38" s="368"/>
      <c r="CH38" s="368"/>
      <c r="CI38" s="368"/>
      <c r="CJ38" s="368"/>
      <c r="CK38" s="368"/>
      <c r="CL38" s="368"/>
      <c r="CM38" s="368"/>
      <c r="CN38" s="180"/>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7"/>
    </row>
    <row r="39" spans="1:113" ht="32.25" customHeight="1">
      <c r="A39" s="180"/>
      <c r="B39" s="204"/>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0"/>
      <c r="U39" s="367" t="str">
        <f t="shared" si="4"/>
        <v/>
      </c>
      <c r="V39" s="367"/>
      <c r="W39" s="368"/>
      <c r="X39" s="368"/>
      <c r="Y39" s="368"/>
      <c r="Z39" s="368"/>
      <c r="AA39" s="368"/>
      <c r="AB39" s="368"/>
      <c r="AC39" s="368"/>
      <c r="AD39" s="368"/>
      <c r="AE39" s="368"/>
      <c r="AF39" s="368"/>
      <c r="AG39" s="368"/>
      <c r="AH39" s="368"/>
      <c r="AI39" s="368"/>
      <c r="AJ39" s="368"/>
      <c r="AK39" s="368"/>
      <c r="AL39" s="180"/>
      <c r="AM39" s="367" t="str">
        <f t="shared" si="0"/>
        <v/>
      </c>
      <c r="AN39" s="367"/>
      <c r="AO39" s="368"/>
      <c r="AP39" s="368"/>
      <c r="AQ39" s="368"/>
      <c r="AR39" s="368"/>
      <c r="AS39" s="368"/>
      <c r="AT39" s="368"/>
      <c r="AU39" s="368"/>
      <c r="AV39" s="368"/>
      <c r="AW39" s="368"/>
      <c r="AX39" s="368"/>
      <c r="AY39" s="368"/>
      <c r="AZ39" s="368"/>
      <c r="BA39" s="368"/>
      <c r="BB39" s="368"/>
      <c r="BC39" s="368"/>
      <c r="BD39" s="180"/>
      <c r="BE39" s="367" t="str">
        <f t="shared" si="1"/>
        <v/>
      </c>
      <c r="BF39" s="367"/>
      <c r="BG39" s="368"/>
      <c r="BH39" s="368"/>
      <c r="BI39" s="368"/>
      <c r="BJ39" s="368"/>
      <c r="BK39" s="368"/>
      <c r="BL39" s="368"/>
      <c r="BM39" s="368"/>
      <c r="BN39" s="368"/>
      <c r="BO39" s="368"/>
      <c r="BP39" s="368"/>
      <c r="BQ39" s="368"/>
      <c r="BR39" s="368"/>
      <c r="BS39" s="368"/>
      <c r="BT39" s="368"/>
      <c r="BU39" s="368"/>
      <c r="BV39" s="180"/>
      <c r="BW39" s="367">
        <f t="shared" si="2"/>
        <v>13</v>
      </c>
      <c r="BX39" s="367"/>
      <c r="BY39" s="368" t="str">
        <f>IF('各会計、関係団体の財政状況及び健全化判断比率'!B73="","",'各会計、関係団体の財政状況及び健全化判断比率'!B73)</f>
        <v>愛媛県市町総合事務組合（共通経費分）</v>
      </c>
      <c r="BZ39" s="368"/>
      <c r="CA39" s="368"/>
      <c r="CB39" s="368"/>
      <c r="CC39" s="368"/>
      <c r="CD39" s="368"/>
      <c r="CE39" s="368"/>
      <c r="CF39" s="368"/>
      <c r="CG39" s="368"/>
      <c r="CH39" s="368"/>
      <c r="CI39" s="368"/>
      <c r="CJ39" s="368"/>
      <c r="CK39" s="368"/>
      <c r="CL39" s="368"/>
      <c r="CM39" s="368"/>
      <c r="CN39" s="180"/>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7"/>
    </row>
    <row r="40" spans="1:113" ht="32.25" customHeight="1">
      <c r="A40" s="180"/>
      <c r="B40" s="204"/>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0"/>
      <c r="U40" s="367" t="str">
        <f t="shared" si="4"/>
        <v/>
      </c>
      <c r="V40" s="367"/>
      <c r="W40" s="368"/>
      <c r="X40" s="368"/>
      <c r="Y40" s="368"/>
      <c r="Z40" s="368"/>
      <c r="AA40" s="368"/>
      <c r="AB40" s="368"/>
      <c r="AC40" s="368"/>
      <c r="AD40" s="368"/>
      <c r="AE40" s="368"/>
      <c r="AF40" s="368"/>
      <c r="AG40" s="368"/>
      <c r="AH40" s="368"/>
      <c r="AI40" s="368"/>
      <c r="AJ40" s="368"/>
      <c r="AK40" s="368"/>
      <c r="AL40" s="180"/>
      <c r="AM40" s="367" t="str">
        <f t="shared" si="0"/>
        <v/>
      </c>
      <c r="AN40" s="367"/>
      <c r="AO40" s="368"/>
      <c r="AP40" s="368"/>
      <c r="AQ40" s="368"/>
      <c r="AR40" s="368"/>
      <c r="AS40" s="368"/>
      <c r="AT40" s="368"/>
      <c r="AU40" s="368"/>
      <c r="AV40" s="368"/>
      <c r="AW40" s="368"/>
      <c r="AX40" s="368"/>
      <c r="AY40" s="368"/>
      <c r="AZ40" s="368"/>
      <c r="BA40" s="368"/>
      <c r="BB40" s="368"/>
      <c r="BC40" s="368"/>
      <c r="BD40" s="180"/>
      <c r="BE40" s="367" t="str">
        <f t="shared" si="1"/>
        <v/>
      </c>
      <c r="BF40" s="367"/>
      <c r="BG40" s="368"/>
      <c r="BH40" s="368"/>
      <c r="BI40" s="368"/>
      <c r="BJ40" s="368"/>
      <c r="BK40" s="368"/>
      <c r="BL40" s="368"/>
      <c r="BM40" s="368"/>
      <c r="BN40" s="368"/>
      <c r="BO40" s="368"/>
      <c r="BP40" s="368"/>
      <c r="BQ40" s="368"/>
      <c r="BR40" s="368"/>
      <c r="BS40" s="368"/>
      <c r="BT40" s="368"/>
      <c r="BU40" s="368"/>
      <c r="BV40" s="180"/>
      <c r="BW40" s="367">
        <f t="shared" si="2"/>
        <v>14</v>
      </c>
      <c r="BX40" s="367"/>
      <c r="BY40" s="368" t="str">
        <f>IF('各会計、関係団体の財政状況及び健全化判断比率'!B74="","",'各会計、関係団体の財政状況及び健全化判断比率'!B74)</f>
        <v>愛媛地方税滞納整理機構（一般会計）</v>
      </c>
      <c r="BZ40" s="368"/>
      <c r="CA40" s="368"/>
      <c r="CB40" s="368"/>
      <c r="CC40" s="368"/>
      <c r="CD40" s="368"/>
      <c r="CE40" s="368"/>
      <c r="CF40" s="368"/>
      <c r="CG40" s="368"/>
      <c r="CH40" s="368"/>
      <c r="CI40" s="368"/>
      <c r="CJ40" s="368"/>
      <c r="CK40" s="368"/>
      <c r="CL40" s="368"/>
      <c r="CM40" s="368"/>
      <c r="CN40" s="180"/>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7"/>
    </row>
    <row r="41" spans="1:113" ht="32.25" customHeight="1">
      <c r="A41" s="180"/>
      <c r="B41" s="204"/>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0"/>
      <c r="U41" s="367" t="str">
        <f t="shared" si="4"/>
        <v/>
      </c>
      <c r="V41" s="367"/>
      <c r="W41" s="368"/>
      <c r="X41" s="368"/>
      <c r="Y41" s="368"/>
      <c r="Z41" s="368"/>
      <c r="AA41" s="368"/>
      <c r="AB41" s="368"/>
      <c r="AC41" s="368"/>
      <c r="AD41" s="368"/>
      <c r="AE41" s="368"/>
      <c r="AF41" s="368"/>
      <c r="AG41" s="368"/>
      <c r="AH41" s="368"/>
      <c r="AI41" s="368"/>
      <c r="AJ41" s="368"/>
      <c r="AK41" s="368"/>
      <c r="AL41" s="180"/>
      <c r="AM41" s="367" t="str">
        <f t="shared" si="0"/>
        <v/>
      </c>
      <c r="AN41" s="367"/>
      <c r="AO41" s="368"/>
      <c r="AP41" s="368"/>
      <c r="AQ41" s="368"/>
      <c r="AR41" s="368"/>
      <c r="AS41" s="368"/>
      <c r="AT41" s="368"/>
      <c r="AU41" s="368"/>
      <c r="AV41" s="368"/>
      <c r="AW41" s="368"/>
      <c r="AX41" s="368"/>
      <c r="AY41" s="368"/>
      <c r="AZ41" s="368"/>
      <c r="BA41" s="368"/>
      <c r="BB41" s="368"/>
      <c r="BC41" s="368"/>
      <c r="BD41" s="180"/>
      <c r="BE41" s="367" t="str">
        <f t="shared" si="1"/>
        <v/>
      </c>
      <c r="BF41" s="367"/>
      <c r="BG41" s="368"/>
      <c r="BH41" s="368"/>
      <c r="BI41" s="368"/>
      <c r="BJ41" s="368"/>
      <c r="BK41" s="368"/>
      <c r="BL41" s="368"/>
      <c r="BM41" s="368"/>
      <c r="BN41" s="368"/>
      <c r="BO41" s="368"/>
      <c r="BP41" s="368"/>
      <c r="BQ41" s="368"/>
      <c r="BR41" s="368"/>
      <c r="BS41" s="368"/>
      <c r="BT41" s="368"/>
      <c r="BU41" s="368"/>
      <c r="BV41" s="180"/>
      <c r="BW41" s="367">
        <f t="shared" si="2"/>
        <v>15</v>
      </c>
      <c r="BX41" s="367"/>
      <c r="BY41" s="368" t="str">
        <f>IF('各会計、関係団体の財政状況及び健全化判断比率'!B75="","",'各会計、関係団体の財政状況及び健全化判断比率'!B75)</f>
        <v>愛媛県後期高齢者医療広域連合（一般会計）</v>
      </c>
      <c r="BZ41" s="368"/>
      <c r="CA41" s="368"/>
      <c r="CB41" s="368"/>
      <c r="CC41" s="368"/>
      <c r="CD41" s="368"/>
      <c r="CE41" s="368"/>
      <c r="CF41" s="368"/>
      <c r="CG41" s="368"/>
      <c r="CH41" s="368"/>
      <c r="CI41" s="368"/>
      <c r="CJ41" s="368"/>
      <c r="CK41" s="368"/>
      <c r="CL41" s="368"/>
      <c r="CM41" s="368"/>
      <c r="CN41" s="180"/>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7"/>
    </row>
    <row r="42" spans="1:113" ht="32.25" customHeight="1">
      <c r="B42" s="204"/>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0"/>
      <c r="U42" s="367" t="str">
        <f t="shared" si="4"/>
        <v/>
      </c>
      <c r="V42" s="367"/>
      <c r="W42" s="368"/>
      <c r="X42" s="368"/>
      <c r="Y42" s="368"/>
      <c r="Z42" s="368"/>
      <c r="AA42" s="368"/>
      <c r="AB42" s="368"/>
      <c r="AC42" s="368"/>
      <c r="AD42" s="368"/>
      <c r="AE42" s="368"/>
      <c r="AF42" s="368"/>
      <c r="AG42" s="368"/>
      <c r="AH42" s="368"/>
      <c r="AI42" s="368"/>
      <c r="AJ42" s="368"/>
      <c r="AK42" s="368"/>
      <c r="AL42" s="180"/>
      <c r="AM42" s="367" t="str">
        <f t="shared" si="0"/>
        <v/>
      </c>
      <c r="AN42" s="367"/>
      <c r="AO42" s="368"/>
      <c r="AP42" s="368"/>
      <c r="AQ42" s="368"/>
      <c r="AR42" s="368"/>
      <c r="AS42" s="368"/>
      <c r="AT42" s="368"/>
      <c r="AU42" s="368"/>
      <c r="AV42" s="368"/>
      <c r="AW42" s="368"/>
      <c r="AX42" s="368"/>
      <c r="AY42" s="368"/>
      <c r="AZ42" s="368"/>
      <c r="BA42" s="368"/>
      <c r="BB42" s="368"/>
      <c r="BC42" s="368"/>
      <c r="BD42" s="180"/>
      <c r="BE42" s="367" t="str">
        <f t="shared" si="1"/>
        <v/>
      </c>
      <c r="BF42" s="367"/>
      <c r="BG42" s="368"/>
      <c r="BH42" s="368"/>
      <c r="BI42" s="368"/>
      <c r="BJ42" s="368"/>
      <c r="BK42" s="368"/>
      <c r="BL42" s="368"/>
      <c r="BM42" s="368"/>
      <c r="BN42" s="368"/>
      <c r="BO42" s="368"/>
      <c r="BP42" s="368"/>
      <c r="BQ42" s="368"/>
      <c r="BR42" s="368"/>
      <c r="BS42" s="368"/>
      <c r="BT42" s="368"/>
      <c r="BU42" s="368"/>
      <c r="BV42" s="180"/>
      <c r="BW42" s="367">
        <f t="shared" si="2"/>
        <v>16</v>
      </c>
      <c r="BX42" s="367"/>
      <c r="BY42" s="368" t="str">
        <f>IF('各会計、関係団体の財政状況及び健全化判断比率'!B76="","",'各会計、関係団体の財政状況及び健全化判断比率'!B76)</f>
        <v>愛媛県後期高齢者医療広域連合（後期高齢者医療特別会計）</v>
      </c>
      <c r="BZ42" s="368"/>
      <c r="CA42" s="368"/>
      <c r="CB42" s="368"/>
      <c r="CC42" s="368"/>
      <c r="CD42" s="368"/>
      <c r="CE42" s="368"/>
      <c r="CF42" s="368"/>
      <c r="CG42" s="368"/>
      <c r="CH42" s="368"/>
      <c r="CI42" s="368"/>
      <c r="CJ42" s="368"/>
      <c r="CK42" s="368"/>
      <c r="CL42" s="368"/>
      <c r="CM42" s="368"/>
      <c r="CN42" s="180"/>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7"/>
    </row>
    <row r="43" spans="1:113" ht="32.25" customHeight="1">
      <c r="B43" s="204"/>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0"/>
      <c r="U43" s="367" t="str">
        <f t="shared" si="4"/>
        <v/>
      </c>
      <c r="V43" s="367"/>
      <c r="W43" s="368"/>
      <c r="X43" s="368"/>
      <c r="Y43" s="368"/>
      <c r="Z43" s="368"/>
      <c r="AA43" s="368"/>
      <c r="AB43" s="368"/>
      <c r="AC43" s="368"/>
      <c r="AD43" s="368"/>
      <c r="AE43" s="368"/>
      <c r="AF43" s="368"/>
      <c r="AG43" s="368"/>
      <c r="AH43" s="368"/>
      <c r="AI43" s="368"/>
      <c r="AJ43" s="368"/>
      <c r="AK43" s="368"/>
      <c r="AL43" s="180"/>
      <c r="AM43" s="367" t="str">
        <f t="shared" si="0"/>
        <v/>
      </c>
      <c r="AN43" s="367"/>
      <c r="AO43" s="368"/>
      <c r="AP43" s="368"/>
      <c r="AQ43" s="368"/>
      <c r="AR43" s="368"/>
      <c r="AS43" s="368"/>
      <c r="AT43" s="368"/>
      <c r="AU43" s="368"/>
      <c r="AV43" s="368"/>
      <c r="AW43" s="368"/>
      <c r="AX43" s="368"/>
      <c r="AY43" s="368"/>
      <c r="AZ43" s="368"/>
      <c r="BA43" s="368"/>
      <c r="BB43" s="368"/>
      <c r="BC43" s="368"/>
      <c r="BD43" s="180"/>
      <c r="BE43" s="367" t="str">
        <f t="shared" si="1"/>
        <v/>
      </c>
      <c r="BF43" s="367"/>
      <c r="BG43" s="368"/>
      <c r="BH43" s="368"/>
      <c r="BI43" s="368"/>
      <c r="BJ43" s="368"/>
      <c r="BK43" s="368"/>
      <c r="BL43" s="368"/>
      <c r="BM43" s="368"/>
      <c r="BN43" s="368"/>
      <c r="BO43" s="368"/>
      <c r="BP43" s="368"/>
      <c r="BQ43" s="368"/>
      <c r="BR43" s="368"/>
      <c r="BS43" s="368"/>
      <c r="BT43" s="368"/>
      <c r="BU43" s="368"/>
      <c r="BV43" s="180"/>
      <c r="BW43" s="367">
        <f t="shared" si="2"/>
        <v>17</v>
      </c>
      <c r="BX43" s="367"/>
      <c r="BY43" s="368" t="str">
        <f>IF('各会計、関係団体の財政状況及び健全化判断比率'!B77="","",'各会計、関係団体の財政状況及び健全化判断比率'!B77)</f>
        <v>宇和島地区広域事務組合（一般会計）</v>
      </c>
      <c r="BZ43" s="368"/>
      <c r="CA43" s="368"/>
      <c r="CB43" s="368"/>
      <c r="CC43" s="368"/>
      <c r="CD43" s="368"/>
      <c r="CE43" s="368"/>
      <c r="CF43" s="368"/>
      <c r="CG43" s="368"/>
      <c r="CH43" s="368"/>
      <c r="CI43" s="368"/>
      <c r="CJ43" s="368"/>
      <c r="CK43" s="368"/>
      <c r="CL43" s="368"/>
      <c r="CM43" s="368"/>
      <c r="CN43" s="180"/>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7"/>
    </row>
    <row r="44" spans="1:113" ht="13.5" customHeight="1" thickBot="1">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row r="46" spans="1:113">
      <c r="B46" s="179"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OV7rGCmd5Vre0bOrTtTqg94xZcN5QDCkAfi/DHs1F+a3ZAmAxkFCJ6lr49YMUoLkKBKxC8+mSrBY2F1nxuQqLQ==" saltValue="xMo0VqIymK1ArodA3h9xe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55" t="s">
        <v>558</v>
      </c>
      <c r="D34" s="1155"/>
      <c r="E34" s="1156"/>
      <c r="F34" s="32" t="s">
        <v>559</v>
      </c>
      <c r="G34" s="33" t="s">
        <v>560</v>
      </c>
      <c r="H34" s="33" t="s">
        <v>561</v>
      </c>
      <c r="I34" s="33" t="s">
        <v>562</v>
      </c>
      <c r="J34" s="34" t="s">
        <v>563</v>
      </c>
      <c r="K34" s="22"/>
      <c r="L34" s="22"/>
      <c r="M34" s="22"/>
      <c r="N34" s="22"/>
      <c r="O34" s="22"/>
      <c r="P34" s="22"/>
    </row>
    <row r="35" spans="1:16" ht="39" customHeight="1">
      <c r="A35" s="22"/>
      <c r="B35" s="35"/>
      <c r="C35" s="1149" t="s">
        <v>564</v>
      </c>
      <c r="D35" s="1150"/>
      <c r="E35" s="1151"/>
      <c r="F35" s="36">
        <v>4.99</v>
      </c>
      <c r="G35" s="37">
        <v>5.25</v>
      </c>
      <c r="H35" s="37">
        <v>4.8</v>
      </c>
      <c r="I35" s="37">
        <v>10.64</v>
      </c>
      <c r="J35" s="38">
        <v>7.16</v>
      </c>
      <c r="K35" s="22"/>
      <c r="L35" s="22"/>
      <c r="M35" s="22"/>
      <c r="N35" s="22"/>
      <c r="O35" s="22"/>
      <c r="P35" s="22"/>
    </row>
    <row r="36" spans="1:16" ht="39" customHeight="1">
      <c r="A36" s="22"/>
      <c r="B36" s="35"/>
      <c r="C36" s="1149" t="s">
        <v>565</v>
      </c>
      <c r="D36" s="1150"/>
      <c r="E36" s="1151"/>
      <c r="F36" s="36">
        <v>0.83</v>
      </c>
      <c r="G36" s="37">
        <v>0.94</v>
      </c>
      <c r="H36" s="37">
        <v>0.89</v>
      </c>
      <c r="I36" s="37">
        <v>0.62</v>
      </c>
      <c r="J36" s="38">
        <v>5.26</v>
      </c>
      <c r="K36" s="22"/>
      <c r="L36" s="22"/>
      <c r="M36" s="22"/>
      <c r="N36" s="22"/>
      <c r="O36" s="22"/>
      <c r="P36" s="22"/>
    </row>
    <row r="37" spans="1:16" ht="39" customHeight="1">
      <c r="A37" s="22"/>
      <c r="B37" s="35"/>
      <c r="C37" s="1149" t="s">
        <v>566</v>
      </c>
      <c r="D37" s="1150"/>
      <c r="E37" s="1151"/>
      <c r="F37" s="36">
        <v>1.37</v>
      </c>
      <c r="G37" s="37">
        <v>0.97</v>
      </c>
      <c r="H37" s="37">
        <v>1.41</v>
      </c>
      <c r="I37" s="37">
        <v>1.05</v>
      </c>
      <c r="J37" s="38">
        <v>2.08</v>
      </c>
      <c r="K37" s="22"/>
      <c r="L37" s="22"/>
      <c r="M37" s="22"/>
      <c r="N37" s="22"/>
      <c r="O37" s="22"/>
      <c r="P37" s="22"/>
    </row>
    <row r="38" spans="1:16" ht="39" customHeight="1">
      <c r="A38" s="22"/>
      <c r="B38" s="35"/>
      <c r="C38" s="1149" t="s">
        <v>567</v>
      </c>
      <c r="D38" s="1150"/>
      <c r="E38" s="1151"/>
      <c r="F38" s="36">
        <v>0.92</v>
      </c>
      <c r="G38" s="37">
        <v>1.76</v>
      </c>
      <c r="H38" s="37">
        <v>1.45</v>
      </c>
      <c r="I38" s="37">
        <v>0.94</v>
      </c>
      <c r="J38" s="38">
        <v>1.56</v>
      </c>
      <c r="K38" s="22"/>
      <c r="L38" s="22"/>
      <c r="M38" s="22"/>
      <c r="N38" s="22"/>
      <c r="O38" s="22"/>
      <c r="P38" s="22"/>
    </row>
    <row r="39" spans="1:16" ht="39" customHeight="1">
      <c r="A39" s="22"/>
      <c r="B39" s="35"/>
      <c r="C39" s="1149" t="s">
        <v>568</v>
      </c>
      <c r="D39" s="1150"/>
      <c r="E39" s="1151"/>
      <c r="F39" s="36">
        <v>0.04</v>
      </c>
      <c r="G39" s="37">
        <v>0.08</v>
      </c>
      <c r="H39" s="37">
        <v>0.34</v>
      </c>
      <c r="I39" s="37">
        <v>0.24</v>
      </c>
      <c r="J39" s="38">
        <v>0.15</v>
      </c>
      <c r="K39" s="22"/>
      <c r="L39" s="22"/>
      <c r="M39" s="22"/>
      <c r="N39" s="22"/>
      <c r="O39" s="22"/>
      <c r="P39" s="22"/>
    </row>
    <row r="40" spans="1:16" ht="39" customHeight="1">
      <c r="A40" s="22"/>
      <c r="B40" s="35"/>
      <c r="C40" s="1149" t="s">
        <v>569</v>
      </c>
      <c r="D40" s="1150"/>
      <c r="E40" s="1151"/>
      <c r="F40" s="36">
        <v>0.06</v>
      </c>
      <c r="G40" s="37">
        <v>0.08</v>
      </c>
      <c r="H40" s="37">
        <v>0.06</v>
      </c>
      <c r="I40" s="37">
        <v>0.06</v>
      </c>
      <c r="J40" s="38">
        <v>0.06</v>
      </c>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570</v>
      </c>
      <c r="D42" s="1150"/>
      <c r="E42" s="1151"/>
      <c r="F42" s="36" t="s">
        <v>507</v>
      </c>
      <c r="G42" s="37" t="s">
        <v>507</v>
      </c>
      <c r="H42" s="37" t="s">
        <v>507</v>
      </c>
      <c r="I42" s="37" t="s">
        <v>507</v>
      </c>
      <c r="J42" s="38" t="s">
        <v>507</v>
      </c>
      <c r="K42" s="22"/>
      <c r="L42" s="22"/>
      <c r="M42" s="22"/>
      <c r="N42" s="22"/>
      <c r="O42" s="22"/>
      <c r="P42" s="22"/>
    </row>
    <row r="43" spans="1:16" ht="39" customHeight="1" thickBot="1">
      <c r="A43" s="22"/>
      <c r="B43" s="40"/>
      <c r="C43" s="1152" t="s">
        <v>571</v>
      </c>
      <c r="D43" s="1153"/>
      <c r="E43" s="1154"/>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EQKY60NsHXOZAasMUnGaDtuyUpp4ExeYbzcqHMMMLa1XJbmZNfHcZWAU9eMR+/MFlzsAQOGOL/lrv0e+EpyuQ==" saltValue="WDEeXqUwu3D6F+72WOgQ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80" t="s">
        <v>11</v>
      </c>
      <c r="C45" s="1181"/>
      <c r="D45" s="58"/>
      <c r="E45" s="1186" t="s">
        <v>12</v>
      </c>
      <c r="F45" s="1186"/>
      <c r="G45" s="1186"/>
      <c r="H45" s="1186"/>
      <c r="I45" s="1186"/>
      <c r="J45" s="1187"/>
      <c r="K45" s="59">
        <v>371</v>
      </c>
      <c r="L45" s="60">
        <v>393</v>
      </c>
      <c r="M45" s="60">
        <v>439</v>
      </c>
      <c r="N45" s="60">
        <v>518</v>
      </c>
      <c r="O45" s="61">
        <v>536</v>
      </c>
      <c r="P45" s="48"/>
      <c r="Q45" s="48"/>
      <c r="R45" s="48"/>
      <c r="S45" s="48"/>
      <c r="T45" s="48"/>
      <c r="U45" s="48"/>
    </row>
    <row r="46" spans="1:21" ht="30.75" customHeight="1">
      <c r="A46" s="48"/>
      <c r="B46" s="1182"/>
      <c r="C46" s="1183"/>
      <c r="D46" s="62"/>
      <c r="E46" s="1159" t="s">
        <v>13</v>
      </c>
      <c r="F46" s="1159"/>
      <c r="G46" s="1159"/>
      <c r="H46" s="1159"/>
      <c r="I46" s="1159"/>
      <c r="J46" s="1160"/>
      <c r="K46" s="63" t="s">
        <v>507</v>
      </c>
      <c r="L46" s="64" t="s">
        <v>507</v>
      </c>
      <c r="M46" s="64" t="s">
        <v>507</v>
      </c>
      <c r="N46" s="64" t="s">
        <v>507</v>
      </c>
      <c r="O46" s="65" t="s">
        <v>507</v>
      </c>
      <c r="P46" s="48"/>
      <c r="Q46" s="48"/>
      <c r="R46" s="48"/>
      <c r="S46" s="48"/>
      <c r="T46" s="48"/>
      <c r="U46" s="48"/>
    </row>
    <row r="47" spans="1:21" ht="30.75" customHeight="1">
      <c r="A47" s="48"/>
      <c r="B47" s="1182"/>
      <c r="C47" s="1183"/>
      <c r="D47" s="62"/>
      <c r="E47" s="1159" t="s">
        <v>14</v>
      </c>
      <c r="F47" s="1159"/>
      <c r="G47" s="1159"/>
      <c r="H47" s="1159"/>
      <c r="I47" s="1159"/>
      <c r="J47" s="1160"/>
      <c r="K47" s="63" t="s">
        <v>507</v>
      </c>
      <c r="L47" s="64" t="s">
        <v>507</v>
      </c>
      <c r="M47" s="64" t="s">
        <v>507</v>
      </c>
      <c r="N47" s="64" t="s">
        <v>507</v>
      </c>
      <c r="O47" s="65" t="s">
        <v>507</v>
      </c>
      <c r="P47" s="48"/>
      <c r="Q47" s="48"/>
      <c r="R47" s="48"/>
      <c r="S47" s="48"/>
      <c r="T47" s="48"/>
      <c r="U47" s="48"/>
    </row>
    <row r="48" spans="1:21" ht="30.75" customHeight="1">
      <c r="A48" s="48"/>
      <c r="B48" s="1182"/>
      <c r="C48" s="1183"/>
      <c r="D48" s="62"/>
      <c r="E48" s="1159" t="s">
        <v>15</v>
      </c>
      <c r="F48" s="1159"/>
      <c r="G48" s="1159"/>
      <c r="H48" s="1159"/>
      <c r="I48" s="1159"/>
      <c r="J48" s="1160"/>
      <c r="K48" s="63">
        <v>13</v>
      </c>
      <c r="L48" s="64">
        <v>12</v>
      </c>
      <c r="M48" s="64">
        <v>19</v>
      </c>
      <c r="N48" s="64">
        <v>13</v>
      </c>
      <c r="O48" s="65">
        <v>19</v>
      </c>
      <c r="P48" s="48"/>
      <c r="Q48" s="48"/>
      <c r="R48" s="48"/>
      <c r="S48" s="48"/>
      <c r="T48" s="48"/>
      <c r="U48" s="48"/>
    </row>
    <row r="49" spans="1:21" ht="30.75" customHeight="1">
      <c r="A49" s="48"/>
      <c r="B49" s="1182"/>
      <c r="C49" s="1183"/>
      <c r="D49" s="62"/>
      <c r="E49" s="1159" t="s">
        <v>16</v>
      </c>
      <c r="F49" s="1159"/>
      <c r="G49" s="1159"/>
      <c r="H49" s="1159"/>
      <c r="I49" s="1159"/>
      <c r="J49" s="1160"/>
      <c r="K49" s="63">
        <v>5</v>
      </c>
      <c r="L49" s="64">
        <v>5</v>
      </c>
      <c r="M49" s="64">
        <v>8</v>
      </c>
      <c r="N49" s="64">
        <v>11</v>
      </c>
      <c r="O49" s="65">
        <v>15</v>
      </c>
      <c r="P49" s="48"/>
      <c r="Q49" s="48"/>
      <c r="R49" s="48"/>
      <c r="S49" s="48"/>
      <c r="T49" s="48"/>
      <c r="U49" s="48"/>
    </row>
    <row r="50" spans="1:21" ht="30.75" customHeight="1">
      <c r="A50" s="48"/>
      <c r="B50" s="1182"/>
      <c r="C50" s="1183"/>
      <c r="D50" s="62"/>
      <c r="E50" s="1159" t="s">
        <v>17</v>
      </c>
      <c r="F50" s="1159"/>
      <c r="G50" s="1159"/>
      <c r="H50" s="1159"/>
      <c r="I50" s="1159"/>
      <c r="J50" s="1160"/>
      <c r="K50" s="63">
        <v>6</v>
      </c>
      <c r="L50" s="64">
        <v>6</v>
      </c>
      <c r="M50" s="64">
        <v>3</v>
      </c>
      <c r="N50" s="64">
        <v>2</v>
      </c>
      <c r="O50" s="65">
        <v>1</v>
      </c>
      <c r="P50" s="48"/>
      <c r="Q50" s="48"/>
      <c r="R50" s="48"/>
      <c r="S50" s="48"/>
      <c r="T50" s="48"/>
      <c r="U50" s="48"/>
    </row>
    <row r="51" spans="1:21" ht="30.75" customHeight="1">
      <c r="A51" s="48"/>
      <c r="B51" s="1184"/>
      <c r="C51" s="1185"/>
      <c r="D51" s="66"/>
      <c r="E51" s="1159" t="s">
        <v>18</v>
      </c>
      <c r="F51" s="1159"/>
      <c r="G51" s="1159"/>
      <c r="H51" s="1159"/>
      <c r="I51" s="1159"/>
      <c r="J51" s="1160"/>
      <c r="K51" s="63" t="s">
        <v>507</v>
      </c>
      <c r="L51" s="64" t="s">
        <v>507</v>
      </c>
      <c r="M51" s="64" t="s">
        <v>507</v>
      </c>
      <c r="N51" s="64" t="s">
        <v>507</v>
      </c>
      <c r="O51" s="65" t="s">
        <v>507</v>
      </c>
      <c r="P51" s="48"/>
      <c r="Q51" s="48"/>
      <c r="R51" s="48"/>
      <c r="S51" s="48"/>
      <c r="T51" s="48"/>
      <c r="U51" s="48"/>
    </row>
    <row r="52" spans="1:21" ht="30.75" customHeight="1">
      <c r="A52" s="48"/>
      <c r="B52" s="1157" t="s">
        <v>19</v>
      </c>
      <c r="C52" s="1158"/>
      <c r="D52" s="66"/>
      <c r="E52" s="1159" t="s">
        <v>20</v>
      </c>
      <c r="F52" s="1159"/>
      <c r="G52" s="1159"/>
      <c r="H52" s="1159"/>
      <c r="I52" s="1159"/>
      <c r="J52" s="1160"/>
      <c r="K52" s="63">
        <v>311</v>
      </c>
      <c r="L52" s="64">
        <v>327</v>
      </c>
      <c r="M52" s="64">
        <v>356</v>
      </c>
      <c r="N52" s="64">
        <v>419</v>
      </c>
      <c r="O52" s="65">
        <v>430</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84</v>
      </c>
      <c r="L53" s="69">
        <v>89</v>
      </c>
      <c r="M53" s="69">
        <v>113</v>
      </c>
      <c r="N53" s="69">
        <v>125</v>
      </c>
      <c r="O53" s="70">
        <v>141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c r="B58" s="1165" t="s">
        <v>26</v>
      </c>
      <c r="C58" s="1166"/>
      <c r="D58" s="1171" t="s">
        <v>27</v>
      </c>
      <c r="E58" s="1172"/>
      <c r="F58" s="1172"/>
      <c r="G58" s="1172"/>
      <c r="H58" s="1172"/>
      <c r="I58" s="1172"/>
      <c r="J58" s="1173"/>
      <c r="K58" s="83" t="s">
        <v>605</v>
      </c>
      <c r="L58" s="84" t="s">
        <v>604</v>
      </c>
      <c r="M58" s="84" t="s">
        <v>604</v>
      </c>
      <c r="N58" s="84" t="s">
        <v>609</v>
      </c>
      <c r="O58" s="85" t="s">
        <v>610</v>
      </c>
    </row>
    <row r="59" spans="1:21" ht="31.5" customHeight="1">
      <c r="B59" s="1167"/>
      <c r="C59" s="1168"/>
      <c r="D59" s="1174" t="s">
        <v>28</v>
      </c>
      <c r="E59" s="1175"/>
      <c r="F59" s="1175"/>
      <c r="G59" s="1175"/>
      <c r="H59" s="1175"/>
      <c r="I59" s="1175"/>
      <c r="J59" s="1176"/>
      <c r="K59" s="86" t="s">
        <v>606</v>
      </c>
      <c r="L59" s="87" t="s">
        <v>604</v>
      </c>
      <c r="M59" s="87" t="s">
        <v>607</v>
      </c>
      <c r="N59" s="87" t="s">
        <v>604</v>
      </c>
      <c r="O59" s="363" t="s">
        <v>611</v>
      </c>
    </row>
    <row r="60" spans="1:21" ht="31.5" customHeight="1" thickBot="1">
      <c r="B60" s="1169"/>
      <c r="C60" s="1170"/>
      <c r="D60" s="1177" t="s">
        <v>29</v>
      </c>
      <c r="E60" s="1178"/>
      <c r="F60" s="1178"/>
      <c r="G60" s="1178"/>
      <c r="H60" s="1178"/>
      <c r="I60" s="1178"/>
      <c r="J60" s="1179"/>
      <c r="K60" s="88" t="s">
        <v>604</v>
      </c>
      <c r="L60" s="89" t="s">
        <v>604</v>
      </c>
      <c r="M60" s="89" t="s">
        <v>608</v>
      </c>
      <c r="N60" s="89" t="s">
        <v>604</v>
      </c>
      <c r="O60" s="90" t="s">
        <v>607</v>
      </c>
    </row>
    <row r="61" spans="1:21" ht="24" customHeight="1">
      <c r="B61" s="91"/>
      <c r="C61" s="91"/>
      <c r="D61" s="92" t="s">
        <v>30</v>
      </c>
      <c r="E61" s="93"/>
      <c r="F61" s="93"/>
      <c r="G61" s="93"/>
      <c r="H61" s="93"/>
      <c r="I61" s="93"/>
      <c r="J61" s="93"/>
      <c r="K61" s="93"/>
      <c r="L61" s="93"/>
      <c r="M61" s="93"/>
      <c r="N61" s="93"/>
      <c r="O61" s="93"/>
    </row>
    <row r="62" spans="1:21" ht="24" customHeight="1">
      <c r="B62" s="94"/>
      <c r="C62" s="94"/>
      <c r="D62" s="92" t="s">
        <v>31</v>
      </c>
      <c r="E62" s="93"/>
      <c r="F62" s="93"/>
      <c r="G62" s="93"/>
      <c r="H62" s="93"/>
      <c r="I62" s="93"/>
      <c r="J62" s="93"/>
      <c r="K62" s="93"/>
      <c r="L62" s="93"/>
      <c r="M62" s="93"/>
      <c r="N62" s="93"/>
      <c r="O62" s="93"/>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cY1P2gjXuHTtWhQdzL4muLDGoTyQFuFJ9GVYTbJQVXVA+NmZUtilMfC0iGOH4mBDgbkr/eMGIEZ0Z07XJMTxQ==" saltValue="QZVBfOUwnxs/oi4k/zBsz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5" customWidth="1"/>
    <col min="2" max="3" width="12.625" style="95" customWidth="1"/>
    <col min="4" max="4" width="11.625" style="95" customWidth="1"/>
    <col min="5" max="8" width="10.375" style="95" customWidth="1"/>
    <col min="9" max="13" width="16.375" style="95" customWidth="1"/>
    <col min="14" max="19" width="12.625" style="95" customWidth="1"/>
    <col min="20" max="16384" width="0" style="95"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6" t="s">
        <v>9</v>
      </c>
    </row>
    <row r="40" spans="2:13" ht="27.75" customHeight="1" thickBot="1">
      <c r="B40" s="97" t="s">
        <v>10</v>
      </c>
      <c r="C40" s="98"/>
      <c r="D40" s="98"/>
      <c r="E40" s="99"/>
      <c r="F40" s="99"/>
      <c r="G40" s="99"/>
      <c r="H40" s="100" t="s">
        <v>2</v>
      </c>
      <c r="I40" s="101" t="s">
        <v>549</v>
      </c>
      <c r="J40" s="102" t="s">
        <v>550</v>
      </c>
      <c r="K40" s="102" t="s">
        <v>551</v>
      </c>
      <c r="L40" s="102" t="s">
        <v>552</v>
      </c>
      <c r="M40" s="103" t="s">
        <v>553</v>
      </c>
    </row>
    <row r="41" spans="2:13" ht="27.75" customHeight="1">
      <c r="B41" s="1200" t="s">
        <v>32</v>
      </c>
      <c r="C41" s="1201"/>
      <c r="D41" s="104"/>
      <c r="E41" s="1202" t="s">
        <v>33</v>
      </c>
      <c r="F41" s="1202"/>
      <c r="G41" s="1202"/>
      <c r="H41" s="1203"/>
      <c r="I41" s="354">
        <v>4377</v>
      </c>
      <c r="J41" s="355">
        <v>4438</v>
      </c>
      <c r="K41" s="355">
        <v>4451</v>
      </c>
      <c r="L41" s="355">
        <v>5521</v>
      </c>
      <c r="M41" s="356">
        <v>5761</v>
      </c>
    </row>
    <row r="42" spans="2:13" ht="27.75" customHeight="1">
      <c r="B42" s="1190"/>
      <c r="C42" s="1191"/>
      <c r="D42" s="105"/>
      <c r="E42" s="1194" t="s">
        <v>34</v>
      </c>
      <c r="F42" s="1194"/>
      <c r="G42" s="1194"/>
      <c r="H42" s="1195"/>
      <c r="I42" s="357">
        <v>21</v>
      </c>
      <c r="J42" s="358">
        <v>15</v>
      </c>
      <c r="K42" s="358">
        <v>9</v>
      </c>
      <c r="L42" s="358">
        <v>7</v>
      </c>
      <c r="M42" s="359">
        <v>5</v>
      </c>
    </row>
    <row r="43" spans="2:13" ht="27.75" customHeight="1">
      <c r="B43" s="1190"/>
      <c r="C43" s="1191"/>
      <c r="D43" s="105"/>
      <c r="E43" s="1194" t="s">
        <v>35</v>
      </c>
      <c r="F43" s="1194"/>
      <c r="G43" s="1194"/>
      <c r="H43" s="1195"/>
      <c r="I43" s="357">
        <v>65</v>
      </c>
      <c r="J43" s="358">
        <v>70</v>
      </c>
      <c r="K43" s="358">
        <v>60</v>
      </c>
      <c r="L43" s="358">
        <v>71</v>
      </c>
      <c r="M43" s="359">
        <v>99</v>
      </c>
    </row>
    <row r="44" spans="2:13" ht="27.75" customHeight="1">
      <c r="B44" s="1190"/>
      <c r="C44" s="1191"/>
      <c r="D44" s="105"/>
      <c r="E44" s="1194" t="s">
        <v>36</v>
      </c>
      <c r="F44" s="1194"/>
      <c r="G44" s="1194"/>
      <c r="H44" s="1195"/>
      <c r="I44" s="357">
        <v>111</v>
      </c>
      <c r="J44" s="358">
        <v>124</v>
      </c>
      <c r="K44" s="358">
        <v>116</v>
      </c>
      <c r="L44" s="358">
        <v>106</v>
      </c>
      <c r="M44" s="359">
        <v>92</v>
      </c>
    </row>
    <row r="45" spans="2:13" ht="27.75" customHeight="1">
      <c r="B45" s="1190"/>
      <c r="C45" s="1191"/>
      <c r="D45" s="105"/>
      <c r="E45" s="1194" t="s">
        <v>37</v>
      </c>
      <c r="F45" s="1194"/>
      <c r="G45" s="1194"/>
      <c r="H45" s="1195"/>
      <c r="I45" s="357">
        <v>726</v>
      </c>
      <c r="J45" s="358">
        <v>731</v>
      </c>
      <c r="K45" s="358">
        <v>649</v>
      </c>
      <c r="L45" s="358">
        <v>612</v>
      </c>
      <c r="M45" s="359">
        <v>608</v>
      </c>
    </row>
    <row r="46" spans="2:13" ht="27.75" customHeight="1">
      <c r="B46" s="1190"/>
      <c r="C46" s="1191"/>
      <c r="D46" s="106"/>
      <c r="E46" s="1194" t="s">
        <v>38</v>
      </c>
      <c r="F46" s="1194"/>
      <c r="G46" s="1194"/>
      <c r="H46" s="1195"/>
      <c r="I46" s="357" t="s">
        <v>507</v>
      </c>
      <c r="J46" s="358" t="s">
        <v>507</v>
      </c>
      <c r="K46" s="358" t="s">
        <v>507</v>
      </c>
      <c r="L46" s="358" t="s">
        <v>507</v>
      </c>
      <c r="M46" s="359" t="s">
        <v>507</v>
      </c>
    </row>
    <row r="47" spans="2:13" ht="27.75" customHeight="1">
      <c r="B47" s="1190"/>
      <c r="C47" s="1191"/>
      <c r="D47" s="107"/>
      <c r="E47" s="1204" t="s">
        <v>39</v>
      </c>
      <c r="F47" s="1205"/>
      <c r="G47" s="1205"/>
      <c r="H47" s="1206"/>
      <c r="I47" s="357" t="s">
        <v>507</v>
      </c>
      <c r="J47" s="358" t="s">
        <v>507</v>
      </c>
      <c r="K47" s="358" t="s">
        <v>507</v>
      </c>
      <c r="L47" s="358" t="s">
        <v>507</v>
      </c>
      <c r="M47" s="359" t="s">
        <v>507</v>
      </c>
    </row>
    <row r="48" spans="2:13" ht="27.75" customHeight="1">
      <c r="B48" s="1190"/>
      <c r="C48" s="1191"/>
      <c r="D48" s="105"/>
      <c r="E48" s="1194" t="s">
        <v>40</v>
      </c>
      <c r="F48" s="1194"/>
      <c r="G48" s="1194"/>
      <c r="H48" s="1195"/>
      <c r="I48" s="357" t="s">
        <v>507</v>
      </c>
      <c r="J48" s="358" t="s">
        <v>507</v>
      </c>
      <c r="K48" s="358" t="s">
        <v>507</v>
      </c>
      <c r="L48" s="358" t="s">
        <v>507</v>
      </c>
      <c r="M48" s="359" t="s">
        <v>507</v>
      </c>
    </row>
    <row r="49" spans="2:13" ht="27.75" customHeight="1">
      <c r="B49" s="1192"/>
      <c r="C49" s="1193"/>
      <c r="D49" s="105"/>
      <c r="E49" s="1194" t="s">
        <v>41</v>
      </c>
      <c r="F49" s="1194"/>
      <c r="G49" s="1194"/>
      <c r="H49" s="1195"/>
      <c r="I49" s="357" t="s">
        <v>507</v>
      </c>
      <c r="J49" s="358" t="s">
        <v>507</v>
      </c>
      <c r="K49" s="358" t="s">
        <v>507</v>
      </c>
      <c r="L49" s="358" t="s">
        <v>507</v>
      </c>
      <c r="M49" s="359" t="s">
        <v>507</v>
      </c>
    </row>
    <row r="50" spans="2:13" ht="27.75" customHeight="1">
      <c r="B50" s="1188" t="s">
        <v>42</v>
      </c>
      <c r="C50" s="1189"/>
      <c r="D50" s="108"/>
      <c r="E50" s="1194" t="s">
        <v>43</v>
      </c>
      <c r="F50" s="1194"/>
      <c r="G50" s="1194"/>
      <c r="H50" s="1195"/>
      <c r="I50" s="357">
        <v>1621</v>
      </c>
      <c r="J50" s="358">
        <v>1616</v>
      </c>
      <c r="K50" s="358">
        <v>1670</v>
      </c>
      <c r="L50" s="358">
        <v>1598</v>
      </c>
      <c r="M50" s="359">
        <v>1717</v>
      </c>
    </row>
    <row r="51" spans="2:13" ht="27.75" customHeight="1">
      <c r="B51" s="1190"/>
      <c r="C51" s="1191"/>
      <c r="D51" s="105"/>
      <c r="E51" s="1194" t="s">
        <v>44</v>
      </c>
      <c r="F51" s="1194"/>
      <c r="G51" s="1194"/>
      <c r="H51" s="1195"/>
      <c r="I51" s="357">
        <v>3</v>
      </c>
      <c r="J51" s="358">
        <v>2</v>
      </c>
      <c r="K51" s="358">
        <v>2</v>
      </c>
      <c r="L51" s="358">
        <v>128</v>
      </c>
      <c r="M51" s="359">
        <v>124</v>
      </c>
    </row>
    <row r="52" spans="2:13" ht="27.75" customHeight="1">
      <c r="B52" s="1192"/>
      <c r="C52" s="1193"/>
      <c r="D52" s="105"/>
      <c r="E52" s="1194" t="s">
        <v>45</v>
      </c>
      <c r="F52" s="1194"/>
      <c r="G52" s="1194"/>
      <c r="H52" s="1195"/>
      <c r="I52" s="357">
        <v>3534</v>
      </c>
      <c r="J52" s="358">
        <v>3563</v>
      </c>
      <c r="K52" s="358">
        <v>3526</v>
      </c>
      <c r="L52" s="358">
        <v>3935</v>
      </c>
      <c r="M52" s="359">
        <v>4046</v>
      </c>
    </row>
    <row r="53" spans="2:13" ht="27.75" customHeight="1" thickBot="1">
      <c r="B53" s="1196" t="s">
        <v>46</v>
      </c>
      <c r="C53" s="1197"/>
      <c r="D53" s="109"/>
      <c r="E53" s="1198" t="s">
        <v>47</v>
      </c>
      <c r="F53" s="1198"/>
      <c r="G53" s="1198"/>
      <c r="H53" s="1199"/>
      <c r="I53" s="360">
        <v>142</v>
      </c>
      <c r="J53" s="361">
        <v>197</v>
      </c>
      <c r="K53" s="361">
        <v>88</v>
      </c>
      <c r="L53" s="361">
        <v>655</v>
      </c>
      <c r="M53" s="362">
        <v>679</v>
      </c>
    </row>
    <row r="54" spans="2:13" ht="27.75" customHeight="1">
      <c r="B54" s="110" t="s">
        <v>48</v>
      </c>
      <c r="C54" s="111"/>
      <c r="D54" s="111"/>
      <c r="E54" s="112"/>
      <c r="F54" s="112"/>
      <c r="G54" s="112"/>
      <c r="H54" s="112"/>
      <c r="I54" s="113"/>
      <c r="J54" s="113"/>
      <c r="K54" s="113"/>
      <c r="L54" s="113"/>
      <c r="M54" s="113"/>
    </row>
    <row r="55" spans="2:13"/>
  </sheetData>
  <sheetProtection algorithmName="SHA-512" hashValue="D4tJKomXyO7yodKBCswoHAjxsNrtQ9iCnBPe7vLg48aY2HFOiwUl7osvMIque0KgOkf7qz8me7u7xsygdXreZw==" saltValue="8kSCUz7zNlSNphTqXIja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4" t="s">
        <v>49</v>
      </c>
    </row>
    <row r="54" spans="2:8" ht="29.25" customHeight="1" thickBot="1">
      <c r="B54" s="115" t="s">
        <v>1</v>
      </c>
      <c r="C54" s="116"/>
      <c r="D54" s="116"/>
      <c r="E54" s="117" t="s">
        <v>2</v>
      </c>
      <c r="F54" s="118" t="s">
        <v>551</v>
      </c>
      <c r="G54" s="118" t="s">
        <v>552</v>
      </c>
      <c r="H54" s="119" t="s">
        <v>553</v>
      </c>
    </row>
    <row r="55" spans="2:8" ht="52.5" customHeight="1">
      <c r="B55" s="120"/>
      <c r="C55" s="1215" t="s">
        <v>50</v>
      </c>
      <c r="D55" s="1215"/>
      <c r="E55" s="1216"/>
      <c r="F55" s="121">
        <v>907</v>
      </c>
      <c r="G55" s="121">
        <v>964</v>
      </c>
      <c r="H55" s="122">
        <v>1101</v>
      </c>
    </row>
    <row r="56" spans="2:8" ht="52.5" customHeight="1">
      <c r="B56" s="123"/>
      <c r="C56" s="1217" t="s">
        <v>51</v>
      </c>
      <c r="D56" s="1217"/>
      <c r="E56" s="1218"/>
      <c r="F56" s="124">
        <v>65</v>
      </c>
      <c r="G56" s="124">
        <v>115</v>
      </c>
      <c r="H56" s="125">
        <v>115</v>
      </c>
    </row>
    <row r="57" spans="2:8" ht="53.25" customHeight="1">
      <c r="B57" s="123"/>
      <c r="C57" s="1219" t="s">
        <v>52</v>
      </c>
      <c r="D57" s="1219"/>
      <c r="E57" s="1220"/>
      <c r="F57" s="126">
        <v>458</v>
      </c>
      <c r="G57" s="126">
        <v>281</v>
      </c>
      <c r="H57" s="127">
        <v>268</v>
      </c>
    </row>
    <row r="58" spans="2:8" ht="45.75" customHeight="1">
      <c r="B58" s="128"/>
      <c r="C58" s="1207" t="s">
        <v>580</v>
      </c>
      <c r="D58" s="1208"/>
      <c r="E58" s="1209"/>
      <c r="F58" s="129">
        <v>144</v>
      </c>
      <c r="G58" s="129">
        <v>144</v>
      </c>
      <c r="H58" s="130">
        <v>144</v>
      </c>
    </row>
    <row r="59" spans="2:8" ht="45.75" customHeight="1">
      <c r="B59" s="128"/>
      <c r="C59" s="1207" t="s">
        <v>581</v>
      </c>
      <c r="D59" s="1208"/>
      <c r="E59" s="1209"/>
      <c r="F59" s="129">
        <v>32</v>
      </c>
      <c r="G59" s="129">
        <v>33</v>
      </c>
      <c r="H59" s="130">
        <v>39</v>
      </c>
    </row>
    <row r="60" spans="2:8" ht="45.75" customHeight="1">
      <c r="B60" s="128"/>
      <c r="C60" s="1207" t="s">
        <v>582</v>
      </c>
      <c r="D60" s="1208"/>
      <c r="E60" s="1209"/>
      <c r="F60" s="129">
        <v>28</v>
      </c>
      <c r="G60" s="129">
        <v>28</v>
      </c>
      <c r="H60" s="130">
        <v>28</v>
      </c>
    </row>
    <row r="61" spans="2:8" ht="45.75" customHeight="1">
      <c r="B61" s="128"/>
      <c r="C61" s="1207" t="s">
        <v>583</v>
      </c>
      <c r="D61" s="1208"/>
      <c r="E61" s="1209"/>
      <c r="F61" s="129">
        <v>4</v>
      </c>
      <c r="G61" s="129">
        <v>14</v>
      </c>
      <c r="H61" s="130">
        <v>27</v>
      </c>
    </row>
    <row r="62" spans="2:8" ht="45.75" customHeight="1" thickBot="1">
      <c r="B62" s="131"/>
      <c r="C62" s="1210" t="s">
        <v>584</v>
      </c>
      <c r="D62" s="1211"/>
      <c r="E62" s="1212"/>
      <c r="F62" s="132">
        <v>20</v>
      </c>
      <c r="G62" s="132">
        <v>20</v>
      </c>
      <c r="H62" s="133">
        <v>20</v>
      </c>
    </row>
    <row r="63" spans="2:8" ht="52.5" customHeight="1" thickBot="1">
      <c r="B63" s="134"/>
      <c r="C63" s="1213" t="s">
        <v>53</v>
      </c>
      <c r="D63" s="1213"/>
      <c r="E63" s="1214"/>
      <c r="F63" s="135">
        <v>1430</v>
      </c>
      <c r="G63" s="135">
        <v>1360</v>
      </c>
      <c r="H63" s="136">
        <v>1485</v>
      </c>
    </row>
    <row r="64" spans="2:8"/>
  </sheetData>
  <sheetProtection algorithmName="SHA-512" hashValue="6B0Y9yNLkI8gv+k9hvnzktrgoufjc63IC2RVjwK2YTUfB5XTl2PmERfi+W7YEQNz92uiMUU4iBO+RYwd+gsk9A==" saltValue="A/l14GEQQwKHUPyer12R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3" customWidth="1"/>
    <col min="2" max="8" width="13.375" style="143" customWidth="1"/>
    <col min="9" max="16384" width="11.125" style="143"/>
  </cols>
  <sheetData>
    <row r="1" spans="1:8">
      <c r="A1" s="137"/>
      <c r="B1" s="138"/>
      <c r="C1" s="139"/>
      <c r="D1" s="140"/>
      <c r="E1" s="141"/>
      <c r="F1" s="141"/>
      <c r="G1" s="141"/>
      <c r="H1" s="142"/>
    </row>
    <row r="2" spans="1:8">
      <c r="A2" s="144"/>
      <c r="B2" s="145"/>
      <c r="C2" s="146"/>
      <c r="D2" s="147" t="s">
        <v>54</v>
      </c>
      <c r="E2" s="148"/>
      <c r="F2" s="149" t="s">
        <v>546</v>
      </c>
      <c r="G2" s="150"/>
      <c r="H2" s="151"/>
    </row>
    <row r="3" spans="1:8">
      <c r="A3" s="147" t="s">
        <v>539</v>
      </c>
      <c r="B3" s="152"/>
      <c r="C3" s="153"/>
      <c r="D3" s="154">
        <v>110787</v>
      </c>
      <c r="E3" s="155"/>
      <c r="F3" s="156">
        <v>289738</v>
      </c>
      <c r="G3" s="157"/>
      <c r="H3" s="158"/>
    </row>
    <row r="4" spans="1:8">
      <c r="A4" s="159"/>
      <c r="B4" s="160"/>
      <c r="C4" s="161"/>
      <c r="D4" s="162">
        <v>67848</v>
      </c>
      <c r="E4" s="163"/>
      <c r="F4" s="164">
        <v>156238</v>
      </c>
      <c r="G4" s="165"/>
      <c r="H4" s="166"/>
    </row>
    <row r="5" spans="1:8">
      <c r="A5" s="147" t="s">
        <v>541</v>
      </c>
      <c r="B5" s="152"/>
      <c r="C5" s="153"/>
      <c r="D5" s="154">
        <v>173383</v>
      </c>
      <c r="E5" s="155"/>
      <c r="F5" s="156">
        <v>316937</v>
      </c>
      <c r="G5" s="157"/>
      <c r="H5" s="158"/>
    </row>
    <row r="6" spans="1:8">
      <c r="A6" s="159"/>
      <c r="B6" s="160"/>
      <c r="C6" s="161"/>
      <c r="D6" s="162">
        <v>137497</v>
      </c>
      <c r="E6" s="163"/>
      <c r="F6" s="164">
        <v>199150</v>
      </c>
      <c r="G6" s="165"/>
      <c r="H6" s="166"/>
    </row>
    <row r="7" spans="1:8">
      <c r="A7" s="147" t="s">
        <v>542</v>
      </c>
      <c r="B7" s="152"/>
      <c r="C7" s="153"/>
      <c r="D7" s="154">
        <v>186024</v>
      </c>
      <c r="E7" s="155"/>
      <c r="F7" s="156">
        <v>332350</v>
      </c>
      <c r="G7" s="157"/>
      <c r="H7" s="158"/>
    </row>
    <row r="8" spans="1:8">
      <c r="A8" s="159"/>
      <c r="B8" s="160"/>
      <c r="C8" s="161"/>
      <c r="D8" s="162">
        <v>141373</v>
      </c>
      <c r="E8" s="163"/>
      <c r="F8" s="164">
        <v>200453</v>
      </c>
      <c r="G8" s="165"/>
      <c r="H8" s="166"/>
    </row>
    <row r="9" spans="1:8">
      <c r="A9" s="147" t="s">
        <v>543</v>
      </c>
      <c r="B9" s="152"/>
      <c r="C9" s="153"/>
      <c r="D9" s="154">
        <v>605110</v>
      </c>
      <c r="E9" s="155"/>
      <c r="F9" s="156">
        <v>362690</v>
      </c>
      <c r="G9" s="157"/>
      <c r="H9" s="158"/>
    </row>
    <row r="10" spans="1:8">
      <c r="A10" s="159"/>
      <c r="B10" s="160"/>
      <c r="C10" s="161"/>
      <c r="D10" s="162">
        <v>526009</v>
      </c>
      <c r="E10" s="163"/>
      <c r="F10" s="164">
        <v>172580</v>
      </c>
      <c r="G10" s="165"/>
      <c r="H10" s="166"/>
    </row>
    <row r="11" spans="1:8">
      <c r="A11" s="147" t="s">
        <v>544</v>
      </c>
      <c r="B11" s="152"/>
      <c r="C11" s="153"/>
      <c r="D11" s="154">
        <v>296522</v>
      </c>
      <c r="E11" s="155"/>
      <c r="F11" s="156">
        <v>296093</v>
      </c>
      <c r="G11" s="157"/>
      <c r="H11" s="158"/>
    </row>
    <row r="12" spans="1:8">
      <c r="A12" s="159"/>
      <c r="B12" s="160"/>
      <c r="C12" s="167"/>
      <c r="D12" s="162">
        <v>245750</v>
      </c>
      <c r="E12" s="163"/>
      <c r="F12" s="164">
        <v>140545</v>
      </c>
      <c r="G12" s="165"/>
      <c r="H12" s="166"/>
    </row>
    <row r="13" spans="1:8">
      <c r="A13" s="147"/>
      <c r="B13" s="152"/>
      <c r="C13" s="168"/>
      <c r="D13" s="169">
        <v>274365</v>
      </c>
      <c r="E13" s="170"/>
      <c r="F13" s="171">
        <v>319562</v>
      </c>
      <c r="G13" s="172"/>
      <c r="H13" s="158"/>
    </row>
    <row r="14" spans="1:8">
      <c r="A14" s="159"/>
      <c r="B14" s="160"/>
      <c r="C14" s="161"/>
      <c r="D14" s="162">
        <v>223695</v>
      </c>
      <c r="E14" s="163"/>
      <c r="F14" s="164">
        <v>173793</v>
      </c>
      <c r="G14" s="165"/>
      <c r="H14" s="166"/>
    </row>
    <row r="17" spans="1:11">
      <c r="A17" s="143" t="s">
        <v>55</v>
      </c>
    </row>
    <row r="18" spans="1:11">
      <c r="A18" s="173"/>
      <c r="B18" s="173" t="str">
        <f>実質収支比率等に係る経年分析!F$46</f>
        <v>H30</v>
      </c>
      <c r="C18" s="173" t="str">
        <f>実質収支比率等に係る経年分析!G$46</f>
        <v>R01</v>
      </c>
      <c r="D18" s="173" t="str">
        <f>実質収支比率等に係る経年分析!H$46</f>
        <v>R02</v>
      </c>
      <c r="E18" s="173" t="str">
        <f>実質収支比率等に係る経年分析!I$46</f>
        <v>R03</v>
      </c>
      <c r="F18" s="173" t="str">
        <f>実質収支比率等に係る経年分析!J$46</f>
        <v>R04</v>
      </c>
    </row>
    <row r="19" spans="1:11">
      <c r="A19" s="173" t="s">
        <v>56</v>
      </c>
      <c r="B19" s="173">
        <f>ROUND(VALUE(SUBSTITUTE(実質収支比率等に係る経年分析!F$48,"▲","-")),2)</f>
        <v>3.02</v>
      </c>
      <c r="C19" s="173">
        <f>ROUND(VALUE(SUBSTITUTE(実質収支比率等に係る経年分析!G$48,"▲","-")),2)</f>
        <v>3.26</v>
      </c>
      <c r="D19" s="173">
        <f>ROUND(VALUE(SUBSTITUTE(実質収支比率等に係る経年分析!H$48,"▲","-")),2)</f>
        <v>2.94</v>
      </c>
      <c r="E19" s="173">
        <f>ROUND(VALUE(SUBSTITUTE(実質収支比率等に係る経年分析!I$48,"▲","-")),2)</f>
        <v>9.0500000000000007</v>
      </c>
      <c r="F19" s="173">
        <f>ROUND(VALUE(SUBSTITUTE(実質収支比率等に係る経年分析!J$48,"▲","-")),2)</f>
        <v>5.64</v>
      </c>
    </row>
    <row r="20" spans="1:11">
      <c r="A20" s="173" t="s">
        <v>57</v>
      </c>
      <c r="B20" s="173">
        <f>ROUND(VALUE(SUBSTITUTE(実質収支比率等に係る経年分析!F$47,"▲","-")),2)</f>
        <v>40.69</v>
      </c>
      <c r="C20" s="173">
        <f>ROUND(VALUE(SUBSTITUTE(実質収支比率等に係る経年分析!G$47,"▲","-")),2)</f>
        <v>40.74</v>
      </c>
      <c r="D20" s="173">
        <f>ROUND(VALUE(SUBSTITUTE(実質収支比率等に係る経年分析!H$47,"▲","-")),2)</f>
        <v>40.299999999999997</v>
      </c>
      <c r="E20" s="173">
        <f>ROUND(VALUE(SUBSTITUTE(実質収支比率等に係る経年分析!I$47,"▲","-")),2)</f>
        <v>38.619999999999997</v>
      </c>
      <c r="F20" s="173">
        <f>ROUND(VALUE(SUBSTITUTE(実質収支比率等に係る経年分析!J$47,"▲","-")),2)</f>
        <v>44.46</v>
      </c>
    </row>
    <row r="21" spans="1:11">
      <c r="A21" s="173" t="s">
        <v>58</v>
      </c>
      <c r="B21" s="173">
        <f>IF(ISNUMBER(VALUE(SUBSTITUTE(実質収支比率等に係る経年分析!F$49,"▲","-"))),ROUND(VALUE(SUBSTITUTE(実質収支比率等に係る経年分析!F$49,"▲","-")),2),NA())</f>
        <v>-3.3</v>
      </c>
      <c r="C21" s="173">
        <f>IF(ISNUMBER(VALUE(SUBSTITUTE(実質収支比率等に係る経年分析!G$49,"▲","-"))),ROUND(VALUE(SUBSTITUTE(実質収支比率等に係る経年分析!G$49,"▲","-")),2),NA())</f>
        <v>-2.1</v>
      </c>
      <c r="D21" s="173">
        <f>IF(ISNUMBER(VALUE(SUBSTITUTE(実質収支比率等に係る経年分析!H$49,"▲","-"))),ROUND(VALUE(SUBSTITUTE(実質収支比率等に係る経年分析!H$49,"▲","-")),2),NA())</f>
        <v>-0.06</v>
      </c>
      <c r="E21" s="173">
        <f>IF(ISNUMBER(VALUE(SUBSTITUTE(実質収支比率等に係る経年分析!I$49,"▲","-"))),ROUND(VALUE(SUBSTITUTE(実質収支比率等に係る経年分析!I$49,"▲","-")),2),NA())</f>
        <v>6.43</v>
      </c>
      <c r="F21" s="173">
        <f>IF(ISNUMBER(VALUE(SUBSTITUTE(実質収支比率等に係る経年分析!J$49,"▲","-"))),ROUND(VALUE(SUBSTITUTE(実質収支比率等に係る経年分析!J$49,"▲","-")),2),NA())</f>
        <v>-3.46</v>
      </c>
    </row>
    <row r="24" spans="1:11">
      <c r="A24" s="143" t="s">
        <v>59</v>
      </c>
    </row>
    <row r="25" spans="1:11">
      <c r="A25" s="174"/>
      <c r="B25" s="174" t="str">
        <f>連結実質赤字比率に係る赤字・黒字の構成分析!F$33</f>
        <v>H30</v>
      </c>
      <c r="C25" s="174"/>
      <c r="D25" s="174" t="str">
        <f>連結実質赤字比率に係る赤字・黒字の構成分析!G$33</f>
        <v>R01</v>
      </c>
      <c r="E25" s="174"/>
      <c r="F25" s="174" t="str">
        <f>連結実質赤字比率に係る赤字・黒字の構成分析!H$33</f>
        <v>R02</v>
      </c>
      <c r="G25" s="174"/>
      <c r="H25" s="174" t="str">
        <f>連結実質赤字比率に係る赤字・黒字の構成分析!I$33</f>
        <v>R03</v>
      </c>
      <c r="I25" s="174"/>
      <c r="J25" s="174" t="str">
        <f>連結実質赤字比率に係る赤字・黒字の構成分析!J$33</f>
        <v>R04</v>
      </c>
      <c r="K25" s="174"/>
    </row>
    <row r="26" spans="1:11">
      <c r="A26" s="174"/>
      <c r="B26" s="174" t="s">
        <v>60</v>
      </c>
      <c r="C26" s="174" t="s">
        <v>61</v>
      </c>
      <c r="D26" s="174" t="s">
        <v>60</v>
      </c>
      <c r="E26" s="174" t="s">
        <v>61</v>
      </c>
      <c r="F26" s="174" t="s">
        <v>60</v>
      </c>
      <c r="G26" s="174" t="s">
        <v>61</v>
      </c>
      <c r="H26" s="174" t="s">
        <v>60</v>
      </c>
      <c r="I26" s="174" t="s">
        <v>61</v>
      </c>
      <c r="J26" s="174" t="s">
        <v>60</v>
      </c>
      <c r="K26" s="174" t="s">
        <v>61</v>
      </c>
    </row>
    <row r="27" spans="1:11">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c r="A30" s="174" t="str">
        <f>IF(連結実質赤字比率に係る赤字・黒字の構成分析!C$40="",NA(),連結実質赤字比率に係る赤字・黒字の構成分析!C$40)</f>
        <v>後期高齢者医療保険事業特別会計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0.06</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0.08</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0.06</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0.06</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0.06</v>
      </c>
    </row>
    <row r="31" spans="1:11">
      <c r="A31" s="174" t="str">
        <f>IF(連結実質赤字比率に係る赤字・黒字の構成分析!C$39="",NA(),連結実質赤字比率に係る赤字・黒字の構成分析!C$39)</f>
        <v>国民健康保険中央診療所特別会計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0.04</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0.08</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0.34</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0.24</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0.15</v>
      </c>
    </row>
    <row r="32" spans="1:11">
      <c r="A32" s="174" t="str">
        <f>IF(連結実質赤字比率に係る赤字・黒字の構成分析!C$38="",NA(),連結実質赤字比率に係る赤字・黒字の構成分析!C$38)</f>
        <v>国民健康保険特別会計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0.92</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1.76</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1.45</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0.94</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1.56</v>
      </c>
    </row>
    <row r="33" spans="1:16">
      <c r="A33" s="174" t="str">
        <f>IF(連結実質赤字比率に係る赤字・黒字の構成分析!C$37="",NA(),連結実質赤字比率に係る赤字・黒字の構成分析!C$37)</f>
        <v>介護保険特別会計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1.37</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0.97</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1.41</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1.05</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2.08</v>
      </c>
    </row>
    <row r="34" spans="1:16">
      <c r="A34" s="174" t="str">
        <f>IF(連結実質赤字比率に係る赤字・黒字の構成分析!C$36="",NA(),連結実質赤字比率に係る赤字・黒字の構成分析!C$36)</f>
        <v>簡易水道特別会計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0.83</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0.94</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0.89</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0.62</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5.26</v>
      </c>
    </row>
    <row r="35" spans="1:16">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4.99</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5.25</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4.8</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10.64</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7.16</v>
      </c>
    </row>
    <row r="36" spans="1:16">
      <c r="A36" s="174" t="str">
        <f>IF(連結実質赤字比率に係る赤字・黒字の構成分析!C$34="",NA(),連結実質赤字比率に係る赤字・黒字の構成分析!C$34)</f>
        <v>住宅新築資金等貸付事業特別会計</v>
      </c>
      <c r="B36" s="174">
        <f>IF(ROUND(VALUE(SUBSTITUTE(連結実質赤字比率に係る赤字・黒字の構成分析!F$34,"▲", "-")), 2) &lt; 0, ABS(ROUND(VALUE(SUBSTITUTE(連結実質赤字比率に係る赤字・黒字の構成分析!F$34,"▲", "-")), 2)), NA())</f>
        <v>1.97</v>
      </c>
      <c r="C36" s="174" t="e">
        <f>IF(ROUND(VALUE(SUBSTITUTE(連結実質赤字比率に係る赤字・黒字の構成分析!F$34,"▲", "-")), 2) &gt;= 0, ABS(ROUND(VALUE(SUBSTITUTE(連結実質赤字比率に係る赤字・黒字の構成分析!F$34,"▲", "-")), 2)), NA())</f>
        <v>#N/A</v>
      </c>
      <c r="D36" s="174">
        <f>IF(ROUND(VALUE(SUBSTITUTE(連結実質赤字比率に係る赤字・黒字の構成分析!G$34,"▲", "-")), 2) &lt; 0, ABS(ROUND(VALUE(SUBSTITUTE(連結実質赤字比率に係る赤字・黒字の構成分析!G$34,"▲", "-")), 2)), NA())</f>
        <v>1.99</v>
      </c>
      <c r="E36" s="174" t="e">
        <f>IF(ROUND(VALUE(SUBSTITUTE(連結実質赤字比率に係る赤字・黒字の構成分析!G$34,"▲", "-")), 2) &gt;= 0, ABS(ROUND(VALUE(SUBSTITUTE(連結実質赤字比率に係る赤字・黒字の構成分析!G$34,"▲", "-")), 2)), NA())</f>
        <v>#N/A</v>
      </c>
      <c r="F36" s="174">
        <f>IF(ROUND(VALUE(SUBSTITUTE(連結実質赤字比率に係る赤字・黒字の構成分析!H$34,"▲", "-")), 2) &lt; 0, ABS(ROUND(VALUE(SUBSTITUTE(連結実質赤字比率に係る赤字・黒字の構成分析!H$34,"▲", "-")), 2)), NA())</f>
        <v>1.86</v>
      </c>
      <c r="G36" s="174" t="e">
        <f>IF(ROUND(VALUE(SUBSTITUTE(連結実質赤字比率に係る赤字・黒字の構成分析!H$34,"▲", "-")), 2) &gt;= 0, ABS(ROUND(VALUE(SUBSTITUTE(連結実質赤字比率に係る赤字・黒字の構成分析!H$34,"▲", "-")), 2)), NA())</f>
        <v>#N/A</v>
      </c>
      <c r="H36" s="174">
        <f>IF(ROUND(VALUE(SUBSTITUTE(連結実質赤字比率に係る赤字・黒字の構成分析!I$34,"▲", "-")), 2) &lt; 0, ABS(ROUND(VALUE(SUBSTITUTE(連結実質赤字比率に係る赤字・黒字の構成分析!I$34,"▲", "-")), 2)), NA())</f>
        <v>1.59</v>
      </c>
      <c r="I36" s="174" t="e">
        <f>IF(ROUND(VALUE(SUBSTITUTE(連結実質赤字比率に係る赤字・黒字の構成分析!I$34,"▲", "-")), 2) &gt;= 0, ABS(ROUND(VALUE(SUBSTITUTE(連結実質赤字比率に係る赤字・黒字の構成分析!I$34,"▲", "-")), 2)), NA())</f>
        <v>#N/A</v>
      </c>
      <c r="J36" s="174">
        <f>IF(ROUND(VALUE(SUBSTITUTE(連結実質赤字比率に係る赤字・黒字の構成分析!J$34,"▲", "-")), 2) &lt; 0, ABS(ROUND(VALUE(SUBSTITUTE(連結実質赤字比率に係る赤字・黒字の構成分析!J$34,"▲", "-")), 2)), NA())</f>
        <v>1.52</v>
      </c>
      <c r="K36" s="174" t="e">
        <f>IF(ROUND(VALUE(SUBSTITUTE(連結実質赤字比率に係る赤字・黒字の構成分析!J$34,"▲", "-")), 2) &gt;= 0, ABS(ROUND(VALUE(SUBSTITUTE(連結実質赤字比率に係る赤字・黒字の構成分析!J$34,"▲", "-")), 2)), NA())</f>
        <v>#N/A</v>
      </c>
    </row>
    <row r="39" spans="1:16">
      <c r="A39" s="143" t="s">
        <v>62</v>
      </c>
    </row>
    <row r="40" spans="1:16">
      <c r="A40" s="175"/>
      <c r="B40" s="175" t="str">
        <f>'実質公債費比率（分子）の構造'!K$44</f>
        <v>H30</v>
      </c>
      <c r="C40" s="175"/>
      <c r="D40" s="175"/>
      <c r="E40" s="175" t="str">
        <f>'実質公債費比率（分子）の構造'!L$44</f>
        <v>R01</v>
      </c>
      <c r="F40" s="175"/>
      <c r="G40" s="175"/>
      <c r="H40" s="175" t="str">
        <f>'実質公債費比率（分子）の構造'!M$44</f>
        <v>R02</v>
      </c>
      <c r="I40" s="175"/>
      <c r="J40" s="175"/>
      <c r="K40" s="175" t="str">
        <f>'実質公債費比率（分子）の構造'!N$44</f>
        <v>R03</v>
      </c>
      <c r="L40" s="175"/>
      <c r="M40" s="175"/>
      <c r="N40" s="175" t="str">
        <f>'実質公債費比率（分子）の構造'!O$44</f>
        <v>R04</v>
      </c>
      <c r="O40" s="175"/>
      <c r="P40" s="175"/>
    </row>
    <row r="41" spans="1:16">
      <c r="A41" s="175"/>
      <c r="B41" s="175" t="s">
        <v>63</v>
      </c>
      <c r="C41" s="175"/>
      <c r="D41" s="175" t="s">
        <v>64</v>
      </c>
      <c r="E41" s="175" t="s">
        <v>63</v>
      </c>
      <c r="F41" s="175"/>
      <c r="G41" s="175" t="s">
        <v>64</v>
      </c>
      <c r="H41" s="175" t="s">
        <v>63</v>
      </c>
      <c r="I41" s="175"/>
      <c r="J41" s="175" t="s">
        <v>64</v>
      </c>
      <c r="K41" s="175" t="s">
        <v>63</v>
      </c>
      <c r="L41" s="175"/>
      <c r="M41" s="175" t="s">
        <v>64</v>
      </c>
      <c r="N41" s="175" t="s">
        <v>63</v>
      </c>
      <c r="O41" s="175"/>
      <c r="P41" s="175" t="s">
        <v>64</v>
      </c>
    </row>
    <row r="42" spans="1:16">
      <c r="A42" s="175" t="s">
        <v>65</v>
      </c>
      <c r="B42" s="175"/>
      <c r="C42" s="175"/>
      <c r="D42" s="175">
        <f>'実質公債費比率（分子）の構造'!K$52</f>
        <v>311</v>
      </c>
      <c r="E42" s="175"/>
      <c r="F42" s="175"/>
      <c r="G42" s="175">
        <f>'実質公債費比率（分子）の構造'!L$52</f>
        <v>327</v>
      </c>
      <c r="H42" s="175"/>
      <c r="I42" s="175"/>
      <c r="J42" s="175">
        <f>'実質公債費比率（分子）の構造'!M$52</f>
        <v>356</v>
      </c>
      <c r="K42" s="175"/>
      <c r="L42" s="175"/>
      <c r="M42" s="175">
        <f>'実質公債費比率（分子）の構造'!N$52</f>
        <v>419</v>
      </c>
      <c r="N42" s="175"/>
      <c r="O42" s="175"/>
      <c r="P42" s="175">
        <f>'実質公債費比率（分子）の構造'!O$52</f>
        <v>430</v>
      </c>
    </row>
    <row r="43" spans="1:16">
      <c r="A43" s="175" t="s">
        <v>66</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c r="A44" s="175" t="s">
        <v>67</v>
      </c>
      <c r="B44" s="175">
        <f>'実質公債費比率（分子）の構造'!K$50</f>
        <v>6</v>
      </c>
      <c r="C44" s="175"/>
      <c r="D44" s="175"/>
      <c r="E44" s="175">
        <f>'実質公債費比率（分子）の構造'!L$50</f>
        <v>6</v>
      </c>
      <c r="F44" s="175"/>
      <c r="G44" s="175"/>
      <c r="H44" s="175">
        <f>'実質公債費比率（分子）の構造'!M$50</f>
        <v>3</v>
      </c>
      <c r="I44" s="175"/>
      <c r="J44" s="175"/>
      <c r="K44" s="175">
        <f>'実質公債費比率（分子）の構造'!N$50</f>
        <v>2</v>
      </c>
      <c r="L44" s="175"/>
      <c r="M44" s="175"/>
      <c r="N44" s="175">
        <f>'実質公債費比率（分子）の構造'!O$50</f>
        <v>1</v>
      </c>
      <c r="O44" s="175"/>
      <c r="P44" s="175"/>
    </row>
    <row r="45" spans="1:16">
      <c r="A45" s="175" t="s">
        <v>68</v>
      </c>
      <c r="B45" s="175">
        <f>'実質公債費比率（分子）の構造'!K$49</f>
        <v>5</v>
      </c>
      <c r="C45" s="175"/>
      <c r="D45" s="175"/>
      <c r="E45" s="175">
        <f>'実質公債費比率（分子）の構造'!L$49</f>
        <v>5</v>
      </c>
      <c r="F45" s="175"/>
      <c r="G45" s="175"/>
      <c r="H45" s="175">
        <f>'実質公債費比率（分子）の構造'!M$49</f>
        <v>8</v>
      </c>
      <c r="I45" s="175"/>
      <c r="J45" s="175"/>
      <c r="K45" s="175">
        <f>'実質公債費比率（分子）の構造'!N$49</f>
        <v>11</v>
      </c>
      <c r="L45" s="175"/>
      <c r="M45" s="175"/>
      <c r="N45" s="175">
        <f>'実質公債費比率（分子）の構造'!O$49</f>
        <v>15</v>
      </c>
      <c r="O45" s="175"/>
      <c r="P45" s="175"/>
    </row>
    <row r="46" spans="1:16">
      <c r="A46" s="175" t="s">
        <v>69</v>
      </c>
      <c r="B46" s="175">
        <f>'実質公債費比率（分子）の構造'!K$48</f>
        <v>13</v>
      </c>
      <c r="C46" s="175"/>
      <c r="D46" s="175"/>
      <c r="E46" s="175">
        <f>'実質公債費比率（分子）の構造'!L$48</f>
        <v>12</v>
      </c>
      <c r="F46" s="175"/>
      <c r="G46" s="175"/>
      <c r="H46" s="175">
        <f>'実質公債費比率（分子）の構造'!M$48</f>
        <v>19</v>
      </c>
      <c r="I46" s="175"/>
      <c r="J46" s="175"/>
      <c r="K46" s="175">
        <f>'実質公債費比率（分子）の構造'!N$48</f>
        <v>13</v>
      </c>
      <c r="L46" s="175"/>
      <c r="M46" s="175"/>
      <c r="N46" s="175">
        <f>'実質公債費比率（分子）の構造'!O$48</f>
        <v>19</v>
      </c>
      <c r="O46" s="175"/>
      <c r="P46" s="175"/>
    </row>
    <row r="47" spans="1:16">
      <c r="A47" s="175" t="s">
        <v>70</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c r="A48" s="175" t="s">
        <v>71</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c r="A49" s="175" t="s">
        <v>72</v>
      </c>
      <c r="B49" s="175">
        <f>'実質公債費比率（分子）の構造'!K$45</f>
        <v>371</v>
      </c>
      <c r="C49" s="175"/>
      <c r="D49" s="175"/>
      <c r="E49" s="175">
        <f>'実質公債費比率（分子）の構造'!L$45</f>
        <v>393</v>
      </c>
      <c r="F49" s="175"/>
      <c r="G49" s="175"/>
      <c r="H49" s="175">
        <f>'実質公債費比率（分子）の構造'!M$45</f>
        <v>439</v>
      </c>
      <c r="I49" s="175"/>
      <c r="J49" s="175"/>
      <c r="K49" s="175">
        <f>'実質公債費比率（分子）の構造'!N$45</f>
        <v>518</v>
      </c>
      <c r="L49" s="175"/>
      <c r="M49" s="175"/>
      <c r="N49" s="175">
        <f>'実質公債費比率（分子）の構造'!O$45</f>
        <v>536</v>
      </c>
      <c r="O49" s="175"/>
      <c r="P49" s="175"/>
    </row>
    <row r="50" spans="1:16">
      <c r="A50" s="175" t="s">
        <v>73</v>
      </c>
      <c r="B50" s="175" t="e">
        <f>NA()</f>
        <v>#N/A</v>
      </c>
      <c r="C50" s="175">
        <f>IF(ISNUMBER('実質公債費比率（分子）の構造'!K$53),'実質公債費比率（分子）の構造'!K$53,NA())</f>
        <v>84</v>
      </c>
      <c r="D50" s="175" t="e">
        <f>NA()</f>
        <v>#N/A</v>
      </c>
      <c r="E50" s="175" t="e">
        <f>NA()</f>
        <v>#N/A</v>
      </c>
      <c r="F50" s="175">
        <f>IF(ISNUMBER('実質公債費比率（分子）の構造'!L$53),'実質公債費比率（分子）の構造'!L$53,NA())</f>
        <v>89</v>
      </c>
      <c r="G50" s="175" t="e">
        <f>NA()</f>
        <v>#N/A</v>
      </c>
      <c r="H50" s="175" t="e">
        <f>NA()</f>
        <v>#N/A</v>
      </c>
      <c r="I50" s="175">
        <f>IF(ISNUMBER('実質公債費比率（分子）の構造'!M$53),'実質公債費比率（分子）の構造'!M$53,NA())</f>
        <v>113</v>
      </c>
      <c r="J50" s="175" t="e">
        <f>NA()</f>
        <v>#N/A</v>
      </c>
      <c r="K50" s="175" t="e">
        <f>NA()</f>
        <v>#N/A</v>
      </c>
      <c r="L50" s="175">
        <f>IF(ISNUMBER('実質公債費比率（分子）の構造'!N$53),'実質公債費比率（分子）の構造'!N$53,NA())</f>
        <v>125</v>
      </c>
      <c r="M50" s="175" t="e">
        <f>NA()</f>
        <v>#N/A</v>
      </c>
      <c r="N50" s="175" t="e">
        <f>NA()</f>
        <v>#N/A</v>
      </c>
      <c r="O50" s="175">
        <f>IF(ISNUMBER('実質公債費比率（分子）の構造'!O$53),'実質公債費比率（分子）の構造'!O$53,NA())</f>
        <v>141</v>
      </c>
      <c r="P50" s="175" t="e">
        <f>NA()</f>
        <v>#N/A</v>
      </c>
    </row>
    <row r="53" spans="1:16">
      <c r="A53" s="143" t="s">
        <v>74</v>
      </c>
    </row>
    <row r="54" spans="1:16">
      <c r="A54" s="174"/>
      <c r="B54" s="174" t="str">
        <f>'将来負担比率（分子）の構造'!I$40</f>
        <v>H30</v>
      </c>
      <c r="C54" s="174"/>
      <c r="D54" s="174"/>
      <c r="E54" s="174" t="str">
        <f>'将来負担比率（分子）の構造'!J$40</f>
        <v>R01</v>
      </c>
      <c r="F54" s="174"/>
      <c r="G54" s="174"/>
      <c r="H54" s="174" t="str">
        <f>'将来負担比率（分子）の構造'!K$40</f>
        <v>R02</v>
      </c>
      <c r="I54" s="174"/>
      <c r="J54" s="174"/>
      <c r="K54" s="174" t="str">
        <f>'将来負担比率（分子）の構造'!L$40</f>
        <v>R03</v>
      </c>
      <c r="L54" s="174"/>
      <c r="M54" s="174"/>
      <c r="N54" s="174" t="str">
        <f>'将来負担比率（分子）の構造'!M$40</f>
        <v>R04</v>
      </c>
      <c r="O54" s="174"/>
      <c r="P54" s="174"/>
    </row>
    <row r="55" spans="1:16">
      <c r="A55" s="174"/>
      <c r="B55" s="174" t="s">
        <v>75</v>
      </c>
      <c r="C55" s="174"/>
      <c r="D55" s="174" t="s">
        <v>76</v>
      </c>
      <c r="E55" s="174" t="s">
        <v>75</v>
      </c>
      <c r="F55" s="174"/>
      <c r="G55" s="174" t="s">
        <v>76</v>
      </c>
      <c r="H55" s="174" t="s">
        <v>75</v>
      </c>
      <c r="I55" s="174"/>
      <c r="J55" s="174" t="s">
        <v>76</v>
      </c>
      <c r="K55" s="174" t="s">
        <v>75</v>
      </c>
      <c r="L55" s="174"/>
      <c r="M55" s="174" t="s">
        <v>76</v>
      </c>
      <c r="N55" s="174" t="s">
        <v>75</v>
      </c>
      <c r="O55" s="174"/>
      <c r="P55" s="174" t="s">
        <v>76</v>
      </c>
    </row>
    <row r="56" spans="1:16">
      <c r="A56" s="174" t="s">
        <v>45</v>
      </c>
      <c r="B56" s="174"/>
      <c r="C56" s="174"/>
      <c r="D56" s="174">
        <f>'将来負担比率（分子）の構造'!I$52</f>
        <v>3534</v>
      </c>
      <c r="E56" s="174"/>
      <c r="F56" s="174"/>
      <c r="G56" s="174">
        <f>'将来負担比率（分子）の構造'!J$52</f>
        <v>3563</v>
      </c>
      <c r="H56" s="174"/>
      <c r="I56" s="174"/>
      <c r="J56" s="174">
        <f>'将来負担比率（分子）の構造'!K$52</f>
        <v>3526</v>
      </c>
      <c r="K56" s="174"/>
      <c r="L56" s="174"/>
      <c r="M56" s="174">
        <f>'将来負担比率（分子）の構造'!L$52</f>
        <v>3935</v>
      </c>
      <c r="N56" s="174"/>
      <c r="O56" s="174"/>
      <c r="P56" s="174">
        <f>'将来負担比率（分子）の構造'!M$52</f>
        <v>4046</v>
      </c>
    </row>
    <row r="57" spans="1:16">
      <c r="A57" s="174" t="s">
        <v>44</v>
      </c>
      <c r="B57" s="174"/>
      <c r="C57" s="174"/>
      <c r="D57" s="174">
        <f>'将来負担比率（分子）の構造'!I$51</f>
        <v>3</v>
      </c>
      <c r="E57" s="174"/>
      <c r="F57" s="174"/>
      <c r="G57" s="174">
        <f>'将来負担比率（分子）の構造'!J$51</f>
        <v>2</v>
      </c>
      <c r="H57" s="174"/>
      <c r="I57" s="174"/>
      <c r="J57" s="174">
        <f>'将来負担比率（分子）の構造'!K$51</f>
        <v>2</v>
      </c>
      <c r="K57" s="174"/>
      <c r="L57" s="174"/>
      <c r="M57" s="174">
        <f>'将来負担比率（分子）の構造'!L$51</f>
        <v>128</v>
      </c>
      <c r="N57" s="174"/>
      <c r="O57" s="174"/>
      <c r="P57" s="174">
        <f>'将来負担比率（分子）の構造'!M$51</f>
        <v>124</v>
      </c>
    </row>
    <row r="58" spans="1:16">
      <c r="A58" s="174" t="s">
        <v>43</v>
      </c>
      <c r="B58" s="174"/>
      <c r="C58" s="174"/>
      <c r="D58" s="174">
        <f>'将来負担比率（分子）の構造'!I$50</f>
        <v>1621</v>
      </c>
      <c r="E58" s="174"/>
      <c r="F58" s="174"/>
      <c r="G58" s="174">
        <f>'将来負担比率（分子）の構造'!J$50</f>
        <v>1616</v>
      </c>
      <c r="H58" s="174"/>
      <c r="I58" s="174"/>
      <c r="J58" s="174">
        <f>'将来負担比率（分子）の構造'!K$50</f>
        <v>1670</v>
      </c>
      <c r="K58" s="174"/>
      <c r="L58" s="174"/>
      <c r="M58" s="174">
        <f>'将来負担比率（分子）の構造'!L$50</f>
        <v>1598</v>
      </c>
      <c r="N58" s="174"/>
      <c r="O58" s="174"/>
      <c r="P58" s="174">
        <f>'将来負担比率（分子）の構造'!M$50</f>
        <v>1717</v>
      </c>
    </row>
    <row r="59" spans="1:16">
      <c r="A59" s="174" t="s">
        <v>41</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c r="A60" s="174" t="s">
        <v>40</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c r="A61" s="174" t="s">
        <v>38</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c r="A62" s="174" t="s">
        <v>37</v>
      </c>
      <c r="B62" s="174">
        <f>'将来負担比率（分子）の構造'!I$45</f>
        <v>726</v>
      </c>
      <c r="C62" s="174"/>
      <c r="D62" s="174"/>
      <c r="E62" s="174">
        <f>'将来負担比率（分子）の構造'!J$45</f>
        <v>731</v>
      </c>
      <c r="F62" s="174"/>
      <c r="G62" s="174"/>
      <c r="H62" s="174">
        <f>'将来負担比率（分子）の構造'!K$45</f>
        <v>649</v>
      </c>
      <c r="I62" s="174"/>
      <c r="J62" s="174"/>
      <c r="K62" s="174">
        <f>'将来負担比率（分子）の構造'!L$45</f>
        <v>612</v>
      </c>
      <c r="L62" s="174"/>
      <c r="M62" s="174"/>
      <c r="N62" s="174">
        <f>'将来負担比率（分子）の構造'!M$45</f>
        <v>608</v>
      </c>
      <c r="O62" s="174"/>
      <c r="P62" s="174"/>
    </row>
    <row r="63" spans="1:16">
      <c r="A63" s="174" t="s">
        <v>36</v>
      </c>
      <c r="B63" s="174">
        <f>'将来負担比率（分子）の構造'!I$44</f>
        <v>111</v>
      </c>
      <c r="C63" s="174"/>
      <c r="D63" s="174"/>
      <c r="E63" s="174">
        <f>'将来負担比率（分子）の構造'!J$44</f>
        <v>124</v>
      </c>
      <c r="F63" s="174"/>
      <c r="G63" s="174"/>
      <c r="H63" s="174">
        <f>'将来負担比率（分子）の構造'!K$44</f>
        <v>116</v>
      </c>
      <c r="I63" s="174"/>
      <c r="J63" s="174"/>
      <c r="K63" s="174">
        <f>'将来負担比率（分子）の構造'!L$44</f>
        <v>106</v>
      </c>
      <c r="L63" s="174"/>
      <c r="M63" s="174"/>
      <c r="N63" s="174">
        <f>'将来負担比率（分子）の構造'!M$44</f>
        <v>92</v>
      </c>
      <c r="O63" s="174"/>
      <c r="P63" s="174"/>
    </row>
    <row r="64" spans="1:16">
      <c r="A64" s="174" t="s">
        <v>35</v>
      </c>
      <c r="B64" s="174">
        <f>'将来負担比率（分子）の構造'!I$43</f>
        <v>65</v>
      </c>
      <c r="C64" s="174"/>
      <c r="D64" s="174"/>
      <c r="E64" s="174">
        <f>'将来負担比率（分子）の構造'!J$43</f>
        <v>70</v>
      </c>
      <c r="F64" s="174"/>
      <c r="G64" s="174"/>
      <c r="H64" s="174">
        <f>'将来負担比率（分子）の構造'!K$43</f>
        <v>60</v>
      </c>
      <c r="I64" s="174"/>
      <c r="J64" s="174"/>
      <c r="K64" s="174">
        <f>'将来負担比率（分子）の構造'!L$43</f>
        <v>71</v>
      </c>
      <c r="L64" s="174"/>
      <c r="M64" s="174"/>
      <c r="N64" s="174">
        <f>'将来負担比率（分子）の構造'!M$43</f>
        <v>99</v>
      </c>
      <c r="O64" s="174"/>
      <c r="P64" s="174"/>
    </row>
    <row r="65" spans="1:16">
      <c r="A65" s="174" t="s">
        <v>34</v>
      </c>
      <c r="B65" s="174">
        <f>'将来負担比率（分子）の構造'!I$42</f>
        <v>21</v>
      </c>
      <c r="C65" s="174"/>
      <c r="D65" s="174"/>
      <c r="E65" s="174">
        <f>'将来負担比率（分子）の構造'!J$42</f>
        <v>15</v>
      </c>
      <c r="F65" s="174"/>
      <c r="G65" s="174"/>
      <c r="H65" s="174">
        <f>'将来負担比率（分子）の構造'!K$42</f>
        <v>9</v>
      </c>
      <c r="I65" s="174"/>
      <c r="J65" s="174"/>
      <c r="K65" s="174">
        <f>'将来負担比率（分子）の構造'!L$42</f>
        <v>7</v>
      </c>
      <c r="L65" s="174"/>
      <c r="M65" s="174"/>
      <c r="N65" s="174">
        <f>'将来負担比率（分子）の構造'!M$42</f>
        <v>5</v>
      </c>
      <c r="O65" s="174"/>
      <c r="P65" s="174"/>
    </row>
    <row r="66" spans="1:16">
      <c r="A66" s="174" t="s">
        <v>33</v>
      </c>
      <c r="B66" s="174">
        <f>'将来負担比率（分子）の構造'!I$41</f>
        <v>4377</v>
      </c>
      <c r="C66" s="174"/>
      <c r="D66" s="174"/>
      <c r="E66" s="174">
        <f>'将来負担比率（分子）の構造'!J$41</f>
        <v>4438</v>
      </c>
      <c r="F66" s="174"/>
      <c r="G66" s="174"/>
      <c r="H66" s="174">
        <f>'将来負担比率（分子）の構造'!K$41</f>
        <v>4451</v>
      </c>
      <c r="I66" s="174"/>
      <c r="J66" s="174"/>
      <c r="K66" s="174">
        <f>'将来負担比率（分子）の構造'!L$41</f>
        <v>5521</v>
      </c>
      <c r="L66" s="174"/>
      <c r="M66" s="174"/>
      <c r="N66" s="174">
        <f>'将来負担比率（分子）の構造'!M$41</f>
        <v>5761</v>
      </c>
      <c r="O66" s="174"/>
      <c r="P66" s="174"/>
    </row>
    <row r="67" spans="1:16">
      <c r="A67" s="174" t="s">
        <v>77</v>
      </c>
      <c r="B67" s="174" t="e">
        <f>NA()</f>
        <v>#N/A</v>
      </c>
      <c r="C67" s="174">
        <f>IF(ISNUMBER('将来負担比率（分子）の構造'!I$53), IF('将来負担比率（分子）の構造'!I$53 &lt; 0, 0, '将来負担比率（分子）の構造'!I$53), NA())</f>
        <v>142</v>
      </c>
      <c r="D67" s="174" t="e">
        <f>NA()</f>
        <v>#N/A</v>
      </c>
      <c r="E67" s="174" t="e">
        <f>NA()</f>
        <v>#N/A</v>
      </c>
      <c r="F67" s="174">
        <f>IF(ISNUMBER('将来負担比率（分子）の構造'!J$53), IF('将来負担比率（分子）の構造'!J$53 &lt; 0, 0, '将来負担比率（分子）の構造'!J$53), NA())</f>
        <v>197</v>
      </c>
      <c r="G67" s="174" t="e">
        <f>NA()</f>
        <v>#N/A</v>
      </c>
      <c r="H67" s="174" t="e">
        <f>NA()</f>
        <v>#N/A</v>
      </c>
      <c r="I67" s="174">
        <f>IF(ISNUMBER('将来負担比率（分子）の構造'!K$53), IF('将来負担比率（分子）の構造'!K$53 &lt; 0, 0, '将来負担比率（分子）の構造'!K$53), NA())</f>
        <v>88</v>
      </c>
      <c r="J67" s="174" t="e">
        <f>NA()</f>
        <v>#N/A</v>
      </c>
      <c r="K67" s="174" t="e">
        <f>NA()</f>
        <v>#N/A</v>
      </c>
      <c r="L67" s="174">
        <f>IF(ISNUMBER('将来負担比率（分子）の構造'!L$53), IF('将来負担比率（分子）の構造'!L$53 &lt; 0, 0, '将来負担比率（分子）の構造'!L$53), NA())</f>
        <v>655</v>
      </c>
      <c r="M67" s="174" t="e">
        <f>NA()</f>
        <v>#N/A</v>
      </c>
      <c r="N67" s="174" t="e">
        <f>NA()</f>
        <v>#N/A</v>
      </c>
      <c r="O67" s="174">
        <f>IF(ISNUMBER('将来負担比率（分子）の構造'!M$53), IF('将来負担比率（分子）の構造'!M$53 &lt; 0, 0, '将来負担比率（分子）の構造'!M$53), NA())</f>
        <v>679</v>
      </c>
      <c r="P67" s="174" t="e">
        <f>NA()</f>
        <v>#N/A</v>
      </c>
    </row>
    <row r="70" spans="1:16">
      <c r="A70" s="176" t="s">
        <v>78</v>
      </c>
      <c r="B70" s="176"/>
      <c r="C70" s="176"/>
      <c r="D70" s="176"/>
      <c r="E70" s="176"/>
      <c r="F70" s="176"/>
    </row>
    <row r="71" spans="1:16">
      <c r="A71" s="177"/>
      <c r="B71" s="177" t="str">
        <f>基金残高に係る経年分析!F54</f>
        <v>R02</v>
      </c>
      <c r="C71" s="177" t="str">
        <f>基金残高に係る経年分析!G54</f>
        <v>R03</v>
      </c>
      <c r="D71" s="177" t="str">
        <f>基金残高に係る経年分析!H54</f>
        <v>R04</v>
      </c>
    </row>
    <row r="72" spans="1:16">
      <c r="A72" s="177" t="s">
        <v>79</v>
      </c>
      <c r="B72" s="178">
        <f>基金残高に係る経年分析!F55</f>
        <v>907</v>
      </c>
      <c r="C72" s="178">
        <f>基金残高に係る経年分析!G55</f>
        <v>964</v>
      </c>
      <c r="D72" s="178">
        <f>基金残高に係る経年分析!H55</f>
        <v>1101</v>
      </c>
    </row>
    <row r="73" spans="1:16">
      <c r="A73" s="177" t="s">
        <v>80</v>
      </c>
      <c r="B73" s="178">
        <f>基金残高に係る経年分析!F56</f>
        <v>65</v>
      </c>
      <c r="C73" s="178">
        <f>基金残高に係る経年分析!G56</f>
        <v>115</v>
      </c>
      <c r="D73" s="178">
        <f>基金残高に係る経年分析!H56</f>
        <v>115</v>
      </c>
    </row>
    <row r="74" spans="1:16">
      <c r="A74" s="177" t="s">
        <v>81</v>
      </c>
      <c r="B74" s="178">
        <f>基金残高に係る経年分析!F57</f>
        <v>458</v>
      </c>
      <c r="C74" s="178">
        <f>基金残高に係る経年分析!G57</f>
        <v>281</v>
      </c>
      <c r="D74" s="178">
        <f>基金残高に係る経年分析!H57</f>
        <v>268</v>
      </c>
    </row>
  </sheetData>
  <sheetProtection algorithmName="SHA-512" hashValue="ixXXH3Z01d/DXo51SOQRSZYDemFVnqskZPtDz+5DHy5psQZKhcaUhlzyWSBJ6NTr5/wZdfm+k+G+VqLdB6DlGQ==" saltValue="cM7bv6y+ID8vMHiKBM0GI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3" customWidth="1"/>
    <col min="2" max="2" width="2.375" style="213" customWidth="1"/>
    <col min="3" max="16" width="2.625" style="213" customWidth="1"/>
    <col min="17" max="17" width="2.375" style="213" customWidth="1"/>
    <col min="18" max="95" width="1.625" style="213" customWidth="1"/>
    <col min="96" max="133" width="1.625" style="225" customWidth="1"/>
    <col min="134" max="143" width="1.625" style="213" customWidth="1"/>
    <col min="144" max="16384" width="0" style="213" hidden="1"/>
  </cols>
  <sheetData>
    <row r="1" spans="2:143" ht="22.5" customHeight="1" thickBot="1">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717" t="s">
        <v>218</v>
      </c>
      <c r="DI1" s="718"/>
      <c r="DJ1" s="718"/>
      <c r="DK1" s="718"/>
      <c r="DL1" s="718"/>
      <c r="DM1" s="718"/>
      <c r="DN1" s="719"/>
      <c r="DO1" s="213"/>
      <c r="DP1" s="717" t="s">
        <v>219</v>
      </c>
      <c r="DQ1" s="718"/>
      <c r="DR1" s="718"/>
      <c r="DS1" s="718"/>
      <c r="DT1" s="718"/>
      <c r="DU1" s="718"/>
      <c r="DV1" s="718"/>
      <c r="DW1" s="718"/>
      <c r="DX1" s="718"/>
      <c r="DY1" s="718"/>
      <c r="DZ1" s="718"/>
      <c r="EA1" s="718"/>
      <c r="EB1" s="718"/>
      <c r="EC1" s="719"/>
      <c r="ED1" s="212"/>
      <c r="EE1" s="212"/>
      <c r="EF1" s="212"/>
      <c r="EG1" s="212"/>
      <c r="EH1" s="212"/>
      <c r="EI1" s="212"/>
      <c r="EJ1" s="212"/>
      <c r="EK1" s="212"/>
      <c r="EL1" s="212"/>
      <c r="EM1" s="212"/>
    </row>
    <row r="2" spans="2:143" ht="22.5" customHeight="1">
      <c r="B2" s="214" t="s">
        <v>220</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231</v>
      </c>
      <c r="C5" s="680"/>
      <c r="D5" s="680"/>
      <c r="E5" s="680"/>
      <c r="F5" s="680"/>
      <c r="G5" s="680"/>
      <c r="H5" s="680"/>
      <c r="I5" s="680"/>
      <c r="J5" s="680"/>
      <c r="K5" s="680"/>
      <c r="L5" s="680"/>
      <c r="M5" s="680"/>
      <c r="N5" s="680"/>
      <c r="O5" s="680"/>
      <c r="P5" s="680"/>
      <c r="Q5" s="681"/>
      <c r="R5" s="676">
        <v>290677</v>
      </c>
      <c r="S5" s="677"/>
      <c r="T5" s="677"/>
      <c r="U5" s="677"/>
      <c r="V5" s="677"/>
      <c r="W5" s="677"/>
      <c r="X5" s="677"/>
      <c r="Y5" s="702"/>
      <c r="Z5" s="715">
        <v>6.5</v>
      </c>
      <c r="AA5" s="715"/>
      <c r="AB5" s="715"/>
      <c r="AC5" s="715"/>
      <c r="AD5" s="716">
        <v>290677</v>
      </c>
      <c r="AE5" s="716"/>
      <c r="AF5" s="716"/>
      <c r="AG5" s="716"/>
      <c r="AH5" s="716"/>
      <c r="AI5" s="716"/>
      <c r="AJ5" s="716"/>
      <c r="AK5" s="716"/>
      <c r="AL5" s="703">
        <v>11.8</v>
      </c>
      <c r="AM5" s="685"/>
      <c r="AN5" s="685"/>
      <c r="AO5" s="704"/>
      <c r="AP5" s="679" t="s">
        <v>232</v>
      </c>
      <c r="AQ5" s="680"/>
      <c r="AR5" s="680"/>
      <c r="AS5" s="680"/>
      <c r="AT5" s="680"/>
      <c r="AU5" s="680"/>
      <c r="AV5" s="680"/>
      <c r="AW5" s="680"/>
      <c r="AX5" s="680"/>
      <c r="AY5" s="680"/>
      <c r="AZ5" s="680"/>
      <c r="BA5" s="680"/>
      <c r="BB5" s="680"/>
      <c r="BC5" s="680"/>
      <c r="BD5" s="680"/>
      <c r="BE5" s="680"/>
      <c r="BF5" s="681"/>
      <c r="BG5" s="621">
        <v>290677</v>
      </c>
      <c r="BH5" s="622"/>
      <c r="BI5" s="622"/>
      <c r="BJ5" s="622"/>
      <c r="BK5" s="622"/>
      <c r="BL5" s="622"/>
      <c r="BM5" s="622"/>
      <c r="BN5" s="623"/>
      <c r="BO5" s="659">
        <v>100</v>
      </c>
      <c r="BP5" s="659"/>
      <c r="BQ5" s="659"/>
      <c r="BR5" s="659"/>
      <c r="BS5" s="660" t="s">
        <v>233</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225</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c r="B6" s="618" t="s">
        <v>237</v>
      </c>
      <c r="C6" s="619"/>
      <c r="D6" s="619"/>
      <c r="E6" s="619"/>
      <c r="F6" s="619"/>
      <c r="G6" s="619"/>
      <c r="H6" s="619"/>
      <c r="I6" s="619"/>
      <c r="J6" s="619"/>
      <c r="K6" s="619"/>
      <c r="L6" s="619"/>
      <c r="M6" s="619"/>
      <c r="N6" s="619"/>
      <c r="O6" s="619"/>
      <c r="P6" s="619"/>
      <c r="Q6" s="620"/>
      <c r="R6" s="621">
        <v>55076</v>
      </c>
      <c r="S6" s="622"/>
      <c r="T6" s="622"/>
      <c r="U6" s="622"/>
      <c r="V6" s="622"/>
      <c r="W6" s="622"/>
      <c r="X6" s="622"/>
      <c r="Y6" s="623"/>
      <c r="Z6" s="659">
        <v>1.2</v>
      </c>
      <c r="AA6" s="659"/>
      <c r="AB6" s="659"/>
      <c r="AC6" s="659"/>
      <c r="AD6" s="660">
        <v>55076</v>
      </c>
      <c r="AE6" s="660"/>
      <c r="AF6" s="660"/>
      <c r="AG6" s="660"/>
      <c r="AH6" s="660"/>
      <c r="AI6" s="660"/>
      <c r="AJ6" s="660"/>
      <c r="AK6" s="660"/>
      <c r="AL6" s="624">
        <v>2.2000000000000002</v>
      </c>
      <c r="AM6" s="625"/>
      <c r="AN6" s="625"/>
      <c r="AO6" s="661"/>
      <c r="AP6" s="618" t="s">
        <v>238</v>
      </c>
      <c r="AQ6" s="619"/>
      <c r="AR6" s="619"/>
      <c r="AS6" s="619"/>
      <c r="AT6" s="619"/>
      <c r="AU6" s="619"/>
      <c r="AV6" s="619"/>
      <c r="AW6" s="619"/>
      <c r="AX6" s="619"/>
      <c r="AY6" s="619"/>
      <c r="AZ6" s="619"/>
      <c r="BA6" s="619"/>
      <c r="BB6" s="619"/>
      <c r="BC6" s="619"/>
      <c r="BD6" s="619"/>
      <c r="BE6" s="619"/>
      <c r="BF6" s="620"/>
      <c r="BG6" s="621">
        <v>290677</v>
      </c>
      <c r="BH6" s="622"/>
      <c r="BI6" s="622"/>
      <c r="BJ6" s="622"/>
      <c r="BK6" s="622"/>
      <c r="BL6" s="622"/>
      <c r="BM6" s="622"/>
      <c r="BN6" s="623"/>
      <c r="BO6" s="659">
        <v>100</v>
      </c>
      <c r="BP6" s="659"/>
      <c r="BQ6" s="659"/>
      <c r="BR6" s="659"/>
      <c r="BS6" s="660" t="s">
        <v>233</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40239</v>
      </c>
      <c r="CS6" s="622"/>
      <c r="CT6" s="622"/>
      <c r="CU6" s="622"/>
      <c r="CV6" s="622"/>
      <c r="CW6" s="622"/>
      <c r="CX6" s="622"/>
      <c r="CY6" s="623"/>
      <c r="CZ6" s="703">
        <v>0.9</v>
      </c>
      <c r="DA6" s="685"/>
      <c r="DB6" s="685"/>
      <c r="DC6" s="705"/>
      <c r="DD6" s="627" t="s">
        <v>240</v>
      </c>
      <c r="DE6" s="622"/>
      <c r="DF6" s="622"/>
      <c r="DG6" s="622"/>
      <c r="DH6" s="622"/>
      <c r="DI6" s="622"/>
      <c r="DJ6" s="622"/>
      <c r="DK6" s="622"/>
      <c r="DL6" s="622"/>
      <c r="DM6" s="622"/>
      <c r="DN6" s="622"/>
      <c r="DO6" s="622"/>
      <c r="DP6" s="623"/>
      <c r="DQ6" s="627">
        <v>40239</v>
      </c>
      <c r="DR6" s="622"/>
      <c r="DS6" s="622"/>
      <c r="DT6" s="622"/>
      <c r="DU6" s="622"/>
      <c r="DV6" s="622"/>
      <c r="DW6" s="622"/>
      <c r="DX6" s="622"/>
      <c r="DY6" s="622"/>
      <c r="DZ6" s="622"/>
      <c r="EA6" s="622"/>
      <c r="EB6" s="622"/>
      <c r="EC6" s="658"/>
    </row>
    <row r="7" spans="2:143" ht="11.25" customHeight="1">
      <c r="B7" s="618" t="s">
        <v>241</v>
      </c>
      <c r="C7" s="619"/>
      <c r="D7" s="619"/>
      <c r="E7" s="619"/>
      <c r="F7" s="619"/>
      <c r="G7" s="619"/>
      <c r="H7" s="619"/>
      <c r="I7" s="619"/>
      <c r="J7" s="619"/>
      <c r="K7" s="619"/>
      <c r="L7" s="619"/>
      <c r="M7" s="619"/>
      <c r="N7" s="619"/>
      <c r="O7" s="619"/>
      <c r="P7" s="619"/>
      <c r="Q7" s="620"/>
      <c r="R7" s="621">
        <v>228</v>
      </c>
      <c r="S7" s="622"/>
      <c r="T7" s="622"/>
      <c r="U7" s="622"/>
      <c r="V7" s="622"/>
      <c r="W7" s="622"/>
      <c r="X7" s="622"/>
      <c r="Y7" s="623"/>
      <c r="Z7" s="659">
        <v>0</v>
      </c>
      <c r="AA7" s="659"/>
      <c r="AB7" s="659"/>
      <c r="AC7" s="659"/>
      <c r="AD7" s="660">
        <v>228</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106595</v>
      </c>
      <c r="BH7" s="622"/>
      <c r="BI7" s="622"/>
      <c r="BJ7" s="622"/>
      <c r="BK7" s="622"/>
      <c r="BL7" s="622"/>
      <c r="BM7" s="622"/>
      <c r="BN7" s="623"/>
      <c r="BO7" s="659">
        <v>36.700000000000003</v>
      </c>
      <c r="BP7" s="659"/>
      <c r="BQ7" s="659"/>
      <c r="BR7" s="659"/>
      <c r="BS7" s="660" t="s">
        <v>233</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1014102</v>
      </c>
      <c r="CS7" s="622"/>
      <c r="CT7" s="622"/>
      <c r="CU7" s="622"/>
      <c r="CV7" s="622"/>
      <c r="CW7" s="622"/>
      <c r="CX7" s="622"/>
      <c r="CY7" s="623"/>
      <c r="CZ7" s="659">
        <v>23.6</v>
      </c>
      <c r="DA7" s="659"/>
      <c r="DB7" s="659"/>
      <c r="DC7" s="659"/>
      <c r="DD7" s="627">
        <v>431887</v>
      </c>
      <c r="DE7" s="622"/>
      <c r="DF7" s="622"/>
      <c r="DG7" s="622"/>
      <c r="DH7" s="622"/>
      <c r="DI7" s="622"/>
      <c r="DJ7" s="622"/>
      <c r="DK7" s="622"/>
      <c r="DL7" s="622"/>
      <c r="DM7" s="622"/>
      <c r="DN7" s="622"/>
      <c r="DO7" s="622"/>
      <c r="DP7" s="623"/>
      <c r="DQ7" s="627">
        <v>540546</v>
      </c>
      <c r="DR7" s="622"/>
      <c r="DS7" s="622"/>
      <c r="DT7" s="622"/>
      <c r="DU7" s="622"/>
      <c r="DV7" s="622"/>
      <c r="DW7" s="622"/>
      <c r="DX7" s="622"/>
      <c r="DY7" s="622"/>
      <c r="DZ7" s="622"/>
      <c r="EA7" s="622"/>
      <c r="EB7" s="622"/>
      <c r="EC7" s="658"/>
    </row>
    <row r="8" spans="2:143" ht="11.25" customHeight="1">
      <c r="B8" s="618" t="s">
        <v>244</v>
      </c>
      <c r="C8" s="619"/>
      <c r="D8" s="619"/>
      <c r="E8" s="619"/>
      <c r="F8" s="619"/>
      <c r="G8" s="619"/>
      <c r="H8" s="619"/>
      <c r="I8" s="619"/>
      <c r="J8" s="619"/>
      <c r="K8" s="619"/>
      <c r="L8" s="619"/>
      <c r="M8" s="619"/>
      <c r="N8" s="619"/>
      <c r="O8" s="619"/>
      <c r="P8" s="619"/>
      <c r="Q8" s="620"/>
      <c r="R8" s="621">
        <v>1377</v>
      </c>
      <c r="S8" s="622"/>
      <c r="T8" s="622"/>
      <c r="U8" s="622"/>
      <c r="V8" s="622"/>
      <c r="W8" s="622"/>
      <c r="X8" s="622"/>
      <c r="Y8" s="623"/>
      <c r="Z8" s="659">
        <v>0</v>
      </c>
      <c r="AA8" s="659"/>
      <c r="AB8" s="659"/>
      <c r="AC8" s="659"/>
      <c r="AD8" s="660">
        <v>1377</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5235</v>
      </c>
      <c r="BH8" s="622"/>
      <c r="BI8" s="622"/>
      <c r="BJ8" s="622"/>
      <c r="BK8" s="622"/>
      <c r="BL8" s="622"/>
      <c r="BM8" s="622"/>
      <c r="BN8" s="623"/>
      <c r="BO8" s="659">
        <v>1.8</v>
      </c>
      <c r="BP8" s="659"/>
      <c r="BQ8" s="659"/>
      <c r="BR8" s="659"/>
      <c r="BS8" s="660" t="s">
        <v>178</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822724</v>
      </c>
      <c r="CS8" s="622"/>
      <c r="CT8" s="622"/>
      <c r="CU8" s="622"/>
      <c r="CV8" s="622"/>
      <c r="CW8" s="622"/>
      <c r="CX8" s="622"/>
      <c r="CY8" s="623"/>
      <c r="CZ8" s="659">
        <v>19.2</v>
      </c>
      <c r="DA8" s="659"/>
      <c r="DB8" s="659"/>
      <c r="DC8" s="659"/>
      <c r="DD8" s="627">
        <v>491</v>
      </c>
      <c r="DE8" s="622"/>
      <c r="DF8" s="622"/>
      <c r="DG8" s="622"/>
      <c r="DH8" s="622"/>
      <c r="DI8" s="622"/>
      <c r="DJ8" s="622"/>
      <c r="DK8" s="622"/>
      <c r="DL8" s="622"/>
      <c r="DM8" s="622"/>
      <c r="DN8" s="622"/>
      <c r="DO8" s="622"/>
      <c r="DP8" s="623"/>
      <c r="DQ8" s="627">
        <v>499931</v>
      </c>
      <c r="DR8" s="622"/>
      <c r="DS8" s="622"/>
      <c r="DT8" s="622"/>
      <c r="DU8" s="622"/>
      <c r="DV8" s="622"/>
      <c r="DW8" s="622"/>
      <c r="DX8" s="622"/>
      <c r="DY8" s="622"/>
      <c r="DZ8" s="622"/>
      <c r="EA8" s="622"/>
      <c r="EB8" s="622"/>
      <c r="EC8" s="658"/>
    </row>
    <row r="9" spans="2:143" ht="11.25" customHeight="1">
      <c r="B9" s="618" t="s">
        <v>247</v>
      </c>
      <c r="C9" s="619"/>
      <c r="D9" s="619"/>
      <c r="E9" s="619"/>
      <c r="F9" s="619"/>
      <c r="G9" s="619"/>
      <c r="H9" s="619"/>
      <c r="I9" s="619"/>
      <c r="J9" s="619"/>
      <c r="K9" s="619"/>
      <c r="L9" s="619"/>
      <c r="M9" s="619"/>
      <c r="N9" s="619"/>
      <c r="O9" s="619"/>
      <c r="P9" s="619"/>
      <c r="Q9" s="620"/>
      <c r="R9" s="621">
        <v>1141</v>
      </c>
      <c r="S9" s="622"/>
      <c r="T9" s="622"/>
      <c r="U9" s="622"/>
      <c r="V9" s="622"/>
      <c r="W9" s="622"/>
      <c r="X9" s="622"/>
      <c r="Y9" s="623"/>
      <c r="Z9" s="659">
        <v>0</v>
      </c>
      <c r="AA9" s="659"/>
      <c r="AB9" s="659"/>
      <c r="AC9" s="659"/>
      <c r="AD9" s="660">
        <v>1141</v>
      </c>
      <c r="AE9" s="660"/>
      <c r="AF9" s="660"/>
      <c r="AG9" s="660"/>
      <c r="AH9" s="660"/>
      <c r="AI9" s="660"/>
      <c r="AJ9" s="660"/>
      <c r="AK9" s="660"/>
      <c r="AL9" s="624">
        <v>0</v>
      </c>
      <c r="AM9" s="625"/>
      <c r="AN9" s="625"/>
      <c r="AO9" s="661"/>
      <c r="AP9" s="618" t="s">
        <v>248</v>
      </c>
      <c r="AQ9" s="619"/>
      <c r="AR9" s="619"/>
      <c r="AS9" s="619"/>
      <c r="AT9" s="619"/>
      <c r="AU9" s="619"/>
      <c r="AV9" s="619"/>
      <c r="AW9" s="619"/>
      <c r="AX9" s="619"/>
      <c r="AY9" s="619"/>
      <c r="AZ9" s="619"/>
      <c r="BA9" s="619"/>
      <c r="BB9" s="619"/>
      <c r="BC9" s="619"/>
      <c r="BD9" s="619"/>
      <c r="BE9" s="619"/>
      <c r="BF9" s="620"/>
      <c r="BG9" s="621">
        <v>93352</v>
      </c>
      <c r="BH9" s="622"/>
      <c r="BI9" s="622"/>
      <c r="BJ9" s="622"/>
      <c r="BK9" s="622"/>
      <c r="BL9" s="622"/>
      <c r="BM9" s="622"/>
      <c r="BN9" s="623"/>
      <c r="BO9" s="659">
        <v>32.1</v>
      </c>
      <c r="BP9" s="659"/>
      <c r="BQ9" s="659"/>
      <c r="BR9" s="659"/>
      <c r="BS9" s="660" t="s">
        <v>240</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351755</v>
      </c>
      <c r="CS9" s="622"/>
      <c r="CT9" s="622"/>
      <c r="CU9" s="622"/>
      <c r="CV9" s="622"/>
      <c r="CW9" s="622"/>
      <c r="CX9" s="622"/>
      <c r="CY9" s="623"/>
      <c r="CZ9" s="659">
        <v>8.1999999999999993</v>
      </c>
      <c r="DA9" s="659"/>
      <c r="DB9" s="659"/>
      <c r="DC9" s="659"/>
      <c r="DD9" s="627">
        <v>8886</v>
      </c>
      <c r="DE9" s="622"/>
      <c r="DF9" s="622"/>
      <c r="DG9" s="622"/>
      <c r="DH9" s="622"/>
      <c r="DI9" s="622"/>
      <c r="DJ9" s="622"/>
      <c r="DK9" s="622"/>
      <c r="DL9" s="622"/>
      <c r="DM9" s="622"/>
      <c r="DN9" s="622"/>
      <c r="DO9" s="622"/>
      <c r="DP9" s="623"/>
      <c r="DQ9" s="627">
        <v>297035</v>
      </c>
      <c r="DR9" s="622"/>
      <c r="DS9" s="622"/>
      <c r="DT9" s="622"/>
      <c r="DU9" s="622"/>
      <c r="DV9" s="622"/>
      <c r="DW9" s="622"/>
      <c r="DX9" s="622"/>
      <c r="DY9" s="622"/>
      <c r="DZ9" s="622"/>
      <c r="EA9" s="622"/>
      <c r="EB9" s="622"/>
      <c r="EC9" s="658"/>
    </row>
    <row r="10" spans="2:143" ht="11.25" customHeight="1">
      <c r="B10" s="618" t="s">
        <v>250</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59" t="s">
        <v>240</v>
      </c>
      <c r="AA10" s="659"/>
      <c r="AB10" s="659"/>
      <c r="AC10" s="659"/>
      <c r="AD10" s="660" t="s">
        <v>233</v>
      </c>
      <c r="AE10" s="660"/>
      <c r="AF10" s="660"/>
      <c r="AG10" s="660"/>
      <c r="AH10" s="660"/>
      <c r="AI10" s="660"/>
      <c r="AJ10" s="660"/>
      <c r="AK10" s="660"/>
      <c r="AL10" s="624" t="s">
        <v>240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5531</v>
      </c>
      <c r="BH10" s="622"/>
      <c r="BI10" s="622"/>
      <c r="BJ10" s="622"/>
      <c r="BK10" s="622"/>
      <c r="BL10" s="622"/>
      <c r="BM10" s="622"/>
      <c r="BN10" s="623"/>
      <c r="BO10" s="659">
        <v>1.9</v>
      </c>
      <c r="BP10" s="659"/>
      <c r="BQ10" s="659"/>
      <c r="BR10" s="659"/>
      <c r="BS10" s="660" t="s">
        <v>178</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t="s">
        <v>240</v>
      </c>
      <c r="CS10" s="622"/>
      <c r="CT10" s="622"/>
      <c r="CU10" s="622"/>
      <c r="CV10" s="622"/>
      <c r="CW10" s="622"/>
      <c r="CX10" s="622"/>
      <c r="CY10" s="623"/>
      <c r="CZ10" s="659" t="s">
        <v>178</v>
      </c>
      <c r="DA10" s="659"/>
      <c r="DB10" s="659"/>
      <c r="DC10" s="659"/>
      <c r="DD10" s="627" t="s">
        <v>178</v>
      </c>
      <c r="DE10" s="622"/>
      <c r="DF10" s="622"/>
      <c r="DG10" s="622"/>
      <c r="DH10" s="622"/>
      <c r="DI10" s="622"/>
      <c r="DJ10" s="622"/>
      <c r="DK10" s="622"/>
      <c r="DL10" s="622"/>
      <c r="DM10" s="622"/>
      <c r="DN10" s="622"/>
      <c r="DO10" s="622"/>
      <c r="DP10" s="623"/>
      <c r="DQ10" s="627" t="s">
        <v>240</v>
      </c>
      <c r="DR10" s="622"/>
      <c r="DS10" s="622"/>
      <c r="DT10" s="622"/>
      <c r="DU10" s="622"/>
      <c r="DV10" s="622"/>
      <c r="DW10" s="622"/>
      <c r="DX10" s="622"/>
      <c r="DY10" s="622"/>
      <c r="DZ10" s="622"/>
      <c r="EA10" s="622"/>
      <c r="EB10" s="622"/>
      <c r="EC10" s="658"/>
    </row>
    <row r="11" spans="2:143" ht="11.25" customHeight="1">
      <c r="B11" s="618" t="s">
        <v>253</v>
      </c>
      <c r="C11" s="619"/>
      <c r="D11" s="619"/>
      <c r="E11" s="619"/>
      <c r="F11" s="619"/>
      <c r="G11" s="619"/>
      <c r="H11" s="619"/>
      <c r="I11" s="619"/>
      <c r="J11" s="619"/>
      <c r="K11" s="619"/>
      <c r="L11" s="619"/>
      <c r="M11" s="619"/>
      <c r="N11" s="619"/>
      <c r="O11" s="619"/>
      <c r="P11" s="619"/>
      <c r="Q11" s="620"/>
      <c r="R11" s="621">
        <v>85154</v>
      </c>
      <c r="S11" s="622"/>
      <c r="T11" s="622"/>
      <c r="U11" s="622"/>
      <c r="V11" s="622"/>
      <c r="W11" s="622"/>
      <c r="X11" s="622"/>
      <c r="Y11" s="623"/>
      <c r="Z11" s="624">
        <v>1.9</v>
      </c>
      <c r="AA11" s="625"/>
      <c r="AB11" s="625"/>
      <c r="AC11" s="626"/>
      <c r="AD11" s="627">
        <v>85154</v>
      </c>
      <c r="AE11" s="622"/>
      <c r="AF11" s="622"/>
      <c r="AG11" s="622"/>
      <c r="AH11" s="622"/>
      <c r="AI11" s="622"/>
      <c r="AJ11" s="622"/>
      <c r="AK11" s="623"/>
      <c r="AL11" s="624">
        <v>3.5</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2477</v>
      </c>
      <c r="BH11" s="622"/>
      <c r="BI11" s="622"/>
      <c r="BJ11" s="622"/>
      <c r="BK11" s="622"/>
      <c r="BL11" s="622"/>
      <c r="BM11" s="622"/>
      <c r="BN11" s="623"/>
      <c r="BO11" s="659">
        <v>0.9</v>
      </c>
      <c r="BP11" s="659"/>
      <c r="BQ11" s="659"/>
      <c r="BR11" s="659"/>
      <c r="BS11" s="660" t="s">
        <v>178</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296756</v>
      </c>
      <c r="CS11" s="622"/>
      <c r="CT11" s="622"/>
      <c r="CU11" s="622"/>
      <c r="CV11" s="622"/>
      <c r="CW11" s="622"/>
      <c r="CX11" s="622"/>
      <c r="CY11" s="623"/>
      <c r="CZ11" s="659">
        <v>6.9</v>
      </c>
      <c r="DA11" s="659"/>
      <c r="DB11" s="659"/>
      <c r="DC11" s="659"/>
      <c r="DD11" s="627">
        <v>54374</v>
      </c>
      <c r="DE11" s="622"/>
      <c r="DF11" s="622"/>
      <c r="DG11" s="622"/>
      <c r="DH11" s="622"/>
      <c r="DI11" s="622"/>
      <c r="DJ11" s="622"/>
      <c r="DK11" s="622"/>
      <c r="DL11" s="622"/>
      <c r="DM11" s="622"/>
      <c r="DN11" s="622"/>
      <c r="DO11" s="622"/>
      <c r="DP11" s="623"/>
      <c r="DQ11" s="627">
        <v>175706</v>
      </c>
      <c r="DR11" s="622"/>
      <c r="DS11" s="622"/>
      <c r="DT11" s="622"/>
      <c r="DU11" s="622"/>
      <c r="DV11" s="622"/>
      <c r="DW11" s="622"/>
      <c r="DX11" s="622"/>
      <c r="DY11" s="622"/>
      <c r="DZ11" s="622"/>
      <c r="EA11" s="622"/>
      <c r="EB11" s="622"/>
      <c r="EC11" s="658"/>
    </row>
    <row r="12" spans="2:143" ht="11.25" customHeight="1">
      <c r="B12" s="618" t="s">
        <v>256</v>
      </c>
      <c r="C12" s="619"/>
      <c r="D12" s="619"/>
      <c r="E12" s="619"/>
      <c r="F12" s="619"/>
      <c r="G12" s="619"/>
      <c r="H12" s="619"/>
      <c r="I12" s="619"/>
      <c r="J12" s="619"/>
      <c r="K12" s="619"/>
      <c r="L12" s="619"/>
      <c r="M12" s="619"/>
      <c r="N12" s="619"/>
      <c r="O12" s="619"/>
      <c r="P12" s="619"/>
      <c r="Q12" s="620"/>
      <c r="R12" s="621" t="s">
        <v>240</v>
      </c>
      <c r="S12" s="622"/>
      <c r="T12" s="622"/>
      <c r="U12" s="622"/>
      <c r="V12" s="622"/>
      <c r="W12" s="622"/>
      <c r="X12" s="622"/>
      <c r="Y12" s="623"/>
      <c r="Z12" s="659" t="s">
        <v>240</v>
      </c>
      <c r="AA12" s="659"/>
      <c r="AB12" s="659"/>
      <c r="AC12" s="659"/>
      <c r="AD12" s="660" t="s">
        <v>178</v>
      </c>
      <c r="AE12" s="660"/>
      <c r="AF12" s="660"/>
      <c r="AG12" s="660"/>
      <c r="AH12" s="660"/>
      <c r="AI12" s="660"/>
      <c r="AJ12" s="660"/>
      <c r="AK12" s="660"/>
      <c r="AL12" s="624" t="s">
        <v>178</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144156</v>
      </c>
      <c r="BH12" s="622"/>
      <c r="BI12" s="622"/>
      <c r="BJ12" s="622"/>
      <c r="BK12" s="622"/>
      <c r="BL12" s="622"/>
      <c r="BM12" s="622"/>
      <c r="BN12" s="623"/>
      <c r="BO12" s="659">
        <v>49.6</v>
      </c>
      <c r="BP12" s="659"/>
      <c r="BQ12" s="659"/>
      <c r="BR12" s="659"/>
      <c r="BS12" s="660" t="s">
        <v>240</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349686</v>
      </c>
      <c r="CS12" s="622"/>
      <c r="CT12" s="622"/>
      <c r="CU12" s="622"/>
      <c r="CV12" s="622"/>
      <c r="CW12" s="622"/>
      <c r="CX12" s="622"/>
      <c r="CY12" s="623"/>
      <c r="CZ12" s="659">
        <v>8.1</v>
      </c>
      <c r="DA12" s="659"/>
      <c r="DB12" s="659"/>
      <c r="DC12" s="659"/>
      <c r="DD12" s="627">
        <v>69594</v>
      </c>
      <c r="DE12" s="622"/>
      <c r="DF12" s="622"/>
      <c r="DG12" s="622"/>
      <c r="DH12" s="622"/>
      <c r="DI12" s="622"/>
      <c r="DJ12" s="622"/>
      <c r="DK12" s="622"/>
      <c r="DL12" s="622"/>
      <c r="DM12" s="622"/>
      <c r="DN12" s="622"/>
      <c r="DO12" s="622"/>
      <c r="DP12" s="623"/>
      <c r="DQ12" s="627">
        <v>139258</v>
      </c>
      <c r="DR12" s="622"/>
      <c r="DS12" s="622"/>
      <c r="DT12" s="622"/>
      <c r="DU12" s="622"/>
      <c r="DV12" s="622"/>
      <c r="DW12" s="622"/>
      <c r="DX12" s="622"/>
      <c r="DY12" s="622"/>
      <c r="DZ12" s="622"/>
      <c r="EA12" s="622"/>
      <c r="EB12" s="622"/>
      <c r="EC12" s="658"/>
    </row>
    <row r="13" spans="2:143" ht="11.25" customHeight="1">
      <c r="B13" s="618" t="s">
        <v>259</v>
      </c>
      <c r="C13" s="619"/>
      <c r="D13" s="619"/>
      <c r="E13" s="619"/>
      <c r="F13" s="619"/>
      <c r="G13" s="619"/>
      <c r="H13" s="619"/>
      <c r="I13" s="619"/>
      <c r="J13" s="619"/>
      <c r="K13" s="619"/>
      <c r="L13" s="619"/>
      <c r="M13" s="619"/>
      <c r="N13" s="619"/>
      <c r="O13" s="619"/>
      <c r="P13" s="619"/>
      <c r="Q13" s="620"/>
      <c r="R13" s="621" t="s">
        <v>178</v>
      </c>
      <c r="S13" s="622"/>
      <c r="T13" s="622"/>
      <c r="U13" s="622"/>
      <c r="V13" s="622"/>
      <c r="W13" s="622"/>
      <c r="X13" s="622"/>
      <c r="Y13" s="623"/>
      <c r="Z13" s="659" t="s">
        <v>240</v>
      </c>
      <c r="AA13" s="659"/>
      <c r="AB13" s="659"/>
      <c r="AC13" s="659"/>
      <c r="AD13" s="660" t="s">
        <v>240</v>
      </c>
      <c r="AE13" s="660"/>
      <c r="AF13" s="660"/>
      <c r="AG13" s="660"/>
      <c r="AH13" s="660"/>
      <c r="AI13" s="660"/>
      <c r="AJ13" s="660"/>
      <c r="AK13" s="660"/>
      <c r="AL13" s="624" t="s">
        <v>178</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142089</v>
      </c>
      <c r="BH13" s="622"/>
      <c r="BI13" s="622"/>
      <c r="BJ13" s="622"/>
      <c r="BK13" s="622"/>
      <c r="BL13" s="622"/>
      <c r="BM13" s="622"/>
      <c r="BN13" s="623"/>
      <c r="BO13" s="659">
        <v>48.9</v>
      </c>
      <c r="BP13" s="659"/>
      <c r="BQ13" s="659"/>
      <c r="BR13" s="659"/>
      <c r="BS13" s="660" t="s">
        <v>240</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412698</v>
      </c>
      <c r="CS13" s="622"/>
      <c r="CT13" s="622"/>
      <c r="CU13" s="622"/>
      <c r="CV13" s="622"/>
      <c r="CW13" s="622"/>
      <c r="CX13" s="622"/>
      <c r="CY13" s="623"/>
      <c r="CZ13" s="659">
        <v>9.6</v>
      </c>
      <c r="DA13" s="659"/>
      <c r="DB13" s="659"/>
      <c r="DC13" s="659"/>
      <c r="DD13" s="627">
        <v>392433</v>
      </c>
      <c r="DE13" s="622"/>
      <c r="DF13" s="622"/>
      <c r="DG13" s="622"/>
      <c r="DH13" s="622"/>
      <c r="DI13" s="622"/>
      <c r="DJ13" s="622"/>
      <c r="DK13" s="622"/>
      <c r="DL13" s="622"/>
      <c r="DM13" s="622"/>
      <c r="DN13" s="622"/>
      <c r="DO13" s="622"/>
      <c r="DP13" s="623"/>
      <c r="DQ13" s="627">
        <v>112111</v>
      </c>
      <c r="DR13" s="622"/>
      <c r="DS13" s="622"/>
      <c r="DT13" s="622"/>
      <c r="DU13" s="622"/>
      <c r="DV13" s="622"/>
      <c r="DW13" s="622"/>
      <c r="DX13" s="622"/>
      <c r="DY13" s="622"/>
      <c r="DZ13" s="622"/>
      <c r="EA13" s="622"/>
      <c r="EB13" s="622"/>
      <c r="EC13" s="658"/>
    </row>
    <row r="14" spans="2:143" ht="11.25" customHeight="1">
      <c r="B14" s="618" t="s">
        <v>262</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59" t="s">
        <v>178</v>
      </c>
      <c r="AA14" s="659"/>
      <c r="AB14" s="659"/>
      <c r="AC14" s="659"/>
      <c r="AD14" s="660" t="s">
        <v>240</v>
      </c>
      <c r="AE14" s="660"/>
      <c r="AF14" s="660"/>
      <c r="AG14" s="660"/>
      <c r="AH14" s="660"/>
      <c r="AI14" s="660"/>
      <c r="AJ14" s="660"/>
      <c r="AK14" s="660"/>
      <c r="AL14" s="624" t="s">
        <v>233</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17143</v>
      </c>
      <c r="BH14" s="622"/>
      <c r="BI14" s="622"/>
      <c r="BJ14" s="622"/>
      <c r="BK14" s="622"/>
      <c r="BL14" s="622"/>
      <c r="BM14" s="622"/>
      <c r="BN14" s="623"/>
      <c r="BO14" s="659">
        <v>5.9</v>
      </c>
      <c r="BP14" s="659"/>
      <c r="BQ14" s="659"/>
      <c r="BR14" s="659"/>
      <c r="BS14" s="660" t="s">
        <v>178</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128017</v>
      </c>
      <c r="CS14" s="622"/>
      <c r="CT14" s="622"/>
      <c r="CU14" s="622"/>
      <c r="CV14" s="622"/>
      <c r="CW14" s="622"/>
      <c r="CX14" s="622"/>
      <c r="CY14" s="623"/>
      <c r="CZ14" s="659">
        <v>3</v>
      </c>
      <c r="DA14" s="659"/>
      <c r="DB14" s="659"/>
      <c r="DC14" s="659"/>
      <c r="DD14" s="627">
        <v>20867</v>
      </c>
      <c r="DE14" s="622"/>
      <c r="DF14" s="622"/>
      <c r="DG14" s="622"/>
      <c r="DH14" s="622"/>
      <c r="DI14" s="622"/>
      <c r="DJ14" s="622"/>
      <c r="DK14" s="622"/>
      <c r="DL14" s="622"/>
      <c r="DM14" s="622"/>
      <c r="DN14" s="622"/>
      <c r="DO14" s="622"/>
      <c r="DP14" s="623"/>
      <c r="DQ14" s="627">
        <v>108321</v>
      </c>
      <c r="DR14" s="622"/>
      <c r="DS14" s="622"/>
      <c r="DT14" s="622"/>
      <c r="DU14" s="622"/>
      <c r="DV14" s="622"/>
      <c r="DW14" s="622"/>
      <c r="DX14" s="622"/>
      <c r="DY14" s="622"/>
      <c r="DZ14" s="622"/>
      <c r="EA14" s="622"/>
      <c r="EB14" s="622"/>
      <c r="EC14" s="658"/>
    </row>
    <row r="15" spans="2:143" ht="11.25" customHeight="1">
      <c r="B15" s="618" t="s">
        <v>265</v>
      </c>
      <c r="C15" s="619"/>
      <c r="D15" s="619"/>
      <c r="E15" s="619"/>
      <c r="F15" s="619"/>
      <c r="G15" s="619"/>
      <c r="H15" s="619"/>
      <c r="I15" s="619"/>
      <c r="J15" s="619"/>
      <c r="K15" s="619"/>
      <c r="L15" s="619"/>
      <c r="M15" s="619"/>
      <c r="N15" s="619"/>
      <c r="O15" s="619"/>
      <c r="P15" s="619"/>
      <c r="Q15" s="620"/>
      <c r="R15" s="621" t="s">
        <v>233</v>
      </c>
      <c r="S15" s="622"/>
      <c r="T15" s="622"/>
      <c r="U15" s="622"/>
      <c r="V15" s="622"/>
      <c r="W15" s="622"/>
      <c r="X15" s="622"/>
      <c r="Y15" s="623"/>
      <c r="Z15" s="659" t="s">
        <v>178</v>
      </c>
      <c r="AA15" s="659"/>
      <c r="AB15" s="659"/>
      <c r="AC15" s="659"/>
      <c r="AD15" s="660" t="s">
        <v>240</v>
      </c>
      <c r="AE15" s="660"/>
      <c r="AF15" s="660"/>
      <c r="AG15" s="660"/>
      <c r="AH15" s="660"/>
      <c r="AI15" s="660"/>
      <c r="AJ15" s="660"/>
      <c r="AK15" s="660"/>
      <c r="AL15" s="624" t="s">
        <v>240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22783</v>
      </c>
      <c r="BH15" s="622"/>
      <c r="BI15" s="622"/>
      <c r="BJ15" s="622"/>
      <c r="BK15" s="622"/>
      <c r="BL15" s="622"/>
      <c r="BM15" s="622"/>
      <c r="BN15" s="623"/>
      <c r="BO15" s="659">
        <v>7.8</v>
      </c>
      <c r="BP15" s="659"/>
      <c r="BQ15" s="659"/>
      <c r="BR15" s="659"/>
      <c r="BS15" s="660" t="s">
        <v>233</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325543</v>
      </c>
      <c r="CS15" s="622"/>
      <c r="CT15" s="622"/>
      <c r="CU15" s="622"/>
      <c r="CV15" s="622"/>
      <c r="CW15" s="622"/>
      <c r="CX15" s="622"/>
      <c r="CY15" s="623"/>
      <c r="CZ15" s="659">
        <v>7.6</v>
      </c>
      <c r="DA15" s="659"/>
      <c r="DB15" s="659"/>
      <c r="DC15" s="659"/>
      <c r="DD15" s="627">
        <v>107034</v>
      </c>
      <c r="DE15" s="622"/>
      <c r="DF15" s="622"/>
      <c r="DG15" s="622"/>
      <c r="DH15" s="622"/>
      <c r="DI15" s="622"/>
      <c r="DJ15" s="622"/>
      <c r="DK15" s="622"/>
      <c r="DL15" s="622"/>
      <c r="DM15" s="622"/>
      <c r="DN15" s="622"/>
      <c r="DO15" s="622"/>
      <c r="DP15" s="623"/>
      <c r="DQ15" s="627">
        <v>219061</v>
      </c>
      <c r="DR15" s="622"/>
      <c r="DS15" s="622"/>
      <c r="DT15" s="622"/>
      <c r="DU15" s="622"/>
      <c r="DV15" s="622"/>
      <c r="DW15" s="622"/>
      <c r="DX15" s="622"/>
      <c r="DY15" s="622"/>
      <c r="DZ15" s="622"/>
      <c r="EA15" s="622"/>
      <c r="EB15" s="622"/>
      <c r="EC15" s="658"/>
    </row>
    <row r="16" spans="2:143" ht="11.25" customHeight="1">
      <c r="B16" s="618" t="s">
        <v>268</v>
      </c>
      <c r="C16" s="619"/>
      <c r="D16" s="619"/>
      <c r="E16" s="619"/>
      <c r="F16" s="619"/>
      <c r="G16" s="619"/>
      <c r="H16" s="619"/>
      <c r="I16" s="619"/>
      <c r="J16" s="619"/>
      <c r="K16" s="619"/>
      <c r="L16" s="619"/>
      <c r="M16" s="619"/>
      <c r="N16" s="619"/>
      <c r="O16" s="619"/>
      <c r="P16" s="619"/>
      <c r="Q16" s="620"/>
      <c r="R16" s="621">
        <v>3429</v>
      </c>
      <c r="S16" s="622"/>
      <c r="T16" s="622"/>
      <c r="U16" s="622"/>
      <c r="V16" s="622"/>
      <c r="W16" s="622"/>
      <c r="X16" s="622"/>
      <c r="Y16" s="623"/>
      <c r="Z16" s="659">
        <v>0.1</v>
      </c>
      <c r="AA16" s="659"/>
      <c r="AB16" s="659"/>
      <c r="AC16" s="659"/>
      <c r="AD16" s="660">
        <v>3429</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59" t="s">
        <v>233</v>
      </c>
      <c r="BP16" s="659"/>
      <c r="BQ16" s="659"/>
      <c r="BR16" s="659"/>
      <c r="BS16" s="660" t="s">
        <v>240</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v>13298</v>
      </c>
      <c r="CS16" s="622"/>
      <c r="CT16" s="622"/>
      <c r="CU16" s="622"/>
      <c r="CV16" s="622"/>
      <c r="CW16" s="622"/>
      <c r="CX16" s="622"/>
      <c r="CY16" s="623"/>
      <c r="CZ16" s="659">
        <v>0.3</v>
      </c>
      <c r="DA16" s="659"/>
      <c r="DB16" s="659"/>
      <c r="DC16" s="659"/>
      <c r="DD16" s="627" t="s">
        <v>240</v>
      </c>
      <c r="DE16" s="622"/>
      <c r="DF16" s="622"/>
      <c r="DG16" s="622"/>
      <c r="DH16" s="622"/>
      <c r="DI16" s="622"/>
      <c r="DJ16" s="622"/>
      <c r="DK16" s="622"/>
      <c r="DL16" s="622"/>
      <c r="DM16" s="622"/>
      <c r="DN16" s="622"/>
      <c r="DO16" s="622"/>
      <c r="DP16" s="623"/>
      <c r="DQ16" s="627">
        <v>6333</v>
      </c>
      <c r="DR16" s="622"/>
      <c r="DS16" s="622"/>
      <c r="DT16" s="622"/>
      <c r="DU16" s="622"/>
      <c r="DV16" s="622"/>
      <c r="DW16" s="622"/>
      <c r="DX16" s="622"/>
      <c r="DY16" s="622"/>
      <c r="DZ16" s="622"/>
      <c r="EA16" s="622"/>
      <c r="EB16" s="622"/>
      <c r="EC16" s="658"/>
    </row>
    <row r="17" spans="2:133" ht="11.25" customHeight="1">
      <c r="B17" s="618" t="s">
        <v>271</v>
      </c>
      <c r="C17" s="619"/>
      <c r="D17" s="619"/>
      <c r="E17" s="619"/>
      <c r="F17" s="619"/>
      <c r="G17" s="619"/>
      <c r="H17" s="619"/>
      <c r="I17" s="619"/>
      <c r="J17" s="619"/>
      <c r="K17" s="619"/>
      <c r="L17" s="619"/>
      <c r="M17" s="619"/>
      <c r="N17" s="619"/>
      <c r="O17" s="619"/>
      <c r="P17" s="619"/>
      <c r="Q17" s="620"/>
      <c r="R17" s="621">
        <v>3516</v>
      </c>
      <c r="S17" s="622"/>
      <c r="T17" s="622"/>
      <c r="U17" s="622"/>
      <c r="V17" s="622"/>
      <c r="W17" s="622"/>
      <c r="X17" s="622"/>
      <c r="Y17" s="623"/>
      <c r="Z17" s="659">
        <v>0.1</v>
      </c>
      <c r="AA17" s="659"/>
      <c r="AB17" s="659"/>
      <c r="AC17" s="659"/>
      <c r="AD17" s="660">
        <v>3516</v>
      </c>
      <c r="AE17" s="660"/>
      <c r="AF17" s="660"/>
      <c r="AG17" s="660"/>
      <c r="AH17" s="660"/>
      <c r="AI17" s="660"/>
      <c r="AJ17" s="660"/>
      <c r="AK17" s="660"/>
      <c r="AL17" s="624">
        <v>0.1</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233</v>
      </c>
      <c r="BP17" s="659"/>
      <c r="BQ17" s="659"/>
      <c r="BR17" s="659"/>
      <c r="BS17" s="660" t="s">
        <v>178</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536992</v>
      </c>
      <c r="CS17" s="622"/>
      <c r="CT17" s="622"/>
      <c r="CU17" s="622"/>
      <c r="CV17" s="622"/>
      <c r="CW17" s="622"/>
      <c r="CX17" s="622"/>
      <c r="CY17" s="623"/>
      <c r="CZ17" s="659">
        <v>12.5</v>
      </c>
      <c r="DA17" s="659"/>
      <c r="DB17" s="659"/>
      <c r="DC17" s="659"/>
      <c r="DD17" s="627" t="s">
        <v>233</v>
      </c>
      <c r="DE17" s="622"/>
      <c r="DF17" s="622"/>
      <c r="DG17" s="622"/>
      <c r="DH17" s="622"/>
      <c r="DI17" s="622"/>
      <c r="DJ17" s="622"/>
      <c r="DK17" s="622"/>
      <c r="DL17" s="622"/>
      <c r="DM17" s="622"/>
      <c r="DN17" s="622"/>
      <c r="DO17" s="622"/>
      <c r="DP17" s="623"/>
      <c r="DQ17" s="627">
        <v>521706</v>
      </c>
      <c r="DR17" s="622"/>
      <c r="DS17" s="622"/>
      <c r="DT17" s="622"/>
      <c r="DU17" s="622"/>
      <c r="DV17" s="622"/>
      <c r="DW17" s="622"/>
      <c r="DX17" s="622"/>
      <c r="DY17" s="622"/>
      <c r="DZ17" s="622"/>
      <c r="EA17" s="622"/>
      <c r="EB17" s="622"/>
      <c r="EC17" s="658"/>
    </row>
    <row r="18" spans="2:133" ht="11.25" customHeight="1">
      <c r="B18" s="618" t="s">
        <v>274</v>
      </c>
      <c r="C18" s="619"/>
      <c r="D18" s="619"/>
      <c r="E18" s="619"/>
      <c r="F18" s="619"/>
      <c r="G18" s="619"/>
      <c r="H18" s="619"/>
      <c r="I18" s="619"/>
      <c r="J18" s="619"/>
      <c r="K18" s="619"/>
      <c r="L18" s="619"/>
      <c r="M18" s="619"/>
      <c r="N18" s="619"/>
      <c r="O18" s="619"/>
      <c r="P18" s="619"/>
      <c r="Q18" s="620"/>
      <c r="R18" s="621">
        <v>1216</v>
      </c>
      <c r="S18" s="622"/>
      <c r="T18" s="622"/>
      <c r="U18" s="622"/>
      <c r="V18" s="622"/>
      <c r="W18" s="622"/>
      <c r="X18" s="622"/>
      <c r="Y18" s="623"/>
      <c r="Z18" s="659">
        <v>0</v>
      </c>
      <c r="AA18" s="659"/>
      <c r="AB18" s="659"/>
      <c r="AC18" s="659"/>
      <c r="AD18" s="660">
        <v>1216</v>
      </c>
      <c r="AE18" s="660"/>
      <c r="AF18" s="660"/>
      <c r="AG18" s="660"/>
      <c r="AH18" s="660"/>
      <c r="AI18" s="660"/>
      <c r="AJ18" s="660"/>
      <c r="AK18" s="660"/>
      <c r="AL18" s="624">
        <v>0</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59" t="s">
        <v>233</v>
      </c>
      <c r="BP18" s="659"/>
      <c r="BQ18" s="659"/>
      <c r="BR18" s="659"/>
      <c r="BS18" s="660" t="s">
        <v>240</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178</v>
      </c>
      <c r="CS18" s="622"/>
      <c r="CT18" s="622"/>
      <c r="CU18" s="622"/>
      <c r="CV18" s="622"/>
      <c r="CW18" s="622"/>
      <c r="CX18" s="622"/>
      <c r="CY18" s="623"/>
      <c r="CZ18" s="659" t="s">
        <v>240</v>
      </c>
      <c r="DA18" s="659"/>
      <c r="DB18" s="659"/>
      <c r="DC18" s="659"/>
      <c r="DD18" s="627" t="s">
        <v>233</v>
      </c>
      <c r="DE18" s="622"/>
      <c r="DF18" s="622"/>
      <c r="DG18" s="622"/>
      <c r="DH18" s="622"/>
      <c r="DI18" s="622"/>
      <c r="DJ18" s="622"/>
      <c r="DK18" s="622"/>
      <c r="DL18" s="622"/>
      <c r="DM18" s="622"/>
      <c r="DN18" s="622"/>
      <c r="DO18" s="622"/>
      <c r="DP18" s="623"/>
      <c r="DQ18" s="627" t="s">
        <v>178</v>
      </c>
      <c r="DR18" s="622"/>
      <c r="DS18" s="622"/>
      <c r="DT18" s="622"/>
      <c r="DU18" s="622"/>
      <c r="DV18" s="622"/>
      <c r="DW18" s="622"/>
      <c r="DX18" s="622"/>
      <c r="DY18" s="622"/>
      <c r="DZ18" s="622"/>
      <c r="EA18" s="622"/>
      <c r="EB18" s="622"/>
      <c r="EC18" s="658"/>
    </row>
    <row r="19" spans="2:133" ht="11.25" customHeight="1">
      <c r="B19" s="618" t="s">
        <v>277</v>
      </c>
      <c r="C19" s="619"/>
      <c r="D19" s="619"/>
      <c r="E19" s="619"/>
      <c r="F19" s="619"/>
      <c r="G19" s="619"/>
      <c r="H19" s="619"/>
      <c r="I19" s="619"/>
      <c r="J19" s="619"/>
      <c r="K19" s="619"/>
      <c r="L19" s="619"/>
      <c r="M19" s="619"/>
      <c r="N19" s="619"/>
      <c r="O19" s="619"/>
      <c r="P19" s="619"/>
      <c r="Q19" s="620"/>
      <c r="R19" s="621">
        <v>1216</v>
      </c>
      <c r="S19" s="622"/>
      <c r="T19" s="622"/>
      <c r="U19" s="622"/>
      <c r="V19" s="622"/>
      <c r="W19" s="622"/>
      <c r="X19" s="622"/>
      <c r="Y19" s="623"/>
      <c r="Z19" s="659">
        <v>0</v>
      </c>
      <c r="AA19" s="659"/>
      <c r="AB19" s="659"/>
      <c r="AC19" s="659"/>
      <c r="AD19" s="660">
        <v>1216</v>
      </c>
      <c r="AE19" s="660"/>
      <c r="AF19" s="660"/>
      <c r="AG19" s="660"/>
      <c r="AH19" s="660"/>
      <c r="AI19" s="660"/>
      <c r="AJ19" s="660"/>
      <c r="AK19" s="660"/>
      <c r="AL19" s="624">
        <v>0</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t="s">
        <v>178</v>
      </c>
      <c r="BH19" s="622"/>
      <c r="BI19" s="622"/>
      <c r="BJ19" s="622"/>
      <c r="BK19" s="622"/>
      <c r="BL19" s="622"/>
      <c r="BM19" s="622"/>
      <c r="BN19" s="623"/>
      <c r="BO19" s="659" t="s">
        <v>240</v>
      </c>
      <c r="BP19" s="659"/>
      <c r="BQ19" s="659"/>
      <c r="BR19" s="659"/>
      <c r="BS19" s="660" t="s">
        <v>178</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178</v>
      </c>
      <c r="CS19" s="622"/>
      <c r="CT19" s="622"/>
      <c r="CU19" s="622"/>
      <c r="CV19" s="622"/>
      <c r="CW19" s="622"/>
      <c r="CX19" s="622"/>
      <c r="CY19" s="623"/>
      <c r="CZ19" s="659" t="s">
        <v>240</v>
      </c>
      <c r="DA19" s="659"/>
      <c r="DB19" s="659"/>
      <c r="DC19" s="659"/>
      <c r="DD19" s="627" t="s">
        <v>233</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c r="B20" s="688" t="s">
        <v>280</v>
      </c>
      <c r="C20" s="689"/>
      <c r="D20" s="689"/>
      <c r="E20" s="689"/>
      <c r="F20" s="689"/>
      <c r="G20" s="689"/>
      <c r="H20" s="689"/>
      <c r="I20" s="689"/>
      <c r="J20" s="689"/>
      <c r="K20" s="689"/>
      <c r="L20" s="689"/>
      <c r="M20" s="689"/>
      <c r="N20" s="689"/>
      <c r="O20" s="689"/>
      <c r="P20" s="689"/>
      <c r="Q20" s="690"/>
      <c r="R20" s="621" t="s">
        <v>233</v>
      </c>
      <c r="S20" s="622"/>
      <c r="T20" s="622"/>
      <c r="U20" s="622"/>
      <c r="V20" s="622"/>
      <c r="W20" s="622"/>
      <c r="X20" s="622"/>
      <c r="Y20" s="623"/>
      <c r="Z20" s="659" t="s">
        <v>233</v>
      </c>
      <c r="AA20" s="659"/>
      <c r="AB20" s="659"/>
      <c r="AC20" s="659"/>
      <c r="AD20" s="660" t="s">
        <v>240</v>
      </c>
      <c r="AE20" s="660"/>
      <c r="AF20" s="660"/>
      <c r="AG20" s="660"/>
      <c r="AH20" s="660"/>
      <c r="AI20" s="660"/>
      <c r="AJ20" s="660"/>
      <c r="AK20" s="660"/>
      <c r="AL20" s="624" t="s">
        <v>178</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t="s">
        <v>178</v>
      </c>
      <c r="BH20" s="622"/>
      <c r="BI20" s="622"/>
      <c r="BJ20" s="622"/>
      <c r="BK20" s="622"/>
      <c r="BL20" s="622"/>
      <c r="BM20" s="622"/>
      <c r="BN20" s="623"/>
      <c r="BO20" s="659" t="s">
        <v>233</v>
      </c>
      <c r="BP20" s="659"/>
      <c r="BQ20" s="659"/>
      <c r="BR20" s="659"/>
      <c r="BS20" s="660" t="s">
        <v>178</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4291810</v>
      </c>
      <c r="CS20" s="622"/>
      <c r="CT20" s="622"/>
      <c r="CU20" s="622"/>
      <c r="CV20" s="622"/>
      <c r="CW20" s="622"/>
      <c r="CX20" s="622"/>
      <c r="CY20" s="623"/>
      <c r="CZ20" s="659">
        <v>100</v>
      </c>
      <c r="DA20" s="659"/>
      <c r="DB20" s="659"/>
      <c r="DC20" s="659"/>
      <c r="DD20" s="627">
        <v>1085566</v>
      </c>
      <c r="DE20" s="622"/>
      <c r="DF20" s="622"/>
      <c r="DG20" s="622"/>
      <c r="DH20" s="622"/>
      <c r="DI20" s="622"/>
      <c r="DJ20" s="622"/>
      <c r="DK20" s="622"/>
      <c r="DL20" s="622"/>
      <c r="DM20" s="622"/>
      <c r="DN20" s="622"/>
      <c r="DO20" s="622"/>
      <c r="DP20" s="623"/>
      <c r="DQ20" s="627">
        <v>2660247</v>
      </c>
      <c r="DR20" s="622"/>
      <c r="DS20" s="622"/>
      <c r="DT20" s="622"/>
      <c r="DU20" s="622"/>
      <c r="DV20" s="622"/>
      <c r="DW20" s="622"/>
      <c r="DX20" s="622"/>
      <c r="DY20" s="622"/>
      <c r="DZ20" s="622"/>
      <c r="EA20" s="622"/>
      <c r="EB20" s="622"/>
      <c r="EC20" s="658"/>
    </row>
    <row r="21" spans="2:133" ht="11.25" customHeight="1">
      <c r="B21" s="618" t="s">
        <v>283</v>
      </c>
      <c r="C21" s="619"/>
      <c r="D21" s="619"/>
      <c r="E21" s="619"/>
      <c r="F21" s="619"/>
      <c r="G21" s="619"/>
      <c r="H21" s="619"/>
      <c r="I21" s="619"/>
      <c r="J21" s="619"/>
      <c r="K21" s="619"/>
      <c r="L21" s="619"/>
      <c r="M21" s="619"/>
      <c r="N21" s="619"/>
      <c r="O21" s="619"/>
      <c r="P21" s="619"/>
      <c r="Q21" s="620"/>
      <c r="R21" s="621">
        <v>2188605</v>
      </c>
      <c r="S21" s="622"/>
      <c r="T21" s="622"/>
      <c r="U21" s="622"/>
      <c r="V21" s="622"/>
      <c r="W21" s="622"/>
      <c r="X21" s="622"/>
      <c r="Y21" s="623"/>
      <c r="Z21" s="659">
        <v>49.2</v>
      </c>
      <c r="AA21" s="659"/>
      <c r="AB21" s="659"/>
      <c r="AC21" s="659"/>
      <c r="AD21" s="660">
        <v>2016642</v>
      </c>
      <c r="AE21" s="660"/>
      <c r="AF21" s="660"/>
      <c r="AG21" s="660"/>
      <c r="AH21" s="660"/>
      <c r="AI21" s="660"/>
      <c r="AJ21" s="660"/>
      <c r="AK21" s="660"/>
      <c r="AL21" s="624">
        <v>82</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t="s">
        <v>240</v>
      </c>
      <c r="BH21" s="622"/>
      <c r="BI21" s="622"/>
      <c r="BJ21" s="622"/>
      <c r="BK21" s="622"/>
      <c r="BL21" s="622"/>
      <c r="BM21" s="622"/>
      <c r="BN21" s="623"/>
      <c r="BO21" s="659" t="s">
        <v>178</v>
      </c>
      <c r="BP21" s="659"/>
      <c r="BQ21" s="659"/>
      <c r="BR21" s="659"/>
      <c r="BS21" s="660" t="s">
        <v>178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285</v>
      </c>
      <c r="C22" s="619"/>
      <c r="D22" s="619"/>
      <c r="E22" s="619"/>
      <c r="F22" s="619"/>
      <c r="G22" s="619"/>
      <c r="H22" s="619"/>
      <c r="I22" s="619"/>
      <c r="J22" s="619"/>
      <c r="K22" s="619"/>
      <c r="L22" s="619"/>
      <c r="M22" s="619"/>
      <c r="N22" s="619"/>
      <c r="O22" s="619"/>
      <c r="P22" s="619"/>
      <c r="Q22" s="620"/>
      <c r="R22" s="621">
        <v>2016642</v>
      </c>
      <c r="S22" s="622"/>
      <c r="T22" s="622"/>
      <c r="U22" s="622"/>
      <c r="V22" s="622"/>
      <c r="W22" s="622"/>
      <c r="X22" s="622"/>
      <c r="Y22" s="623"/>
      <c r="Z22" s="659">
        <v>45.4</v>
      </c>
      <c r="AA22" s="659"/>
      <c r="AB22" s="659"/>
      <c r="AC22" s="659"/>
      <c r="AD22" s="660">
        <v>2016642</v>
      </c>
      <c r="AE22" s="660"/>
      <c r="AF22" s="660"/>
      <c r="AG22" s="660"/>
      <c r="AH22" s="660"/>
      <c r="AI22" s="660"/>
      <c r="AJ22" s="660"/>
      <c r="AK22" s="660"/>
      <c r="AL22" s="624">
        <v>82</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240</v>
      </c>
      <c r="BH22" s="622"/>
      <c r="BI22" s="622"/>
      <c r="BJ22" s="622"/>
      <c r="BK22" s="622"/>
      <c r="BL22" s="622"/>
      <c r="BM22" s="622"/>
      <c r="BN22" s="623"/>
      <c r="BO22" s="659" t="s">
        <v>233</v>
      </c>
      <c r="BP22" s="659"/>
      <c r="BQ22" s="659"/>
      <c r="BR22" s="659"/>
      <c r="BS22" s="660" t="s">
        <v>240</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288</v>
      </c>
      <c r="C23" s="619"/>
      <c r="D23" s="619"/>
      <c r="E23" s="619"/>
      <c r="F23" s="619"/>
      <c r="G23" s="619"/>
      <c r="H23" s="619"/>
      <c r="I23" s="619"/>
      <c r="J23" s="619"/>
      <c r="K23" s="619"/>
      <c r="L23" s="619"/>
      <c r="M23" s="619"/>
      <c r="N23" s="619"/>
      <c r="O23" s="619"/>
      <c r="P23" s="619"/>
      <c r="Q23" s="620"/>
      <c r="R23" s="621">
        <v>171963</v>
      </c>
      <c r="S23" s="622"/>
      <c r="T23" s="622"/>
      <c r="U23" s="622"/>
      <c r="V23" s="622"/>
      <c r="W23" s="622"/>
      <c r="X23" s="622"/>
      <c r="Y23" s="623"/>
      <c r="Z23" s="659">
        <v>3.9</v>
      </c>
      <c r="AA23" s="659"/>
      <c r="AB23" s="659"/>
      <c r="AC23" s="659"/>
      <c r="AD23" s="660" t="s">
        <v>240</v>
      </c>
      <c r="AE23" s="660"/>
      <c r="AF23" s="660"/>
      <c r="AG23" s="660"/>
      <c r="AH23" s="660"/>
      <c r="AI23" s="660"/>
      <c r="AJ23" s="660"/>
      <c r="AK23" s="660"/>
      <c r="AL23" s="624" t="s">
        <v>178</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t="s">
        <v>178</v>
      </c>
      <c r="BH23" s="622"/>
      <c r="BI23" s="622"/>
      <c r="BJ23" s="622"/>
      <c r="BK23" s="622"/>
      <c r="BL23" s="622"/>
      <c r="BM23" s="622"/>
      <c r="BN23" s="623"/>
      <c r="BO23" s="659" t="s">
        <v>233</v>
      </c>
      <c r="BP23" s="659"/>
      <c r="BQ23" s="659"/>
      <c r="BR23" s="659"/>
      <c r="BS23" s="660" t="s">
        <v>240</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c r="B24" s="618" t="s">
        <v>295</v>
      </c>
      <c r="C24" s="619"/>
      <c r="D24" s="619"/>
      <c r="E24" s="619"/>
      <c r="F24" s="619"/>
      <c r="G24" s="619"/>
      <c r="H24" s="619"/>
      <c r="I24" s="619"/>
      <c r="J24" s="619"/>
      <c r="K24" s="619"/>
      <c r="L24" s="619"/>
      <c r="M24" s="619"/>
      <c r="N24" s="619"/>
      <c r="O24" s="619"/>
      <c r="P24" s="619"/>
      <c r="Q24" s="620"/>
      <c r="R24" s="621" t="s">
        <v>233</v>
      </c>
      <c r="S24" s="622"/>
      <c r="T24" s="622"/>
      <c r="U24" s="622"/>
      <c r="V24" s="622"/>
      <c r="W24" s="622"/>
      <c r="X24" s="622"/>
      <c r="Y24" s="623"/>
      <c r="Z24" s="659" t="s">
        <v>240</v>
      </c>
      <c r="AA24" s="659"/>
      <c r="AB24" s="659"/>
      <c r="AC24" s="659"/>
      <c r="AD24" s="660" t="s">
        <v>240</v>
      </c>
      <c r="AE24" s="660"/>
      <c r="AF24" s="660"/>
      <c r="AG24" s="660"/>
      <c r="AH24" s="660"/>
      <c r="AI24" s="660"/>
      <c r="AJ24" s="660"/>
      <c r="AK24" s="660"/>
      <c r="AL24" s="624" t="s">
        <v>240</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178</v>
      </c>
      <c r="BH24" s="622"/>
      <c r="BI24" s="622"/>
      <c r="BJ24" s="622"/>
      <c r="BK24" s="622"/>
      <c r="BL24" s="622"/>
      <c r="BM24" s="622"/>
      <c r="BN24" s="623"/>
      <c r="BO24" s="659" t="s">
        <v>240</v>
      </c>
      <c r="BP24" s="659"/>
      <c r="BQ24" s="659"/>
      <c r="BR24" s="659"/>
      <c r="BS24" s="660" t="s">
        <v>178</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1559407</v>
      </c>
      <c r="CS24" s="677"/>
      <c r="CT24" s="677"/>
      <c r="CU24" s="677"/>
      <c r="CV24" s="677"/>
      <c r="CW24" s="677"/>
      <c r="CX24" s="677"/>
      <c r="CY24" s="702"/>
      <c r="CZ24" s="703">
        <v>36.299999999999997</v>
      </c>
      <c r="DA24" s="685"/>
      <c r="DB24" s="685"/>
      <c r="DC24" s="705"/>
      <c r="DD24" s="701">
        <v>1276666</v>
      </c>
      <c r="DE24" s="677"/>
      <c r="DF24" s="677"/>
      <c r="DG24" s="677"/>
      <c r="DH24" s="677"/>
      <c r="DI24" s="677"/>
      <c r="DJ24" s="677"/>
      <c r="DK24" s="702"/>
      <c r="DL24" s="701">
        <v>1237238</v>
      </c>
      <c r="DM24" s="677"/>
      <c r="DN24" s="677"/>
      <c r="DO24" s="677"/>
      <c r="DP24" s="677"/>
      <c r="DQ24" s="677"/>
      <c r="DR24" s="677"/>
      <c r="DS24" s="677"/>
      <c r="DT24" s="677"/>
      <c r="DU24" s="677"/>
      <c r="DV24" s="702"/>
      <c r="DW24" s="703">
        <v>49.9</v>
      </c>
      <c r="DX24" s="685"/>
      <c r="DY24" s="685"/>
      <c r="DZ24" s="685"/>
      <c r="EA24" s="685"/>
      <c r="EB24" s="685"/>
      <c r="EC24" s="704"/>
    </row>
    <row r="25" spans="2:133" ht="11.25" customHeight="1">
      <c r="B25" s="618" t="s">
        <v>298</v>
      </c>
      <c r="C25" s="619"/>
      <c r="D25" s="619"/>
      <c r="E25" s="619"/>
      <c r="F25" s="619"/>
      <c r="G25" s="619"/>
      <c r="H25" s="619"/>
      <c r="I25" s="619"/>
      <c r="J25" s="619"/>
      <c r="K25" s="619"/>
      <c r="L25" s="619"/>
      <c r="M25" s="619"/>
      <c r="N25" s="619"/>
      <c r="O25" s="619"/>
      <c r="P25" s="619"/>
      <c r="Q25" s="620"/>
      <c r="R25" s="621">
        <v>2630419</v>
      </c>
      <c r="S25" s="622"/>
      <c r="T25" s="622"/>
      <c r="U25" s="622"/>
      <c r="V25" s="622"/>
      <c r="W25" s="622"/>
      <c r="X25" s="622"/>
      <c r="Y25" s="623"/>
      <c r="Z25" s="659">
        <v>59.2</v>
      </c>
      <c r="AA25" s="659"/>
      <c r="AB25" s="659"/>
      <c r="AC25" s="659"/>
      <c r="AD25" s="660">
        <v>2458456</v>
      </c>
      <c r="AE25" s="660"/>
      <c r="AF25" s="660"/>
      <c r="AG25" s="660"/>
      <c r="AH25" s="660"/>
      <c r="AI25" s="660"/>
      <c r="AJ25" s="660"/>
      <c r="AK25" s="660"/>
      <c r="AL25" s="624">
        <v>100</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233</v>
      </c>
      <c r="BH25" s="622"/>
      <c r="BI25" s="622"/>
      <c r="BJ25" s="622"/>
      <c r="BK25" s="622"/>
      <c r="BL25" s="622"/>
      <c r="BM25" s="622"/>
      <c r="BN25" s="623"/>
      <c r="BO25" s="659" t="s">
        <v>233</v>
      </c>
      <c r="BP25" s="659"/>
      <c r="BQ25" s="659"/>
      <c r="BR25" s="659"/>
      <c r="BS25" s="660" t="s">
        <v>233</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715075</v>
      </c>
      <c r="CS25" s="634"/>
      <c r="CT25" s="634"/>
      <c r="CU25" s="634"/>
      <c r="CV25" s="634"/>
      <c r="CW25" s="634"/>
      <c r="CX25" s="634"/>
      <c r="CY25" s="635"/>
      <c r="CZ25" s="624">
        <v>16.7</v>
      </c>
      <c r="DA25" s="636"/>
      <c r="DB25" s="636"/>
      <c r="DC25" s="637"/>
      <c r="DD25" s="627">
        <v>679578</v>
      </c>
      <c r="DE25" s="634"/>
      <c r="DF25" s="634"/>
      <c r="DG25" s="634"/>
      <c r="DH25" s="634"/>
      <c r="DI25" s="634"/>
      <c r="DJ25" s="634"/>
      <c r="DK25" s="635"/>
      <c r="DL25" s="627">
        <v>640316</v>
      </c>
      <c r="DM25" s="634"/>
      <c r="DN25" s="634"/>
      <c r="DO25" s="634"/>
      <c r="DP25" s="634"/>
      <c r="DQ25" s="634"/>
      <c r="DR25" s="634"/>
      <c r="DS25" s="634"/>
      <c r="DT25" s="634"/>
      <c r="DU25" s="634"/>
      <c r="DV25" s="635"/>
      <c r="DW25" s="624">
        <v>25.8</v>
      </c>
      <c r="DX25" s="636"/>
      <c r="DY25" s="636"/>
      <c r="DZ25" s="636"/>
      <c r="EA25" s="636"/>
      <c r="EB25" s="636"/>
      <c r="EC25" s="648"/>
    </row>
    <row r="26" spans="2:133" ht="11.25" customHeight="1">
      <c r="B26" s="618" t="s">
        <v>301</v>
      </c>
      <c r="C26" s="619"/>
      <c r="D26" s="619"/>
      <c r="E26" s="619"/>
      <c r="F26" s="619"/>
      <c r="G26" s="619"/>
      <c r="H26" s="619"/>
      <c r="I26" s="619"/>
      <c r="J26" s="619"/>
      <c r="K26" s="619"/>
      <c r="L26" s="619"/>
      <c r="M26" s="619"/>
      <c r="N26" s="619"/>
      <c r="O26" s="619"/>
      <c r="P26" s="619"/>
      <c r="Q26" s="620"/>
      <c r="R26" s="621">
        <v>499</v>
      </c>
      <c r="S26" s="622"/>
      <c r="T26" s="622"/>
      <c r="U26" s="622"/>
      <c r="V26" s="622"/>
      <c r="W26" s="622"/>
      <c r="X26" s="622"/>
      <c r="Y26" s="623"/>
      <c r="Z26" s="659">
        <v>0</v>
      </c>
      <c r="AA26" s="659"/>
      <c r="AB26" s="659"/>
      <c r="AC26" s="659"/>
      <c r="AD26" s="660">
        <v>499</v>
      </c>
      <c r="AE26" s="660"/>
      <c r="AF26" s="660"/>
      <c r="AG26" s="660"/>
      <c r="AH26" s="660"/>
      <c r="AI26" s="660"/>
      <c r="AJ26" s="660"/>
      <c r="AK26" s="660"/>
      <c r="AL26" s="624">
        <v>0</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240</v>
      </c>
      <c r="BH26" s="622"/>
      <c r="BI26" s="622"/>
      <c r="BJ26" s="622"/>
      <c r="BK26" s="622"/>
      <c r="BL26" s="622"/>
      <c r="BM26" s="622"/>
      <c r="BN26" s="623"/>
      <c r="BO26" s="659" t="s">
        <v>240</v>
      </c>
      <c r="BP26" s="659"/>
      <c r="BQ26" s="659"/>
      <c r="BR26" s="659"/>
      <c r="BS26" s="660" t="s">
        <v>233</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413710</v>
      </c>
      <c r="CS26" s="622"/>
      <c r="CT26" s="622"/>
      <c r="CU26" s="622"/>
      <c r="CV26" s="622"/>
      <c r="CW26" s="622"/>
      <c r="CX26" s="622"/>
      <c r="CY26" s="623"/>
      <c r="CZ26" s="624">
        <v>9.6</v>
      </c>
      <c r="DA26" s="636"/>
      <c r="DB26" s="636"/>
      <c r="DC26" s="637"/>
      <c r="DD26" s="627">
        <v>390832</v>
      </c>
      <c r="DE26" s="622"/>
      <c r="DF26" s="622"/>
      <c r="DG26" s="622"/>
      <c r="DH26" s="622"/>
      <c r="DI26" s="622"/>
      <c r="DJ26" s="622"/>
      <c r="DK26" s="623"/>
      <c r="DL26" s="627" t="s">
        <v>178</v>
      </c>
      <c r="DM26" s="622"/>
      <c r="DN26" s="622"/>
      <c r="DO26" s="622"/>
      <c r="DP26" s="622"/>
      <c r="DQ26" s="622"/>
      <c r="DR26" s="622"/>
      <c r="DS26" s="622"/>
      <c r="DT26" s="622"/>
      <c r="DU26" s="622"/>
      <c r="DV26" s="623"/>
      <c r="DW26" s="624" t="s">
        <v>178</v>
      </c>
      <c r="DX26" s="636"/>
      <c r="DY26" s="636"/>
      <c r="DZ26" s="636"/>
      <c r="EA26" s="636"/>
      <c r="EB26" s="636"/>
      <c r="EC26" s="648"/>
    </row>
    <row r="27" spans="2:133" ht="11.25" customHeight="1">
      <c r="B27" s="618" t="s">
        <v>304</v>
      </c>
      <c r="C27" s="619"/>
      <c r="D27" s="619"/>
      <c r="E27" s="619"/>
      <c r="F27" s="619"/>
      <c r="G27" s="619"/>
      <c r="H27" s="619"/>
      <c r="I27" s="619"/>
      <c r="J27" s="619"/>
      <c r="K27" s="619"/>
      <c r="L27" s="619"/>
      <c r="M27" s="619"/>
      <c r="N27" s="619"/>
      <c r="O27" s="619"/>
      <c r="P27" s="619"/>
      <c r="Q27" s="620"/>
      <c r="R27" s="621">
        <v>8179</v>
      </c>
      <c r="S27" s="622"/>
      <c r="T27" s="622"/>
      <c r="U27" s="622"/>
      <c r="V27" s="622"/>
      <c r="W27" s="622"/>
      <c r="X27" s="622"/>
      <c r="Y27" s="623"/>
      <c r="Z27" s="659">
        <v>0.2</v>
      </c>
      <c r="AA27" s="659"/>
      <c r="AB27" s="659"/>
      <c r="AC27" s="659"/>
      <c r="AD27" s="660" t="s">
        <v>240</v>
      </c>
      <c r="AE27" s="660"/>
      <c r="AF27" s="660"/>
      <c r="AG27" s="660"/>
      <c r="AH27" s="660"/>
      <c r="AI27" s="660"/>
      <c r="AJ27" s="660"/>
      <c r="AK27" s="660"/>
      <c r="AL27" s="624" t="s">
        <v>240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290677</v>
      </c>
      <c r="BH27" s="622"/>
      <c r="BI27" s="622"/>
      <c r="BJ27" s="622"/>
      <c r="BK27" s="622"/>
      <c r="BL27" s="622"/>
      <c r="BM27" s="622"/>
      <c r="BN27" s="623"/>
      <c r="BO27" s="659">
        <v>100</v>
      </c>
      <c r="BP27" s="659"/>
      <c r="BQ27" s="659"/>
      <c r="BR27" s="659"/>
      <c r="BS27" s="660" t="s">
        <v>233</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307340</v>
      </c>
      <c r="CS27" s="634"/>
      <c r="CT27" s="634"/>
      <c r="CU27" s="634"/>
      <c r="CV27" s="634"/>
      <c r="CW27" s="634"/>
      <c r="CX27" s="634"/>
      <c r="CY27" s="635"/>
      <c r="CZ27" s="624">
        <v>7.2</v>
      </c>
      <c r="DA27" s="636"/>
      <c r="DB27" s="636"/>
      <c r="DC27" s="637"/>
      <c r="DD27" s="627">
        <v>75382</v>
      </c>
      <c r="DE27" s="634"/>
      <c r="DF27" s="634"/>
      <c r="DG27" s="634"/>
      <c r="DH27" s="634"/>
      <c r="DI27" s="634"/>
      <c r="DJ27" s="634"/>
      <c r="DK27" s="635"/>
      <c r="DL27" s="627">
        <v>75216</v>
      </c>
      <c r="DM27" s="634"/>
      <c r="DN27" s="634"/>
      <c r="DO27" s="634"/>
      <c r="DP27" s="634"/>
      <c r="DQ27" s="634"/>
      <c r="DR27" s="634"/>
      <c r="DS27" s="634"/>
      <c r="DT27" s="634"/>
      <c r="DU27" s="634"/>
      <c r="DV27" s="635"/>
      <c r="DW27" s="624">
        <v>3</v>
      </c>
      <c r="DX27" s="636"/>
      <c r="DY27" s="636"/>
      <c r="DZ27" s="636"/>
      <c r="EA27" s="636"/>
      <c r="EB27" s="636"/>
      <c r="EC27" s="648"/>
    </row>
    <row r="28" spans="2:133" ht="11.25" customHeight="1">
      <c r="B28" s="618" t="s">
        <v>307</v>
      </c>
      <c r="C28" s="619"/>
      <c r="D28" s="619"/>
      <c r="E28" s="619"/>
      <c r="F28" s="619"/>
      <c r="G28" s="619"/>
      <c r="H28" s="619"/>
      <c r="I28" s="619"/>
      <c r="J28" s="619"/>
      <c r="K28" s="619"/>
      <c r="L28" s="619"/>
      <c r="M28" s="619"/>
      <c r="N28" s="619"/>
      <c r="O28" s="619"/>
      <c r="P28" s="619"/>
      <c r="Q28" s="620"/>
      <c r="R28" s="621">
        <v>36943</v>
      </c>
      <c r="S28" s="622"/>
      <c r="T28" s="622"/>
      <c r="U28" s="622"/>
      <c r="V28" s="622"/>
      <c r="W28" s="622"/>
      <c r="X28" s="622"/>
      <c r="Y28" s="623"/>
      <c r="Z28" s="659">
        <v>0.8</v>
      </c>
      <c r="AA28" s="659"/>
      <c r="AB28" s="659"/>
      <c r="AC28" s="659"/>
      <c r="AD28" s="660" t="s">
        <v>178</v>
      </c>
      <c r="AE28" s="660"/>
      <c r="AF28" s="660"/>
      <c r="AG28" s="660"/>
      <c r="AH28" s="660"/>
      <c r="AI28" s="660"/>
      <c r="AJ28" s="660"/>
      <c r="AK28" s="660"/>
      <c r="AL28" s="624" t="s">
        <v>178</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536992</v>
      </c>
      <c r="CS28" s="622"/>
      <c r="CT28" s="622"/>
      <c r="CU28" s="622"/>
      <c r="CV28" s="622"/>
      <c r="CW28" s="622"/>
      <c r="CX28" s="622"/>
      <c r="CY28" s="623"/>
      <c r="CZ28" s="624">
        <v>12.5</v>
      </c>
      <c r="DA28" s="636"/>
      <c r="DB28" s="636"/>
      <c r="DC28" s="637"/>
      <c r="DD28" s="627">
        <v>521706</v>
      </c>
      <c r="DE28" s="622"/>
      <c r="DF28" s="622"/>
      <c r="DG28" s="622"/>
      <c r="DH28" s="622"/>
      <c r="DI28" s="622"/>
      <c r="DJ28" s="622"/>
      <c r="DK28" s="623"/>
      <c r="DL28" s="627">
        <v>521706</v>
      </c>
      <c r="DM28" s="622"/>
      <c r="DN28" s="622"/>
      <c r="DO28" s="622"/>
      <c r="DP28" s="622"/>
      <c r="DQ28" s="622"/>
      <c r="DR28" s="622"/>
      <c r="DS28" s="622"/>
      <c r="DT28" s="622"/>
      <c r="DU28" s="622"/>
      <c r="DV28" s="623"/>
      <c r="DW28" s="624">
        <v>21</v>
      </c>
      <c r="DX28" s="636"/>
      <c r="DY28" s="636"/>
      <c r="DZ28" s="636"/>
      <c r="EA28" s="636"/>
      <c r="EB28" s="636"/>
      <c r="EC28" s="648"/>
    </row>
    <row r="29" spans="2:133" ht="11.25" customHeight="1">
      <c r="B29" s="618" t="s">
        <v>309</v>
      </c>
      <c r="C29" s="619"/>
      <c r="D29" s="619"/>
      <c r="E29" s="619"/>
      <c r="F29" s="619"/>
      <c r="G29" s="619"/>
      <c r="H29" s="619"/>
      <c r="I29" s="619"/>
      <c r="J29" s="619"/>
      <c r="K29" s="619"/>
      <c r="L29" s="619"/>
      <c r="M29" s="619"/>
      <c r="N29" s="619"/>
      <c r="O29" s="619"/>
      <c r="P29" s="619"/>
      <c r="Q29" s="620"/>
      <c r="R29" s="621">
        <v>10719</v>
      </c>
      <c r="S29" s="622"/>
      <c r="T29" s="622"/>
      <c r="U29" s="622"/>
      <c r="V29" s="622"/>
      <c r="W29" s="622"/>
      <c r="X29" s="622"/>
      <c r="Y29" s="623"/>
      <c r="Z29" s="659">
        <v>0.2</v>
      </c>
      <c r="AA29" s="659"/>
      <c r="AB29" s="659"/>
      <c r="AC29" s="659"/>
      <c r="AD29" s="660" t="s">
        <v>233</v>
      </c>
      <c r="AE29" s="660"/>
      <c r="AF29" s="660"/>
      <c r="AG29" s="660"/>
      <c r="AH29" s="660"/>
      <c r="AI29" s="660"/>
      <c r="AJ29" s="660"/>
      <c r="AK29" s="660"/>
      <c r="AL29" s="624" t="s">
        <v>178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311</v>
      </c>
      <c r="CG29" s="619"/>
      <c r="CH29" s="619"/>
      <c r="CI29" s="619"/>
      <c r="CJ29" s="619"/>
      <c r="CK29" s="619"/>
      <c r="CL29" s="619"/>
      <c r="CM29" s="619"/>
      <c r="CN29" s="619"/>
      <c r="CO29" s="619"/>
      <c r="CP29" s="619"/>
      <c r="CQ29" s="620"/>
      <c r="CR29" s="621">
        <v>536495</v>
      </c>
      <c r="CS29" s="634"/>
      <c r="CT29" s="634"/>
      <c r="CU29" s="634"/>
      <c r="CV29" s="634"/>
      <c r="CW29" s="634"/>
      <c r="CX29" s="634"/>
      <c r="CY29" s="635"/>
      <c r="CZ29" s="624">
        <v>12.5</v>
      </c>
      <c r="DA29" s="636"/>
      <c r="DB29" s="636"/>
      <c r="DC29" s="637"/>
      <c r="DD29" s="627">
        <v>521209</v>
      </c>
      <c r="DE29" s="634"/>
      <c r="DF29" s="634"/>
      <c r="DG29" s="634"/>
      <c r="DH29" s="634"/>
      <c r="DI29" s="634"/>
      <c r="DJ29" s="634"/>
      <c r="DK29" s="635"/>
      <c r="DL29" s="627">
        <v>521209</v>
      </c>
      <c r="DM29" s="634"/>
      <c r="DN29" s="634"/>
      <c r="DO29" s="634"/>
      <c r="DP29" s="634"/>
      <c r="DQ29" s="634"/>
      <c r="DR29" s="634"/>
      <c r="DS29" s="634"/>
      <c r="DT29" s="634"/>
      <c r="DU29" s="634"/>
      <c r="DV29" s="635"/>
      <c r="DW29" s="624">
        <v>21</v>
      </c>
      <c r="DX29" s="636"/>
      <c r="DY29" s="636"/>
      <c r="DZ29" s="636"/>
      <c r="EA29" s="636"/>
      <c r="EB29" s="636"/>
      <c r="EC29" s="648"/>
    </row>
    <row r="30" spans="2:133" ht="11.25" customHeight="1">
      <c r="B30" s="618" t="s">
        <v>312</v>
      </c>
      <c r="C30" s="619"/>
      <c r="D30" s="619"/>
      <c r="E30" s="619"/>
      <c r="F30" s="619"/>
      <c r="G30" s="619"/>
      <c r="H30" s="619"/>
      <c r="I30" s="619"/>
      <c r="J30" s="619"/>
      <c r="K30" s="619"/>
      <c r="L30" s="619"/>
      <c r="M30" s="619"/>
      <c r="N30" s="619"/>
      <c r="O30" s="619"/>
      <c r="P30" s="619"/>
      <c r="Q30" s="620"/>
      <c r="R30" s="621">
        <v>500010</v>
      </c>
      <c r="S30" s="622"/>
      <c r="T30" s="622"/>
      <c r="U30" s="622"/>
      <c r="V30" s="622"/>
      <c r="W30" s="622"/>
      <c r="X30" s="622"/>
      <c r="Y30" s="623"/>
      <c r="Z30" s="659">
        <v>11.2</v>
      </c>
      <c r="AA30" s="659"/>
      <c r="AB30" s="659"/>
      <c r="AC30" s="659"/>
      <c r="AD30" s="660" t="s">
        <v>240</v>
      </c>
      <c r="AE30" s="660"/>
      <c r="AF30" s="660"/>
      <c r="AG30" s="660"/>
      <c r="AH30" s="660"/>
      <c r="AI30" s="660"/>
      <c r="AJ30" s="660"/>
      <c r="AK30" s="660"/>
      <c r="AL30" s="624" t="s">
        <v>240</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313</v>
      </c>
      <c r="BH30" s="691"/>
      <c r="BI30" s="691"/>
      <c r="BJ30" s="691"/>
      <c r="BK30" s="691"/>
      <c r="BL30" s="691"/>
      <c r="BM30" s="691"/>
      <c r="BN30" s="691"/>
      <c r="BO30" s="691"/>
      <c r="BP30" s="691"/>
      <c r="BQ30" s="692"/>
      <c r="BR30" s="673" t="s">
        <v>314</v>
      </c>
      <c r="BS30" s="691"/>
      <c r="BT30" s="691"/>
      <c r="BU30" s="691"/>
      <c r="BV30" s="691"/>
      <c r="BW30" s="691"/>
      <c r="BX30" s="691"/>
      <c r="BY30" s="691"/>
      <c r="BZ30" s="691"/>
      <c r="CA30" s="691"/>
      <c r="CB30" s="692"/>
      <c r="CD30" s="642"/>
      <c r="CE30" s="643"/>
      <c r="CF30" s="618" t="s">
        <v>315</v>
      </c>
      <c r="CG30" s="619"/>
      <c r="CH30" s="619"/>
      <c r="CI30" s="619"/>
      <c r="CJ30" s="619"/>
      <c r="CK30" s="619"/>
      <c r="CL30" s="619"/>
      <c r="CM30" s="619"/>
      <c r="CN30" s="619"/>
      <c r="CO30" s="619"/>
      <c r="CP30" s="619"/>
      <c r="CQ30" s="620"/>
      <c r="CR30" s="621">
        <v>525936</v>
      </c>
      <c r="CS30" s="622"/>
      <c r="CT30" s="622"/>
      <c r="CU30" s="622"/>
      <c r="CV30" s="622"/>
      <c r="CW30" s="622"/>
      <c r="CX30" s="622"/>
      <c r="CY30" s="623"/>
      <c r="CZ30" s="624">
        <v>12.3</v>
      </c>
      <c r="DA30" s="636"/>
      <c r="DB30" s="636"/>
      <c r="DC30" s="637"/>
      <c r="DD30" s="627">
        <v>510720</v>
      </c>
      <c r="DE30" s="622"/>
      <c r="DF30" s="622"/>
      <c r="DG30" s="622"/>
      <c r="DH30" s="622"/>
      <c r="DI30" s="622"/>
      <c r="DJ30" s="622"/>
      <c r="DK30" s="623"/>
      <c r="DL30" s="627">
        <v>510720</v>
      </c>
      <c r="DM30" s="622"/>
      <c r="DN30" s="622"/>
      <c r="DO30" s="622"/>
      <c r="DP30" s="622"/>
      <c r="DQ30" s="622"/>
      <c r="DR30" s="622"/>
      <c r="DS30" s="622"/>
      <c r="DT30" s="622"/>
      <c r="DU30" s="622"/>
      <c r="DV30" s="623"/>
      <c r="DW30" s="624">
        <v>20.6</v>
      </c>
      <c r="DX30" s="636"/>
      <c r="DY30" s="636"/>
      <c r="DZ30" s="636"/>
      <c r="EA30" s="636"/>
      <c r="EB30" s="636"/>
      <c r="EC30" s="648"/>
    </row>
    <row r="31" spans="2:133" ht="11.25" customHeight="1">
      <c r="B31" s="688" t="s">
        <v>316</v>
      </c>
      <c r="C31" s="689"/>
      <c r="D31" s="689"/>
      <c r="E31" s="689"/>
      <c r="F31" s="689"/>
      <c r="G31" s="689"/>
      <c r="H31" s="689"/>
      <c r="I31" s="689"/>
      <c r="J31" s="689"/>
      <c r="K31" s="689"/>
      <c r="L31" s="689"/>
      <c r="M31" s="689"/>
      <c r="N31" s="689"/>
      <c r="O31" s="689"/>
      <c r="P31" s="689"/>
      <c r="Q31" s="690"/>
      <c r="R31" s="621" t="s">
        <v>240</v>
      </c>
      <c r="S31" s="622"/>
      <c r="T31" s="622"/>
      <c r="U31" s="622"/>
      <c r="V31" s="622"/>
      <c r="W31" s="622"/>
      <c r="X31" s="622"/>
      <c r="Y31" s="623"/>
      <c r="Z31" s="659" t="s">
        <v>240</v>
      </c>
      <c r="AA31" s="659"/>
      <c r="AB31" s="659"/>
      <c r="AC31" s="659"/>
      <c r="AD31" s="660" t="s">
        <v>178</v>
      </c>
      <c r="AE31" s="660"/>
      <c r="AF31" s="660"/>
      <c r="AG31" s="660"/>
      <c r="AH31" s="660"/>
      <c r="AI31" s="660"/>
      <c r="AJ31" s="660"/>
      <c r="AK31" s="660"/>
      <c r="AL31" s="624" t="s">
        <v>240</v>
      </c>
      <c r="AM31" s="625"/>
      <c r="AN31" s="625"/>
      <c r="AO31" s="661"/>
      <c r="AP31" s="693" t="s">
        <v>317</v>
      </c>
      <c r="AQ31" s="694"/>
      <c r="AR31" s="694"/>
      <c r="AS31" s="694"/>
      <c r="AT31" s="695" t="s">
        <v>318</v>
      </c>
      <c r="AU31" s="217"/>
      <c r="AV31" s="217"/>
      <c r="AW31" s="217"/>
      <c r="AX31" s="679" t="s">
        <v>190</v>
      </c>
      <c r="AY31" s="680"/>
      <c r="AZ31" s="680"/>
      <c r="BA31" s="680"/>
      <c r="BB31" s="680"/>
      <c r="BC31" s="680"/>
      <c r="BD31" s="680"/>
      <c r="BE31" s="680"/>
      <c r="BF31" s="681"/>
      <c r="BG31" s="683">
        <v>99.1</v>
      </c>
      <c r="BH31" s="684"/>
      <c r="BI31" s="684"/>
      <c r="BJ31" s="684"/>
      <c r="BK31" s="684"/>
      <c r="BL31" s="684"/>
      <c r="BM31" s="685">
        <v>97.4</v>
      </c>
      <c r="BN31" s="684"/>
      <c r="BO31" s="684"/>
      <c r="BP31" s="684"/>
      <c r="BQ31" s="686"/>
      <c r="BR31" s="683">
        <v>99.3</v>
      </c>
      <c r="BS31" s="684"/>
      <c r="BT31" s="684"/>
      <c r="BU31" s="684"/>
      <c r="BV31" s="684"/>
      <c r="BW31" s="684"/>
      <c r="BX31" s="685">
        <v>97.4</v>
      </c>
      <c r="BY31" s="684"/>
      <c r="BZ31" s="684"/>
      <c r="CA31" s="684"/>
      <c r="CB31" s="686"/>
      <c r="CD31" s="642"/>
      <c r="CE31" s="643"/>
      <c r="CF31" s="618" t="s">
        <v>319</v>
      </c>
      <c r="CG31" s="619"/>
      <c r="CH31" s="619"/>
      <c r="CI31" s="619"/>
      <c r="CJ31" s="619"/>
      <c r="CK31" s="619"/>
      <c r="CL31" s="619"/>
      <c r="CM31" s="619"/>
      <c r="CN31" s="619"/>
      <c r="CO31" s="619"/>
      <c r="CP31" s="619"/>
      <c r="CQ31" s="620"/>
      <c r="CR31" s="621">
        <v>10559</v>
      </c>
      <c r="CS31" s="634"/>
      <c r="CT31" s="634"/>
      <c r="CU31" s="634"/>
      <c r="CV31" s="634"/>
      <c r="CW31" s="634"/>
      <c r="CX31" s="634"/>
      <c r="CY31" s="635"/>
      <c r="CZ31" s="624">
        <v>0.2</v>
      </c>
      <c r="DA31" s="636"/>
      <c r="DB31" s="636"/>
      <c r="DC31" s="637"/>
      <c r="DD31" s="627">
        <v>10489</v>
      </c>
      <c r="DE31" s="634"/>
      <c r="DF31" s="634"/>
      <c r="DG31" s="634"/>
      <c r="DH31" s="634"/>
      <c r="DI31" s="634"/>
      <c r="DJ31" s="634"/>
      <c r="DK31" s="635"/>
      <c r="DL31" s="627">
        <v>10489</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320</v>
      </c>
      <c r="C32" s="619"/>
      <c r="D32" s="619"/>
      <c r="E32" s="619"/>
      <c r="F32" s="619"/>
      <c r="G32" s="619"/>
      <c r="H32" s="619"/>
      <c r="I32" s="619"/>
      <c r="J32" s="619"/>
      <c r="K32" s="619"/>
      <c r="L32" s="619"/>
      <c r="M32" s="619"/>
      <c r="N32" s="619"/>
      <c r="O32" s="619"/>
      <c r="P32" s="619"/>
      <c r="Q32" s="620"/>
      <c r="R32" s="621">
        <v>286310</v>
      </c>
      <c r="S32" s="622"/>
      <c r="T32" s="622"/>
      <c r="U32" s="622"/>
      <c r="V32" s="622"/>
      <c r="W32" s="622"/>
      <c r="X32" s="622"/>
      <c r="Y32" s="623"/>
      <c r="Z32" s="659">
        <v>6.4</v>
      </c>
      <c r="AA32" s="659"/>
      <c r="AB32" s="659"/>
      <c r="AC32" s="659"/>
      <c r="AD32" s="660" t="s">
        <v>240</v>
      </c>
      <c r="AE32" s="660"/>
      <c r="AF32" s="660"/>
      <c r="AG32" s="660"/>
      <c r="AH32" s="660"/>
      <c r="AI32" s="660"/>
      <c r="AJ32" s="660"/>
      <c r="AK32" s="660"/>
      <c r="AL32" s="624" t="s">
        <v>233</v>
      </c>
      <c r="AM32" s="625"/>
      <c r="AN32" s="625"/>
      <c r="AO32" s="661"/>
      <c r="AP32" s="662"/>
      <c r="AQ32" s="663"/>
      <c r="AR32" s="663"/>
      <c r="AS32" s="663"/>
      <c r="AT32" s="696"/>
      <c r="AU32" s="213" t="s">
        <v>321</v>
      </c>
      <c r="AX32" s="618" t="s">
        <v>322</v>
      </c>
      <c r="AY32" s="619"/>
      <c r="AZ32" s="619"/>
      <c r="BA32" s="619"/>
      <c r="BB32" s="619"/>
      <c r="BC32" s="619"/>
      <c r="BD32" s="619"/>
      <c r="BE32" s="619"/>
      <c r="BF32" s="620"/>
      <c r="BG32" s="687">
        <v>99.5</v>
      </c>
      <c r="BH32" s="634"/>
      <c r="BI32" s="634"/>
      <c r="BJ32" s="634"/>
      <c r="BK32" s="634"/>
      <c r="BL32" s="634"/>
      <c r="BM32" s="625">
        <v>99.3</v>
      </c>
      <c r="BN32" s="634"/>
      <c r="BO32" s="634"/>
      <c r="BP32" s="634"/>
      <c r="BQ32" s="657"/>
      <c r="BR32" s="687">
        <v>99.6</v>
      </c>
      <c r="BS32" s="634"/>
      <c r="BT32" s="634"/>
      <c r="BU32" s="634"/>
      <c r="BV32" s="634"/>
      <c r="BW32" s="634"/>
      <c r="BX32" s="625">
        <v>99.5</v>
      </c>
      <c r="BY32" s="634"/>
      <c r="BZ32" s="634"/>
      <c r="CA32" s="634"/>
      <c r="CB32" s="657"/>
      <c r="CD32" s="644"/>
      <c r="CE32" s="645"/>
      <c r="CF32" s="618" t="s">
        <v>323</v>
      </c>
      <c r="CG32" s="619"/>
      <c r="CH32" s="619"/>
      <c r="CI32" s="619"/>
      <c r="CJ32" s="619"/>
      <c r="CK32" s="619"/>
      <c r="CL32" s="619"/>
      <c r="CM32" s="619"/>
      <c r="CN32" s="619"/>
      <c r="CO32" s="619"/>
      <c r="CP32" s="619"/>
      <c r="CQ32" s="620"/>
      <c r="CR32" s="621">
        <v>497</v>
      </c>
      <c r="CS32" s="622"/>
      <c r="CT32" s="622"/>
      <c r="CU32" s="622"/>
      <c r="CV32" s="622"/>
      <c r="CW32" s="622"/>
      <c r="CX32" s="622"/>
      <c r="CY32" s="623"/>
      <c r="CZ32" s="624">
        <v>0</v>
      </c>
      <c r="DA32" s="636"/>
      <c r="DB32" s="636"/>
      <c r="DC32" s="637"/>
      <c r="DD32" s="627">
        <v>497</v>
      </c>
      <c r="DE32" s="622"/>
      <c r="DF32" s="622"/>
      <c r="DG32" s="622"/>
      <c r="DH32" s="622"/>
      <c r="DI32" s="622"/>
      <c r="DJ32" s="622"/>
      <c r="DK32" s="623"/>
      <c r="DL32" s="627">
        <v>497</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324</v>
      </c>
      <c r="C33" s="619"/>
      <c r="D33" s="619"/>
      <c r="E33" s="619"/>
      <c r="F33" s="619"/>
      <c r="G33" s="619"/>
      <c r="H33" s="619"/>
      <c r="I33" s="619"/>
      <c r="J33" s="619"/>
      <c r="K33" s="619"/>
      <c r="L33" s="619"/>
      <c r="M33" s="619"/>
      <c r="N33" s="619"/>
      <c r="O33" s="619"/>
      <c r="P33" s="619"/>
      <c r="Q33" s="620"/>
      <c r="R33" s="621">
        <v>6012</v>
      </c>
      <c r="S33" s="622"/>
      <c r="T33" s="622"/>
      <c r="U33" s="622"/>
      <c r="V33" s="622"/>
      <c r="W33" s="622"/>
      <c r="X33" s="622"/>
      <c r="Y33" s="623"/>
      <c r="Z33" s="659">
        <v>0.1</v>
      </c>
      <c r="AA33" s="659"/>
      <c r="AB33" s="659"/>
      <c r="AC33" s="659"/>
      <c r="AD33" s="660" t="s">
        <v>178</v>
      </c>
      <c r="AE33" s="660"/>
      <c r="AF33" s="660"/>
      <c r="AG33" s="660"/>
      <c r="AH33" s="660"/>
      <c r="AI33" s="660"/>
      <c r="AJ33" s="660"/>
      <c r="AK33" s="660"/>
      <c r="AL33" s="624" t="s">
        <v>178</v>
      </c>
      <c r="AM33" s="625"/>
      <c r="AN33" s="625"/>
      <c r="AO33" s="661"/>
      <c r="AP33" s="664"/>
      <c r="AQ33" s="665"/>
      <c r="AR33" s="665"/>
      <c r="AS33" s="665"/>
      <c r="AT33" s="697"/>
      <c r="AU33" s="218"/>
      <c r="AV33" s="218"/>
      <c r="AW33" s="218"/>
      <c r="AX33" s="602" t="s">
        <v>325</v>
      </c>
      <c r="AY33" s="603"/>
      <c r="AZ33" s="603"/>
      <c r="BA33" s="603"/>
      <c r="BB33" s="603"/>
      <c r="BC33" s="603"/>
      <c r="BD33" s="603"/>
      <c r="BE33" s="603"/>
      <c r="BF33" s="604"/>
      <c r="BG33" s="682">
        <v>98.9</v>
      </c>
      <c r="BH33" s="606"/>
      <c r="BI33" s="606"/>
      <c r="BJ33" s="606"/>
      <c r="BK33" s="606"/>
      <c r="BL33" s="606"/>
      <c r="BM33" s="652">
        <v>95.9</v>
      </c>
      <c r="BN33" s="606"/>
      <c r="BO33" s="606"/>
      <c r="BP33" s="606"/>
      <c r="BQ33" s="669"/>
      <c r="BR33" s="682">
        <v>99</v>
      </c>
      <c r="BS33" s="606"/>
      <c r="BT33" s="606"/>
      <c r="BU33" s="606"/>
      <c r="BV33" s="606"/>
      <c r="BW33" s="606"/>
      <c r="BX33" s="652">
        <v>95.8</v>
      </c>
      <c r="BY33" s="606"/>
      <c r="BZ33" s="606"/>
      <c r="CA33" s="606"/>
      <c r="CB33" s="669"/>
      <c r="CD33" s="618" t="s">
        <v>326</v>
      </c>
      <c r="CE33" s="619"/>
      <c r="CF33" s="619"/>
      <c r="CG33" s="619"/>
      <c r="CH33" s="619"/>
      <c r="CI33" s="619"/>
      <c r="CJ33" s="619"/>
      <c r="CK33" s="619"/>
      <c r="CL33" s="619"/>
      <c r="CM33" s="619"/>
      <c r="CN33" s="619"/>
      <c r="CO33" s="619"/>
      <c r="CP33" s="619"/>
      <c r="CQ33" s="620"/>
      <c r="CR33" s="621">
        <v>1633539</v>
      </c>
      <c r="CS33" s="634"/>
      <c r="CT33" s="634"/>
      <c r="CU33" s="634"/>
      <c r="CV33" s="634"/>
      <c r="CW33" s="634"/>
      <c r="CX33" s="634"/>
      <c r="CY33" s="635"/>
      <c r="CZ33" s="624">
        <v>38.1</v>
      </c>
      <c r="DA33" s="636"/>
      <c r="DB33" s="636"/>
      <c r="DC33" s="637"/>
      <c r="DD33" s="627">
        <v>1188333</v>
      </c>
      <c r="DE33" s="634"/>
      <c r="DF33" s="634"/>
      <c r="DG33" s="634"/>
      <c r="DH33" s="634"/>
      <c r="DI33" s="634"/>
      <c r="DJ33" s="634"/>
      <c r="DK33" s="635"/>
      <c r="DL33" s="627">
        <v>866092</v>
      </c>
      <c r="DM33" s="634"/>
      <c r="DN33" s="634"/>
      <c r="DO33" s="634"/>
      <c r="DP33" s="634"/>
      <c r="DQ33" s="634"/>
      <c r="DR33" s="634"/>
      <c r="DS33" s="634"/>
      <c r="DT33" s="634"/>
      <c r="DU33" s="634"/>
      <c r="DV33" s="635"/>
      <c r="DW33" s="624">
        <v>34.9</v>
      </c>
      <c r="DX33" s="636"/>
      <c r="DY33" s="636"/>
      <c r="DZ33" s="636"/>
      <c r="EA33" s="636"/>
      <c r="EB33" s="636"/>
      <c r="EC33" s="648"/>
    </row>
    <row r="34" spans="2:133" ht="11.25" customHeight="1">
      <c r="B34" s="618" t="s">
        <v>327</v>
      </c>
      <c r="C34" s="619"/>
      <c r="D34" s="619"/>
      <c r="E34" s="619"/>
      <c r="F34" s="619"/>
      <c r="G34" s="619"/>
      <c r="H34" s="619"/>
      <c r="I34" s="619"/>
      <c r="J34" s="619"/>
      <c r="K34" s="619"/>
      <c r="L34" s="619"/>
      <c r="M34" s="619"/>
      <c r="N34" s="619"/>
      <c r="O34" s="619"/>
      <c r="P34" s="619"/>
      <c r="Q34" s="620"/>
      <c r="R34" s="621">
        <v>7534</v>
      </c>
      <c r="S34" s="622"/>
      <c r="T34" s="622"/>
      <c r="U34" s="622"/>
      <c r="V34" s="622"/>
      <c r="W34" s="622"/>
      <c r="X34" s="622"/>
      <c r="Y34" s="623"/>
      <c r="Z34" s="659">
        <v>0.2</v>
      </c>
      <c r="AA34" s="659"/>
      <c r="AB34" s="659"/>
      <c r="AC34" s="659"/>
      <c r="AD34" s="660" t="s">
        <v>240</v>
      </c>
      <c r="AE34" s="660"/>
      <c r="AF34" s="660"/>
      <c r="AG34" s="660"/>
      <c r="AH34" s="660"/>
      <c r="AI34" s="660"/>
      <c r="AJ34" s="660"/>
      <c r="AK34" s="660"/>
      <c r="AL34" s="624" t="s">
        <v>240</v>
      </c>
      <c r="AM34" s="625"/>
      <c r="AN34" s="625"/>
      <c r="AO34" s="661"/>
      <c r="AP34" s="219"/>
      <c r="AQ34" s="220"/>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18" t="s">
        <v>328</v>
      </c>
      <c r="CE34" s="619"/>
      <c r="CF34" s="619"/>
      <c r="CG34" s="619"/>
      <c r="CH34" s="619"/>
      <c r="CI34" s="619"/>
      <c r="CJ34" s="619"/>
      <c r="CK34" s="619"/>
      <c r="CL34" s="619"/>
      <c r="CM34" s="619"/>
      <c r="CN34" s="619"/>
      <c r="CO34" s="619"/>
      <c r="CP34" s="619"/>
      <c r="CQ34" s="620"/>
      <c r="CR34" s="621">
        <v>590132</v>
      </c>
      <c r="CS34" s="622"/>
      <c r="CT34" s="622"/>
      <c r="CU34" s="622"/>
      <c r="CV34" s="622"/>
      <c r="CW34" s="622"/>
      <c r="CX34" s="622"/>
      <c r="CY34" s="623"/>
      <c r="CZ34" s="624">
        <v>13.8</v>
      </c>
      <c r="DA34" s="636"/>
      <c r="DB34" s="636"/>
      <c r="DC34" s="637"/>
      <c r="DD34" s="627">
        <v>482846</v>
      </c>
      <c r="DE34" s="622"/>
      <c r="DF34" s="622"/>
      <c r="DG34" s="622"/>
      <c r="DH34" s="622"/>
      <c r="DI34" s="622"/>
      <c r="DJ34" s="622"/>
      <c r="DK34" s="623"/>
      <c r="DL34" s="627">
        <v>400466</v>
      </c>
      <c r="DM34" s="622"/>
      <c r="DN34" s="622"/>
      <c r="DO34" s="622"/>
      <c r="DP34" s="622"/>
      <c r="DQ34" s="622"/>
      <c r="DR34" s="622"/>
      <c r="DS34" s="622"/>
      <c r="DT34" s="622"/>
      <c r="DU34" s="622"/>
      <c r="DV34" s="623"/>
      <c r="DW34" s="624">
        <v>16.2</v>
      </c>
      <c r="DX34" s="636"/>
      <c r="DY34" s="636"/>
      <c r="DZ34" s="636"/>
      <c r="EA34" s="636"/>
      <c r="EB34" s="636"/>
      <c r="EC34" s="648"/>
    </row>
    <row r="35" spans="2:133" ht="11.25" customHeight="1">
      <c r="B35" s="618" t="s">
        <v>329</v>
      </c>
      <c r="C35" s="619"/>
      <c r="D35" s="619"/>
      <c r="E35" s="619"/>
      <c r="F35" s="619"/>
      <c r="G35" s="619"/>
      <c r="H35" s="619"/>
      <c r="I35" s="619"/>
      <c r="J35" s="619"/>
      <c r="K35" s="619"/>
      <c r="L35" s="619"/>
      <c r="M35" s="619"/>
      <c r="N35" s="619"/>
      <c r="O35" s="619"/>
      <c r="P35" s="619"/>
      <c r="Q35" s="620"/>
      <c r="R35" s="621">
        <v>38355</v>
      </c>
      <c r="S35" s="622"/>
      <c r="T35" s="622"/>
      <c r="U35" s="622"/>
      <c r="V35" s="622"/>
      <c r="W35" s="622"/>
      <c r="X35" s="622"/>
      <c r="Y35" s="623"/>
      <c r="Z35" s="659">
        <v>0.9</v>
      </c>
      <c r="AA35" s="659"/>
      <c r="AB35" s="659"/>
      <c r="AC35" s="659"/>
      <c r="AD35" s="660" t="s">
        <v>178</v>
      </c>
      <c r="AE35" s="660"/>
      <c r="AF35" s="660"/>
      <c r="AG35" s="660"/>
      <c r="AH35" s="660"/>
      <c r="AI35" s="660"/>
      <c r="AJ35" s="660"/>
      <c r="AK35" s="660"/>
      <c r="AL35" s="624" t="s">
        <v>178</v>
      </c>
      <c r="AM35" s="625"/>
      <c r="AN35" s="625"/>
      <c r="AO35" s="661"/>
      <c r="AP35" s="221"/>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3202</v>
      </c>
      <c r="CS35" s="634"/>
      <c r="CT35" s="634"/>
      <c r="CU35" s="634"/>
      <c r="CV35" s="634"/>
      <c r="CW35" s="634"/>
      <c r="CX35" s="634"/>
      <c r="CY35" s="635"/>
      <c r="CZ35" s="624">
        <v>0.1</v>
      </c>
      <c r="DA35" s="636"/>
      <c r="DB35" s="636"/>
      <c r="DC35" s="637"/>
      <c r="DD35" s="627">
        <v>3202</v>
      </c>
      <c r="DE35" s="634"/>
      <c r="DF35" s="634"/>
      <c r="DG35" s="634"/>
      <c r="DH35" s="634"/>
      <c r="DI35" s="634"/>
      <c r="DJ35" s="634"/>
      <c r="DK35" s="635"/>
      <c r="DL35" s="627">
        <v>3202</v>
      </c>
      <c r="DM35" s="634"/>
      <c r="DN35" s="634"/>
      <c r="DO35" s="634"/>
      <c r="DP35" s="634"/>
      <c r="DQ35" s="634"/>
      <c r="DR35" s="634"/>
      <c r="DS35" s="634"/>
      <c r="DT35" s="634"/>
      <c r="DU35" s="634"/>
      <c r="DV35" s="635"/>
      <c r="DW35" s="624">
        <v>0.1</v>
      </c>
      <c r="DX35" s="636"/>
      <c r="DY35" s="636"/>
      <c r="DZ35" s="636"/>
      <c r="EA35" s="636"/>
      <c r="EB35" s="636"/>
      <c r="EC35" s="648"/>
    </row>
    <row r="36" spans="2:133" ht="11.25" customHeight="1">
      <c r="B36" s="618" t="s">
        <v>333</v>
      </c>
      <c r="C36" s="619"/>
      <c r="D36" s="619"/>
      <c r="E36" s="619"/>
      <c r="F36" s="619"/>
      <c r="G36" s="619"/>
      <c r="H36" s="619"/>
      <c r="I36" s="619"/>
      <c r="J36" s="619"/>
      <c r="K36" s="619"/>
      <c r="L36" s="619"/>
      <c r="M36" s="619"/>
      <c r="N36" s="619"/>
      <c r="O36" s="619"/>
      <c r="P36" s="619"/>
      <c r="Q36" s="620"/>
      <c r="R36" s="621">
        <v>100677</v>
      </c>
      <c r="S36" s="622"/>
      <c r="T36" s="622"/>
      <c r="U36" s="622"/>
      <c r="V36" s="622"/>
      <c r="W36" s="622"/>
      <c r="X36" s="622"/>
      <c r="Y36" s="623"/>
      <c r="Z36" s="659">
        <v>2.2999999999999998</v>
      </c>
      <c r="AA36" s="659"/>
      <c r="AB36" s="659"/>
      <c r="AC36" s="659"/>
      <c r="AD36" s="660" t="s">
        <v>240</v>
      </c>
      <c r="AE36" s="660"/>
      <c r="AF36" s="660"/>
      <c r="AG36" s="660"/>
      <c r="AH36" s="660"/>
      <c r="AI36" s="660"/>
      <c r="AJ36" s="660"/>
      <c r="AK36" s="660"/>
      <c r="AL36" s="624" t="s">
        <v>178</v>
      </c>
      <c r="AM36" s="625"/>
      <c r="AN36" s="625"/>
      <c r="AO36" s="661"/>
      <c r="AP36" s="221"/>
      <c r="AQ36" s="670" t="s">
        <v>334</v>
      </c>
      <c r="AR36" s="671"/>
      <c r="AS36" s="671"/>
      <c r="AT36" s="671"/>
      <c r="AU36" s="671"/>
      <c r="AV36" s="671"/>
      <c r="AW36" s="671"/>
      <c r="AX36" s="671"/>
      <c r="AY36" s="672"/>
      <c r="AZ36" s="676">
        <v>417942</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38772</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596170</v>
      </c>
      <c r="CS36" s="622"/>
      <c r="CT36" s="622"/>
      <c r="CU36" s="622"/>
      <c r="CV36" s="622"/>
      <c r="CW36" s="622"/>
      <c r="CX36" s="622"/>
      <c r="CY36" s="623"/>
      <c r="CZ36" s="624">
        <v>13.9</v>
      </c>
      <c r="DA36" s="636"/>
      <c r="DB36" s="636"/>
      <c r="DC36" s="637"/>
      <c r="DD36" s="627">
        <v>335648</v>
      </c>
      <c r="DE36" s="622"/>
      <c r="DF36" s="622"/>
      <c r="DG36" s="622"/>
      <c r="DH36" s="622"/>
      <c r="DI36" s="622"/>
      <c r="DJ36" s="622"/>
      <c r="DK36" s="623"/>
      <c r="DL36" s="627">
        <v>244354</v>
      </c>
      <c r="DM36" s="622"/>
      <c r="DN36" s="622"/>
      <c r="DO36" s="622"/>
      <c r="DP36" s="622"/>
      <c r="DQ36" s="622"/>
      <c r="DR36" s="622"/>
      <c r="DS36" s="622"/>
      <c r="DT36" s="622"/>
      <c r="DU36" s="622"/>
      <c r="DV36" s="623"/>
      <c r="DW36" s="624">
        <v>9.9</v>
      </c>
      <c r="DX36" s="636"/>
      <c r="DY36" s="636"/>
      <c r="DZ36" s="636"/>
      <c r="EA36" s="636"/>
      <c r="EB36" s="636"/>
      <c r="EC36" s="648"/>
    </row>
    <row r="37" spans="2:133" ht="11.25" customHeight="1">
      <c r="B37" s="618" t="s">
        <v>337</v>
      </c>
      <c r="C37" s="619"/>
      <c r="D37" s="619"/>
      <c r="E37" s="619"/>
      <c r="F37" s="619"/>
      <c r="G37" s="619"/>
      <c r="H37" s="619"/>
      <c r="I37" s="619"/>
      <c r="J37" s="619"/>
      <c r="K37" s="619"/>
      <c r="L37" s="619"/>
      <c r="M37" s="619"/>
      <c r="N37" s="619"/>
      <c r="O37" s="619"/>
      <c r="P37" s="619"/>
      <c r="Q37" s="620"/>
      <c r="R37" s="621">
        <v>53839</v>
      </c>
      <c r="S37" s="622"/>
      <c r="T37" s="622"/>
      <c r="U37" s="622"/>
      <c r="V37" s="622"/>
      <c r="W37" s="622"/>
      <c r="X37" s="622"/>
      <c r="Y37" s="623"/>
      <c r="Z37" s="659">
        <v>1.2</v>
      </c>
      <c r="AA37" s="659"/>
      <c r="AB37" s="659"/>
      <c r="AC37" s="659"/>
      <c r="AD37" s="660">
        <v>17</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12679</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28544</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177153</v>
      </c>
      <c r="CS37" s="634"/>
      <c r="CT37" s="634"/>
      <c r="CU37" s="634"/>
      <c r="CV37" s="634"/>
      <c r="CW37" s="634"/>
      <c r="CX37" s="634"/>
      <c r="CY37" s="635"/>
      <c r="CZ37" s="624">
        <v>4.0999999999999996</v>
      </c>
      <c r="DA37" s="636"/>
      <c r="DB37" s="636"/>
      <c r="DC37" s="637"/>
      <c r="DD37" s="627">
        <v>176153</v>
      </c>
      <c r="DE37" s="634"/>
      <c r="DF37" s="634"/>
      <c r="DG37" s="634"/>
      <c r="DH37" s="634"/>
      <c r="DI37" s="634"/>
      <c r="DJ37" s="634"/>
      <c r="DK37" s="635"/>
      <c r="DL37" s="627">
        <v>168776</v>
      </c>
      <c r="DM37" s="634"/>
      <c r="DN37" s="634"/>
      <c r="DO37" s="634"/>
      <c r="DP37" s="634"/>
      <c r="DQ37" s="634"/>
      <c r="DR37" s="634"/>
      <c r="DS37" s="634"/>
      <c r="DT37" s="634"/>
      <c r="DU37" s="634"/>
      <c r="DV37" s="635"/>
      <c r="DW37" s="624">
        <v>6.8</v>
      </c>
      <c r="DX37" s="636"/>
      <c r="DY37" s="636"/>
      <c r="DZ37" s="636"/>
      <c r="EA37" s="636"/>
      <c r="EB37" s="636"/>
      <c r="EC37" s="648"/>
    </row>
    <row r="38" spans="2:133" ht="11.25" customHeight="1">
      <c r="B38" s="618" t="s">
        <v>341</v>
      </c>
      <c r="C38" s="619"/>
      <c r="D38" s="619"/>
      <c r="E38" s="619"/>
      <c r="F38" s="619"/>
      <c r="G38" s="619"/>
      <c r="H38" s="619"/>
      <c r="I38" s="619"/>
      <c r="J38" s="619"/>
      <c r="K38" s="619"/>
      <c r="L38" s="619"/>
      <c r="M38" s="619"/>
      <c r="N38" s="619"/>
      <c r="O38" s="619"/>
      <c r="P38" s="619"/>
      <c r="Q38" s="620"/>
      <c r="R38" s="621">
        <v>766743</v>
      </c>
      <c r="S38" s="622"/>
      <c r="T38" s="622"/>
      <c r="U38" s="622"/>
      <c r="V38" s="622"/>
      <c r="W38" s="622"/>
      <c r="X38" s="622"/>
      <c r="Y38" s="623"/>
      <c r="Z38" s="659">
        <v>17.2</v>
      </c>
      <c r="AA38" s="659"/>
      <c r="AB38" s="659"/>
      <c r="AC38" s="659"/>
      <c r="AD38" s="660" t="s">
        <v>178</v>
      </c>
      <c r="AE38" s="660"/>
      <c r="AF38" s="660"/>
      <c r="AG38" s="660"/>
      <c r="AH38" s="660"/>
      <c r="AI38" s="660"/>
      <c r="AJ38" s="660"/>
      <c r="AK38" s="660"/>
      <c r="AL38" s="624" t="s">
        <v>240</v>
      </c>
      <c r="AM38" s="625"/>
      <c r="AN38" s="625"/>
      <c r="AO38" s="661"/>
      <c r="AQ38" s="654" t="s">
        <v>342</v>
      </c>
      <c r="AR38" s="655"/>
      <c r="AS38" s="655"/>
      <c r="AT38" s="655"/>
      <c r="AU38" s="655"/>
      <c r="AV38" s="655"/>
      <c r="AW38" s="655"/>
      <c r="AX38" s="655"/>
      <c r="AY38" s="656"/>
      <c r="AZ38" s="621" t="s">
        <v>240</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648</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417942</v>
      </c>
      <c r="CS38" s="622"/>
      <c r="CT38" s="622"/>
      <c r="CU38" s="622"/>
      <c r="CV38" s="622"/>
      <c r="CW38" s="622"/>
      <c r="CX38" s="622"/>
      <c r="CY38" s="623"/>
      <c r="CZ38" s="624">
        <v>9.6999999999999993</v>
      </c>
      <c r="DA38" s="636"/>
      <c r="DB38" s="636"/>
      <c r="DC38" s="637"/>
      <c r="DD38" s="627">
        <v>353549</v>
      </c>
      <c r="DE38" s="622"/>
      <c r="DF38" s="622"/>
      <c r="DG38" s="622"/>
      <c r="DH38" s="622"/>
      <c r="DI38" s="622"/>
      <c r="DJ38" s="622"/>
      <c r="DK38" s="623"/>
      <c r="DL38" s="627">
        <v>218070</v>
      </c>
      <c r="DM38" s="622"/>
      <c r="DN38" s="622"/>
      <c r="DO38" s="622"/>
      <c r="DP38" s="622"/>
      <c r="DQ38" s="622"/>
      <c r="DR38" s="622"/>
      <c r="DS38" s="622"/>
      <c r="DT38" s="622"/>
      <c r="DU38" s="622"/>
      <c r="DV38" s="623"/>
      <c r="DW38" s="624">
        <v>8.8000000000000007</v>
      </c>
      <c r="DX38" s="636"/>
      <c r="DY38" s="636"/>
      <c r="DZ38" s="636"/>
      <c r="EA38" s="636"/>
      <c r="EB38" s="636"/>
      <c r="EC38" s="648"/>
    </row>
    <row r="39" spans="2:133" ht="11.25" customHeight="1">
      <c r="B39" s="618" t="s">
        <v>345</v>
      </c>
      <c r="C39" s="619"/>
      <c r="D39" s="619"/>
      <c r="E39" s="619"/>
      <c r="F39" s="619"/>
      <c r="G39" s="619"/>
      <c r="H39" s="619"/>
      <c r="I39" s="619"/>
      <c r="J39" s="619"/>
      <c r="K39" s="619"/>
      <c r="L39" s="619"/>
      <c r="M39" s="619"/>
      <c r="N39" s="619"/>
      <c r="O39" s="619"/>
      <c r="P39" s="619"/>
      <c r="Q39" s="620"/>
      <c r="R39" s="621" t="s">
        <v>178</v>
      </c>
      <c r="S39" s="622"/>
      <c r="T39" s="622"/>
      <c r="U39" s="622"/>
      <c r="V39" s="622"/>
      <c r="W39" s="622"/>
      <c r="X39" s="622"/>
      <c r="Y39" s="623"/>
      <c r="Z39" s="659" t="s">
        <v>178</v>
      </c>
      <c r="AA39" s="659"/>
      <c r="AB39" s="659"/>
      <c r="AC39" s="659"/>
      <c r="AD39" s="660" t="s">
        <v>233</v>
      </c>
      <c r="AE39" s="660"/>
      <c r="AF39" s="660"/>
      <c r="AG39" s="660"/>
      <c r="AH39" s="660"/>
      <c r="AI39" s="660"/>
      <c r="AJ39" s="660"/>
      <c r="AK39" s="660"/>
      <c r="AL39" s="624" t="s">
        <v>178</v>
      </c>
      <c r="AM39" s="625"/>
      <c r="AN39" s="625"/>
      <c r="AO39" s="661"/>
      <c r="AQ39" s="654" t="s">
        <v>346</v>
      </c>
      <c r="AR39" s="655"/>
      <c r="AS39" s="655"/>
      <c r="AT39" s="655"/>
      <c r="AU39" s="655"/>
      <c r="AV39" s="655"/>
      <c r="AW39" s="655"/>
      <c r="AX39" s="655"/>
      <c r="AY39" s="656"/>
      <c r="AZ39" s="621" t="s">
        <v>178</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918</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20093</v>
      </c>
      <c r="CS39" s="634"/>
      <c r="CT39" s="634"/>
      <c r="CU39" s="634"/>
      <c r="CV39" s="634"/>
      <c r="CW39" s="634"/>
      <c r="CX39" s="634"/>
      <c r="CY39" s="635"/>
      <c r="CZ39" s="624">
        <v>0.5</v>
      </c>
      <c r="DA39" s="636"/>
      <c r="DB39" s="636"/>
      <c r="DC39" s="637"/>
      <c r="DD39" s="627">
        <v>13088</v>
      </c>
      <c r="DE39" s="634"/>
      <c r="DF39" s="634"/>
      <c r="DG39" s="634"/>
      <c r="DH39" s="634"/>
      <c r="DI39" s="634"/>
      <c r="DJ39" s="634"/>
      <c r="DK39" s="635"/>
      <c r="DL39" s="627" t="s">
        <v>233</v>
      </c>
      <c r="DM39" s="634"/>
      <c r="DN39" s="634"/>
      <c r="DO39" s="634"/>
      <c r="DP39" s="634"/>
      <c r="DQ39" s="634"/>
      <c r="DR39" s="634"/>
      <c r="DS39" s="634"/>
      <c r="DT39" s="634"/>
      <c r="DU39" s="634"/>
      <c r="DV39" s="635"/>
      <c r="DW39" s="624" t="s">
        <v>178</v>
      </c>
      <c r="DX39" s="636"/>
      <c r="DY39" s="636"/>
      <c r="DZ39" s="636"/>
      <c r="EA39" s="636"/>
      <c r="EB39" s="636"/>
      <c r="EC39" s="648"/>
    </row>
    <row r="40" spans="2:133" ht="11.25" customHeight="1">
      <c r="B40" s="618" t="s">
        <v>349</v>
      </c>
      <c r="C40" s="619"/>
      <c r="D40" s="619"/>
      <c r="E40" s="619"/>
      <c r="F40" s="619"/>
      <c r="G40" s="619"/>
      <c r="H40" s="619"/>
      <c r="I40" s="619"/>
      <c r="J40" s="619"/>
      <c r="K40" s="619"/>
      <c r="L40" s="619"/>
      <c r="M40" s="619"/>
      <c r="N40" s="619"/>
      <c r="O40" s="619"/>
      <c r="P40" s="619"/>
      <c r="Q40" s="620"/>
      <c r="R40" s="621">
        <v>20543</v>
      </c>
      <c r="S40" s="622"/>
      <c r="T40" s="622"/>
      <c r="U40" s="622"/>
      <c r="V40" s="622"/>
      <c r="W40" s="622"/>
      <c r="X40" s="622"/>
      <c r="Y40" s="623"/>
      <c r="Z40" s="659">
        <v>0.5</v>
      </c>
      <c r="AA40" s="659"/>
      <c r="AB40" s="659"/>
      <c r="AC40" s="659"/>
      <c r="AD40" s="660" t="s">
        <v>233</v>
      </c>
      <c r="AE40" s="660"/>
      <c r="AF40" s="660"/>
      <c r="AG40" s="660"/>
      <c r="AH40" s="660"/>
      <c r="AI40" s="660"/>
      <c r="AJ40" s="660"/>
      <c r="AK40" s="660"/>
      <c r="AL40" s="624" t="s">
        <v>178</v>
      </c>
      <c r="AM40" s="625"/>
      <c r="AN40" s="625"/>
      <c r="AO40" s="661"/>
      <c r="AQ40" s="654" t="s">
        <v>350</v>
      </c>
      <c r="AR40" s="655"/>
      <c r="AS40" s="655"/>
      <c r="AT40" s="655"/>
      <c r="AU40" s="655"/>
      <c r="AV40" s="655"/>
      <c r="AW40" s="655"/>
      <c r="AX40" s="655"/>
      <c r="AY40" s="656"/>
      <c r="AZ40" s="621" t="s">
        <v>233</v>
      </c>
      <c r="BA40" s="622"/>
      <c r="BB40" s="622"/>
      <c r="BC40" s="622"/>
      <c r="BD40" s="634"/>
      <c r="BE40" s="634"/>
      <c r="BF40" s="657"/>
      <c r="BG40" s="662" t="s">
        <v>351</v>
      </c>
      <c r="BH40" s="663"/>
      <c r="BI40" s="663"/>
      <c r="BJ40" s="663"/>
      <c r="BK40" s="663"/>
      <c r="BL40" s="222"/>
      <c r="BM40" s="619" t="s">
        <v>352</v>
      </c>
      <c r="BN40" s="619"/>
      <c r="BO40" s="619"/>
      <c r="BP40" s="619"/>
      <c r="BQ40" s="619"/>
      <c r="BR40" s="619"/>
      <c r="BS40" s="619"/>
      <c r="BT40" s="619"/>
      <c r="BU40" s="620"/>
      <c r="BV40" s="621">
        <v>73</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6000</v>
      </c>
      <c r="CS40" s="622"/>
      <c r="CT40" s="622"/>
      <c r="CU40" s="622"/>
      <c r="CV40" s="622"/>
      <c r="CW40" s="622"/>
      <c r="CX40" s="622"/>
      <c r="CY40" s="623"/>
      <c r="CZ40" s="624">
        <v>0.1</v>
      </c>
      <c r="DA40" s="636"/>
      <c r="DB40" s="636"/>
      <c r="DC40" s="637"/>
      <c r="DD40" s="627" t="s">
        <v>233</v>
      </c>
      <c r="DE40" s="622"/>
      <c r="DF40" s="622"/>
      <c r="DG40" s="622"/>
      <c r="DH40" s="622"/>
      <c r="DI40" s="622"/>
      <c r="DJ40" s="622"/>
      <c r="DK40" s="623"/>
      <c r="DL40" s="627" t="s">
        <v>240</v>
      </c>
      <c r="DM40" s="622"/>
      <c r="DN40" s="622"/>
      <c r="DO40" s="622"/>
      <c r="DP40" s="622"/>
      <c r="DQ40" s="622"/>
      <c r="DR40" s="622"/>
      <c r="DS40" s="622"/>
      <c r="DT40" s="622"/>
      <c r="DU40" s="622"/>
      <c r="DV40" s="623"/>
      <c r="DW40" s="624" t="s">
        <v>233</v>
      </c>
      <c r="DX40" s="636"/>
      <c r="DY40" s="636"/>
      <c r="DZ40" s="636"/>
      <c r="EA40" s="636"/>
      <c r="EB40" s="636"/>
      <c r="EC40" s="648"/>
    </row>
    <row r="41" spans="2:133" ht="11.25" customHeight="1">
      <c r="B41" s="602" t="s">
        <v>354</v>
      </c>
      <c r="C41" s="603"/>
      <c r="D41" s="603"/>
      <c r="E41" s="603"/>
      <c r="F41" s="603"/>
      <c r="G41" s="603"/>
      <c r="H41" s="603"/>
      <c r="I41" s="603"/>
      <c r="J41" s="603"/>
      <c r="K41" s="603"/>
      <c r="L41" s="603"/>
      <c r="M41" s="603"/>
      <c r="N41" s="603"/>
      <c r="O41" s="603"/>
      <c r="P41" s="603"/>
      <c r="Q41" s="604"/>
      <c r="R41" s="605">
        <v>4446239</v>
      </c>
      <c r="S41" s="646"/>
      <c r="T41" s="646"/>
      <c r="U41" s="646"/>
      <c r="V41" s="646"/>
      <c r="W41" s="646"/>
      <c r="X41" s="646"/>
      <c r="Y41" s="649"/>
      <c r="Z41" s="650">
        <v>100</v>
      </c>
      <c r="AA41" s="650"/>
      <c r="AB41" s="650"/>
      <c r="AC41" s="650"/>
      <c r="AD41" s="651">
        <v>2458972</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197541</v>
      </c>
      <c r="BA41" s="622"/>
      <c r="BB41" s="622"/>
      <c r="BC41" s="622"/>
      <c r="BD41" s="634"/>
      <c r="BE41" s="634"/>
      <c r="BF41" s="657"/>
      <c r="BG41" s="662"/>
      <c r="BH41" s="663"/>
      <c r="BI41" s="663"/>
      <c r="BJ41" s="663"/>
      <c r="BK41" s="663"/>
      <c r="BL41" s="222"/>
      <c r="BM41" s="619" t="s">
        <v>356</v>
      </c>
      <c r="BN41" s="619"/>
      <c r="BO41" s="619"/>
      <c r="BP41" s="619"/>
      <c r="BQ41" s="619"/>
      <c r="BR41" s="619"/>
      <c r="BS41" s="619"/>
      <c r="BT41" s="619"/>
      <c r="BU41" s="620"/>
      <c r="BV41" s="621" t="s">
        <v>240</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240</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358</v>
      </c>
      <c r="AR42" s="667"/>
      <c r="AS42" s="667"/>
      <c r="AT42" s="667"/>
      <c r="AU42" s="667"/>
      <c r="AV42" s="667"/>
      <c r="AW42" s="667"/>
      <c r="AX42" s="667"/>
      <c r="AY42" s="668"/>
      <c r="AZ42" s="605">
        <v>207722</v>
      </c>
      <c r="BA42" s="646"/>
      <c r="BB42" s="646"/>
      <c r="BC42" s="646"/>
      <c r="BD42" s="606"/>
      <c r="BE42" s="606"/>
      <c r="BF42" s="669"/>
      <c r="BG42" s="664"/>
      <c r="BH42" s="665"/>
      <c r="BI42" s="665"/>
      <c r="BJ42" s="665"/>
      <c r="BK42" s="665"/>
      <c r="BL42" s="223"/>
      <c r="BM42" s="603" t="s">
        <v>359</v>
      </c>
      <c r="BN42" s="603"/>
      <c r="BO42" s="603"/>
      <c r="BP42" s="603"/>
      <c r="BQ42" s="603"/>
      <c r="BR42" s="603"/>
      <c r="BS42" s="603"/>
      <c r="BT42" s="603"/>
      <c r="BU42" s="604"/>
      <c r="BV42" s="605">
        <v>376</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1098864</v>
      </c>
      <c r="CS42" s="634"/>
      <c r="CT42" s="634"/>
      <c r="CU42" s="634"/>
      <c r="CV42" s="634"/>
      <c r="CW42" s="634"/>
      <c r="CX42" s="634"/>
      <c r="CY42" s="635"/>
      <c r="CZ42" s="624">
        <v>25.6</v>
      </c>
      <c r="DA42" s="636"/>
      <c r="DB42" s="636"/>
      <c r="DC42" s="637"/>
      <c r="DD42" s="627">
        <v>195248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3" t="s">
        <v>361</v>
      </c>
      <c r="CD43" s="618" t="s">
        <v>362</v>
      </c>
      <c r="CE43" s="619"/>
      <c r="CF43" s="619"/>
      <c r="CG43" s="619"/>
      <c r="CH43" s="619"/>
      <c r="CI43" s="619"/>
      <c r="CJ43" s="619"/>
      <c r="CK43" s="619"/>
      <c r="CL43" s="619"/>
      <c r="CM43" s="619"/>
      <c r="CN43" s="619"/>
      <c r="CO43" s="619"/>
      <c r="CP43" s="619"/>
      <c r="CQ43" s="620"/>
      <c r="CR43" s="621">
        <v>59809</v>
      </c>
      <c r="CS43" s="634"/>
      <c r="CT43" s="634"/>
      <c r="CU43" s="634"/>
      <c r="CV43" s="634"/>
      <c r="CW43" s="634"/>
      <c r="CX43" s="634"/>
      <c r="CY43" s="635"/>
      <c r="CZ43" s="624">
        <v>1.4</v>
      </c>
      <c r="DA43" s="636"/>
      <c r="DB43" s="636"/>
      <c r="DC43" s="637"/>
      <c r="DD43" s="627">
        <v>59546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1085566</v>
      </c>
      <c r="CS44" s="622"/>
      <c r="CT44" s="622"/>
      <c r="CU44" s="622"/>
      <c r="CV44" s="622"/>
      <c r="CW44" s="622"/>
      <c r="CX44" s="622"/>
      <c r="CY44" s="623"/>
      <c r="CZ44" s="624">
        <v>25.3</v>
      </c>
      <c r="DA44" s="625"/>
      <c r="DB44" s="625"/>
      <c r="DC44" s="626"/>
      <c r="DD44" s="627">
        <v>188915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171740</v>
      </c>
      <c r="CS45" s="634"/>
      <c r="CT45" s="634"/>
      <c r="CU45" s="634"/>
      <c r="CV45" s="634"/>
      <c r="CW45" s="634"/>
      <c r="CX45" s="634"/>
      <c r="CY45" s="635"/>
      <c r="CZ45" s="624">
        <v>4</v>
      </c>
      <c r="DA45" s="636"/>
      <c r="DB45" s="636"/>
      <c r="DC45" s="637"/>
      <c r="DD45" s="627">
        <v>19219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4"/>
      <c r="CD46" s="642"/>
      <c r="CE46" s="643"/>
      <c r="CF46" s="618" t="s">
        <v>367</v>
      </c>
      <c r="CG46" s="619"/>
      <c r="CH46" s="619"/>
      <c r="CI46" s="619"/>
      <c r="CJ46" s="619"/>
      <c r="CK46" s="619"/>
      <c r="CL46" s="619"/>
      <c r="CM46" s="619"/>
      <c r="CN46" s="619"/>
      <c r="CO46" s="619"/>
      <c r="CP46" s="619"/>
      <c r="CQ46" s="620"/>
      <c r="CR46" s="621">
        <v>899691</v>
      </c>
      <c r="CS46" s="622"/>
      <c r="CT46" s="622"/>
      <c r="CU46" s="622"/>
      <c r="CV46" s="622"/>
      <c r="CW46" s="622"/>
      <c r="CX46" s="622"/>
      <c r="CY46" s="623"/>
      <c r="CZ46" s="624">
        <v>21</v>
      </c>
      <c r="DA46" s="625"/>
      <c r="DB46" s="625"/>
      <c r="DC46" s="626"/>
      <c r="DD46" s="627">
        <v>163656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4"/>
      <c r="CD47" s="642"/>
      <c r="CE47" s="643"/>
      <c r="CF47" s="618" t="s">
        <v>368</v>
      </c>
      <c r="CG47" s="619"/>
      <c r="CH47" s="619"/>
      <c r="CI47" s="619"/>
      <c r="CJ47" s="619"/>
      <c r="CK47" s="619"/>
      <c r="CL47" s="619"/>
      <c r="CM47" s="619"/>
      <c r="CN47" s="619"/>
      <c r="CO47" s="619"/>
      <c r="CP47" s="619"/>
      <c r="CQ47" s="620"/>
      <c r="CR47" s="621">
        <v>13298</v>
      </c>
      <c r="CS47" s="634"/>
      <c r="CT47" s="634"/>
      <c r="CU47" s="634"/>
      <c r="CV47" s="634"/>
      <c r="CW47" s="634"/>
      <c r="CX47" s="634"/>
      <c r="CY47" s="635"/>
      <c r="CZ47" s="624">
        <v>0.3</v>
      </c>
      <c r="DA47" s="636"/>
      <c r="DB47" s="636"/>
      <c r="DC47" s="637"/>
      <c r="DD47" s="627">
        <v>6333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4"/>
      <c r="CD48" s="644"/>
      <c r="CE48" s="645"/>
      <c r="CF48" s="618" t="s">
        <v>369</v>
      </c>
      <c r="CG48" s="619"/>
      <c r="CH48" s="619"/>
      <c r="CI48" s="619"/>
      <c r="CJ48" s="619"/>
      <c r="CK48" s="619"/>
      <c r="CL48" s="619"/>
      <c r="CM48" s="619"/>
      <c r="CN48" s="619"/>
      <c r="CO48" s="619"/>
      <c r="CP48" s="619"/>
      <c r="CQ48" s="620"/>
      <c r="CR48" s="621" t="s">
        <v>233</v>
      </c>
      <c r="CS48" s="622"/>
      <c r="CT48" s="622"/>
      <c r="CU48" s="622"/>
      <c r="CV48" s="622"/>
      <c r="CW48" s="622"/>
      <c r="CX48" s="622"/>
      <c r="CY48" s="623"/>
      <c r="CZ48" s="624" t="s">
        <v>233</v>
      </c>
      <c r="DA48" s="625"/>
      <c r="DB48" s="625"/>
      <c r="DC48" s="626"/>
      <c r="DD48" s="627" t="s">
        <v>233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4"/>
      <c r="CD49" s="602" t="s">
        <v>370</v>
      </c>
      <c r="CE49" s="603"/>
      <c r="CF49" s="603"/>
      <c r="CG49" s="603"/>
      <c r="CH49" s="603"/>
      <c r="CI49" s="603"/>
      <c r="CJ49" s="603"/>
      <c r="CK49" s="603"/>
      <c r="CL49" s="603"/>
      <c r="CM49" s="603"/>
      <c r="CN49" s="603"/>
      <c r="CO49" s="603"/>
      <c r="CP49" s="603"/>
      <c r="CQ49" s="604"/>
      <c r="CR49" s="605">
        <v>4291810</v>
      </c>
      <c r="CS49" s="606"/>
      <c r="CT49" s="606"/>
      <c r="CU49" s="606"/>
      <c r="CV49" s="606"/>
      <c r="CW49" s="606"/>
      <c r="CX49" s="606"/>
      <c r="CY49" s="607"/>
      <c r="CZ49" s="608">
        <v>100</v>
      </c>
      <c r="DA49" s="609"/>
      <c r="DB49" s="609"/>
      <c r="DC49" s="610"/>
      <c r="DD49" s="611">
        <v>2660247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IRIuSJaKx6+oDyf3z4I1EjdyeKdLNMyv8uw97UqjxFxx6petyYiMJCnCL+f495afWU/ygaxlZjaXoPMwpj7LQ==" saltValue="G9ddb3ZjKs5V0KSU8IDtk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0" customWidth="1"/>
    <col min="131" max="131" width="1.625" style="230" customWidth="1"/>
    <col min="132" max="16384" width="9" style="230" hidden="1"/>
  </cols>
  <sheetData>
    <row r="1" spans="1:131" ht="11.25" customHeight="1" thickBot="1">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c r="A2" s="1094" t="s">
        <v>371</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c r="AK2" s="1094"/>
      <c r="AL2" s="1094"/>
      <c r="AM2" s="1094"/>
      <c r="AN2" s="1094"/>
      <c r="AO2" s="1094"/>
      <c r="AP2" s="1094"/>
      <c r="AQ2" s="1094"/>
      <c r="AR2" s="1094"/>
      <c r="AS2" s="1094"/>
      <c r="AT2" s="1094"/>
      <c r="AU2" s="1094"/>
      <c r="AV2" s="1094"/>
      <c r="AW2" s="1094"/>
      <c r="AX2" s="1094"/>
      <c r="AY2" s="1094"/>
      <c r="AZ2" s="1094"/>
      <c r="BA2" s="1094"/>
      <c r="BB2" s="1094"/>
      <c r="BC2" s="1094"/>
      <c r="BD2" s="1094"/>
      <c r="BE2" s="1094"/>
      <c r="BF2" s="1094"/>
      <c r="BG2" s="1094"/>
      <c r="BH2" s="1094"/>
      <c r="BI2" s="1094"/>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095" t="s">
        <v>372</v>
      </c>
      <c r="DK2" s="1096"/>
      <c r="DL2" s="1096"/>
      <c r="DM2" s="1096"/>
      <c r="DN2" s="1096"/>
      <c r="DO2" s="1097"/>
      <c r="DP2" s="227"/>
      <c r="DQ2" s="1095" t="s">
        <v>373</v>
      </c>
      <c r="DR2" s="1096"/>
      <c r="DS2" s="1096"/>
      <c r="DT2" s="1096"/>
      <c r="DU2" s="1096"/>
      <c r="DV2" s="1096"/>
      <c r="DW2" s="1096"/>
      <c r="DX2" s="1096"/>
      <c r="DY2" s="1096"/>
      <c r="DZ2" s="1097"/>
      <c r="EA2" s="229"/>
    </row>
    <row r="3" spans="1:131" ht="11.25" customHeigh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c r="A4" s="1062" t="s">
        <v>374</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1"/>
      <c r="BA4" s="231"/>
      <c r="BB4" s="231"/>
      <c r="BC4" s="231"/>
      <c r="BD4" s="231"/>
      <c r="BE4" s="232"/>
      <c r="BF4" s="232"/>
      <c r="BG4" s="232"/>
      <c r="BH4" s="232"/>
      <c r="BI4" s="232"/>
      <c r="BJ4" s="232"/>
      <c r="BK4" s="232"/>
      <c r="BL4" s="232"/>
      <c r="BM4" s="232"/>
      <c r="BN4" s="232"/>
      <c r="BO4" s="232"/>
      <c r="BP4" s="232"/>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3"/>
    </row>
    <row r="5" spans="1:131" s="234" customFormat="1" ht="26.25" customHeight="1">
      <c r="A5" s="997" t="s">
        <v>376</v>
      </c>
      <c r="B5" s="998"/>
      <c r="C5" s="998"/>
      <c r="D5" s="998"/>
      <c r="E5" s="998"/>
      <c r="F5" s="998"/>
      <c r="G5" s="998"/>
      <c r="H5" s="998"/>
      <c r="I5" s="998"/>
      <c r="J5" s="998"/>
      <c r="K5" s="998"/>
      <c r="L5" s="998"/>
      <c r="M5" s="998"/>
      <c r="N5" s="998"/>
      <c r="O5" s="998"/>
      <c r="P5" s="999"/>
      <c r="Q5" s="1003" t="s">
        <v>377</v>
      </c>
      <c r="R5" s="1004"/>
      <c r="S5" s="1004"/>
      <c r="T5" s="1004"/>
      <c r="U5" s="1005"/>
      <c r="V5" s="1003" t="s">
        <v>378</v>
      </c>
      <c r="W5" s="1004"/>
      <c r="X5" s="1004"/>
      <c r="Y5" s="1004"/>
      <c r="Z5" s="1005"/>
      <c r="AA5" s="1003" t="s">
        <v>379</v>
      </c>
      <c r="AB5" s="1004"/>
      <c r="AC5" s="1004"/>
      <c r="AD5" s="1004"/>
      <c r="AE5" s="1004"/>
      <c r="AF5" s="1098" t="s">
        <v>380</v>
      </c>
      <c r="AG5" s="1004"/>
      <c r="AH5" s="1004"/>
      <c r="AI5" s="1004"/>
      <c r="AJ5" s="1017"/>
      <c r="AK5" s="1004" t="s">
        <v>381</v>
      </c>
      <c r="AL5" s="1004"/>
      <c r="AM5" s="1004"/>
      <c r="AN5" s="1004"/>
      <c r="AO5" s="1005"/>
      <c r="AP5" s="1003" t="s">
        <v>382</v>
      </c>
      <c r="AQ5" s="1004"/>
      <c r="AR5" s="1004"/>
      <c r="AS5" s="1004"/>
      <c r="AT5" s="1005"/>
      <c r="AU5" s="1003" t="s">
        <v>383</v>
      </c>
      <c r="AV5" s="1004"/>
      <c r="AW5" s="1004"/>
      <c r="AX5" s="1004"/>
      <c r="AY5" s="1017"/>
      <c r="AZ5" s="231"/>
      <c r="BA5" s="231"/>
      <c r="BB5" s="231"/>
      <c r="BC5" s="231"/>
      <c r="BD5" s="231"/>
      <c r="BE5" s="232"/>
      <c r="BF5" s="232"/>
      <c r="BG5" s="232"/>
      <c r="BH5" s="232"/>
      <c r="BI5" s="232"/>
      <c r="BJ5" s="232"/>
      <c r="BK5" s="232"/>
      <c r="BL5" s="232"/>
      <c r="BM5" s="232"/>
      <c r="BN5" s="232"/>
      <c r="BO5" s="232"/>
      <c r="BP5" s="232"/>
      <c r="BQ5" s="997" t="s">
        <v>384</v>
      </c>
      <c r="BR5" s="998"/>
      <c r="BS5" s="998"/>
      <c r="BT5" s="998"/>
      <c r="BU5" s="998"/>
      <c r="BV5" s="998"/>
      <c r="BW5" s="998"/>
      <c r="BX5" s="998"/>
      <c r="BY5" s="998"/>
      <c r="BZ5" s="998"/>
      <c r="CA5" s="998"/>
      <c r="CB5" s="998"/>
      <c r="CC5" s="998"/>
      <c r="CD5" s="998"/>
      <c r="CE5" s="998"/>
      <c r="CF5" s="998"/>
      <c r="CG5" s="999"/>
      <c r="CH5" s="1003" t="s">
        <v>385</v>
      </c>
      <c r="CI5" s="1004"/>
      <c r="CJ5" s="1004"/>
      <c r="CK5" s="1004"/>
      <c r="CL5" s="1005"/>
      <c r="CM5" s="1003" t="s">
        <v>386</v>
      </c>
      <c r="CN5" s="1004"/>
      <c r="CO5" s="1004"/>
      <c r="CP5" s="1004"/>
      <c r="CQ5" s="1005"/>
      <c r="CR5" s="1003" t="s">
        <v>387</v>
      </c>
      <c r="CS5" s="1004"/>
      <c r="CT5" s="1004"/>
      <c r="CU5" s="1004"/>
      <c r="CV5" s="1005"/>
      <c r="CW5" s="1003" t="s">
        <v>388</v>
      </c>
      <c r="CX5" s="1004"/>
      <c r="CY5" s="1004"/>
      <c r="CZ5" s="1004"/>
      <c r="DA5" s="1005"/>
      <c r="DB5" s="1003" t="s">
        <v>389</v>
      </c>
      <c r="DC5" s="1004"/>
      <c r="DD5" s="1004"/>
      <c r="DE5" s="1004"/>
      <c r="DF5" s="1005"/>
      <c r="DG5" s="1088" t="s">
        <v>390</v>
      </c>
      <c r="DH5" s="1089"/>
      <c r="DI5" s="1089"/>
      <c r="DJ5" s="1089"/>
      <c r="DK5" s="1090"/>
      <c r="DL5" s="1088" t="s">
        <v>391</v>
      </c>
      <c r="DM5" s="1089"/>
      <c r="DN5" s="1089"/>
      <c r="DO5" s="1089"/>
      <c r="DP5" s="1090"/>
      <c r="DQ5" s="1003" t="s">
        <v>392</v>
      </c>
      <c r="DR5" s="1004"/>
      <c r="DS5" s="1004"/>
      <c r="DT5" s="1004"/>
      <c r="DU5" s="1005"/>
      <c r="DV5" s="1003" t="s">
        <v>383</v>
      </c>
      <c r="DW5" s="1004"/>
      <c r="DX5" s="1004"/>
      <c r="DY5" s="1004"/>
      <c r="DZ5" s="1017"/>
      <c r="EA5" s="233"/>
    </row>
    <row r="6" spans="1:131" s="234" customFormat="1" ht="26.25" customHeight="1" thickBot="1">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9"/>
      <c r="AG6" s="1007"/>
      <c r="AH6" s="1007"/>
      <c r="AI6" s="1007"/>
      <c r="AJ6" s="1018"/>
      <c r="AK6" s="1007"/>
      <c r="AL6" s="1007"/>
      <c r="AM6" s="1007"/>
      <c r="AN6" s="1007"/>
      <c r="AO6" s="1008"/>
      <c r="AP6" s="1006"/>
      <c r="AQ6" s="1007"/>
      <c r="AR6" s="1007"/>
      <c r="AS6" s="1007"/>
      <c r="AT6" s="1008"/>
      <c r="AU6" s="1006"/>
      <c r="AV6" s="1007"/>
      <c r="AW6" s="1007"/>
      <c r="AX6" s="1007"/>
      <c r="AY6" s="1018"/>
      <c r="AZ6" s="231"/>
      <c r="BA6" s="231"/>
      <c r="BB6" s="231"/>
      <c r="BC6" s="231"/>
      <c r="BD6" s="231"/>
      <c r="BE6" s="232"/>
      <c r="BF6" s="232"/>
      <c r="BG6" s="232"/>
      <c r="BH6" s="232"/>
      <c r="BI6" s="232"/>
      <c r="BJ6" s="232"/>
      <c r="BK6" s="232"/>
      <c r="BL6" s="232"/>
      <c r="BM6" s="232"/>
      <c r="BN6" s="232"/>
      <c r="BO6" s="232"/>
      <c r="BP6" s="232"/>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91"/>
      <c r="DH6" s="1092"/>
      <c r="DI6" s="1092"/>
      <c r="DJ6" s="1092"/>
      <c r="DK6" s="1093"/>
      <c r="DL6" s="1091"/>
      <c r="DM6" s="1092"/>
      <c r="DN6" s="1092"/>
      <c r="DO6" s="1092"/>
      <c r="DP6" s="1093"/>
      <c r="DQ6" s="1006"/>
      <c r="DR6" s="1007"/>
      <c r="DS6" s="1007"/>
      <c r="DT6" s="1007"/>
      <c r="DU6" s="1008"/>
      <c r="DV6" s="1006"/>
      <c r="DW6" s="1007"/>
      <c r="DX6" s="1007"/>
      <c r="DY6" s="1007"/>
      <c r="DZ6" s="1018"/>
      <c r="EA6" s="233"/>
    </row>
    <row r="7" spans="1:131" s="234" customFormat="1" ht="26.25" customHeight="1" thickTop="1">
      <c r="A7" s="235">
        <v>1</v>
      </c>
      <c r="B7" s="1050" t="s">
        <v>393</v>
      </c>
      <c r="C7" s="1051"/>
      <c r="D7" s="1051"/>
      <c r="E7" s="1051"/>
      <c r="F7" s="1051"/>
      <c r="G7" s="1051"/>
      <c r="H7" s="1051"/>
      <c r="I7" s="1051"/>
      <c r="J7" s="1051"/>
      <c r="K7" s="1051"/>
      <c r="L7" s="1051"/>
      <c r="M7" s="1051"/>
      <c r="N7" s="1051"/>
      <c r="O7" s="1051"/>
      <c r="P7" s="1052"/>
      <c r="Q7" s="1106">
        <v>4484</v>
      </c>
      <c r="R7" s="1107"/>
      <c r="S7" s="1107"/>
      <c r="T7" s="1107"/>
      <c r="U7" s="1107"/>
      <c r="V7" s="1107">
        <v>4292</v>
      </c>
      <c r="W7" s="1107"/>
      <c r="X7" s="1107"/>
      <c r="Y7" s="1107"/>
      <c r="Z7" s="1107"/>
      <c r="AA7" s="1107">
        <v>192</v>
      </c>
      <c r="AB7" s="1107"/>
      <c r="AC7" s="1107"/>
      <c r="AD7" s="1107"/>
      <c r="AE7" s="1108"/>
      <c r="AF7" s="1109">
        <v>177</v>
      </c>
      <c r="AG7" s="1110"/>
      <c r="AH7" s="1110"/>
      <c r="AI7" s="1110"/>
      <c r="AJ7" s="1111"/>
      <c r="AK7" s="1112">
        <v>38</v>
      </c>
      <c r="AL7" s="1113"/>
      <c r="AM7" s="1113"/>
      <c r="AN7" s="1113"/>
      <c r="AO7" s="1113"/>
      <c r="AP7" s="1113">
        <v>5761</v>
      </c>
      <c r="AQ7" s="1113"/>
      <c r="AR7" s="1113"/>
      <c r="AS7" s="1113"/>
      <c r="AT7" s="1113"/>
      <c r="AU7" s="1114"/>
      <c r="AV7" s="1114"/>
      <c r="AW7" s="1114"/>
      <c r="AX7" s="1114"/>
      <c r="AY7" s="1115"/>
      <c r="AZ7" s="231"/>
      <c r="BA7" s="231"/>
      <c r="BB7" s="231"/>
      <c r="BC7" s="231"/>
      <c r="BD7" s="231"/>
      <c r="BE7" s="232"/>
      <c r="BF7" s="232"/>
      <c r="BG7" s="232"/>
      <c r="BH7" s="232"/>
      <c r="BI7" s="232"/>
      <c r="BJ7" s="232"/>
      <c r="BK7" s="232"/>
      <c r="BL7" s="232"/>
      <c r="BM7" s="232"/>
      <c r="BN7" s="232"/>
      <c r="BO7" s="232"/>
      <c r="BP7" s="232"/>
      <c r="BQ7" s="235">
        <v>1</v>
      </c>
      <c r="BR7" s="236"/>
      <c r="BS7" s="1116" t="s">
        <v>578</v>
      </c>
      <c r="BT7" s="1116"/>
      <c r="BU7" s="1116"/>
      <c r="BV7" s="1116"/>
      <c r="BW7" s="1116"/>
      <c r="BX7" s="1116"/>
      <c r="BY7" s="1116"/>
      <c r="BZ7" s="1116"/>
      <c r="CA7" s="1116"/>
      <c r="CB7" s="1116"/>
      <c r="CC7" s="1116"/>
      <c r="CD7" s="1116"/>
      <c r="CE7" s="1116"/>
      <c r="CF7" s="1116"/>
      <c r="CG7" s="1116"/>
      <c r="CH7" s="1100">
        <v>12</v>
      </c>
      <c r="CI7" s="1101"/>
      <c r="CJ7" s="1101"/>
      <c r="CK7" s="1101"/>
      <c r="CL7" s="1102"/>
      <c r="CM7" s="1100">
        <v>25</v>
      </c>
      <c r="CN7" s="1101"/>
      <c r="CO7" s="1101"/>
      <c r="CP7" s="1101"/>
      <c r="CQ7" s="1102"/>
      <c r="CR7" s="1100" t="s">
        <v>597</v>
      </c>
      <c r="CS7" s="1101"/>
      <c r="CT7" s="1101"/>
      <c r="CU7" s="1101"/>
      <c r="CV7" s="1102"/>
      <c r="CW7" s="1100" t="s">
        <v>597</v>
      </c>
      <c r="CX7" s="1101"/>
      <c r="CY7" s="1101"/>
      <c r="CZ7" s="1101"/>
      <c r="DA7" s="1102"/>
      <c r="DB7" s="1100" t="s">
        <v>597</v>
      </c>
      <c r="DC7" s="1101"/>
      <c r="DD7" s="1101"/>
      <c r="DE7" s="1101"/>
      <c r="DF7" s="1102"/>
      <c r="DG7" s="1100" t="s">
        <v>597</v>
      </c>
      <c r="DH7" s="1101"/>
      <c r="DI7" s="1101"/>
      <c r="DJ7" s="1101"/>
      <c r="DK7" s="1102"/>
      <c r="DL7" s="1100" t="s">
        <v>597</v>
      </c>
      <c r="DM7" s="1101"/>
      <c r="DN7" s="1101"/>
      <c r="DO7" s="1101"/>
      <c r="DP7" s="1102"/>
      <c r="DQ7" s="1100" t="s">
        <v>597</v>
      </c>
      <c r="DR7" s="1101"/>
      <c r="DS7" s="1101"/>
      <c r="DT7" s="1101"/>
      <c r="DU7" s="1102"/>
      <c r="DV7" s="1103"/>
      <c r="DW7" s="1104"/>
      <c r="DX7" s="1104"/>
      <c r="DY7" s="1104"/>
      <c r="DZ7" s="1105"/>
      <c r="EA7" s="233"/>
    </row>
    <row r="8" spans="1:131" s="234" customFormat="1" ht="26.25" customHeight="1">
      <c r="A8" s="237">
        <v>2</v>
      </c>
      <c r="B8" s="1032" t="s">
        <v>394</v>
      </c>
      <c r="C8" s="1033"/>
      <c r="D8" s="1033"/>
      <c r="E8" s="1033"/>
      <c r="F8" s="1033"/>
      <c r="G8" s="1033"/>
      <c r="H8" s="1033"/>
      <c r="I8" s="1033"/>
      <c r="J8" s="1033"/>
      <c r="K8" s="1033"/>
      <c r="L8" s="1033"/>
      <c r="M8" s="1033"/>
      <c r="N8" s="1033"/>
      <c r="O8" s="1033"/>
      <c r="P8" s="1034"/>
      <c r="Q8" s="1040">
        <v>2</v>
      </c>
      <c r="R8" s="1041"/>
      <c r="S8" s="1041"/>
      <c r="T8" s="1041"/>
      <c r="U8" s="1041"/>
      <c r="V8" s="1041">
        <v>40</v>
      </c>
      <c r="W8" s="1041"/>
      <c r="X8" s="1041"/>
      <c r="Y8" s="1041"/>
      <c r="Z8" s="1041"/>
      <c r="AA8" s="1041">
        <v>-38</v>
      </c>
      <c r="AB8" s="1041"/>
      <c r="AC8" s="1041"/>
      <c r="AD8" s="1041"/>
      <c r="AE8" s="1042"/>
      <c r="AF8" s="1037">
        <v>-38</v>
      </c>
      <c r="AG8" s="1038"/>
      <c r="AH8" s="1038"/>
      <c r="AI8" s="1038"/>
      <c r="AJ8" s="1039"/>
      <c r="AK8" s="1083" t="s">
        <v>601</v>
      </c>
      <c r="AL8" s="1084"/>
      <c r="AM8" s="1084"/>
      <c r="AN8" s="1084"/>
      <c r="AO8" s="1084"/>
      <c r="AP8" s="1084" t="s">
        <v>601</v>
      </c>
      <c r="AQ8" s="1084"/>
      <c r="AR8" s="1084"/>
      <c r="AS8" s="1084"/>
      <c r="AT8" s="1084"/>
      <c r="AU8" s="1085"/>
      <c r="AV8" s="1085"/>
      <c r="AW8" s="1085"/>
      <c r="AX8" s="1085"/>
      <c r="AY8" s="1086"/>
      <c r="AZ8" s="231"/>
      <c r="BA8" s="231"/>
      <c r="BB8" s="231"/>
      <c r="BC8" s="231"/>
      <c r="BD8" s="231"/>
      <c r="BE8" s="232"/>
      <c r="BF8" s="232"/>
      <c r="BG8" s="232"/>
      <c r="BH8" s="232"/>
      <c r="BI8" s="232"/>
      <c r="BJ8" s="232"/>
      <c r="BK8" s="232"/>
      <c r="BL8" s="232"/>
      <c r="BM8" s="232"/>
      <c r="BN8" s="232"/>
      <c r="BO8" s="232"/>
      <c r="BP8" s="232"/>
      <c r="BQ8" s="237">
        <v>2</v>
      </c>
      <c r="BR8" s="238"/>
      <c r="BS8" s="1087" t="s">
        <v>579</v>
      </c>
      <c r="BT8" s="1087"/>
      <c r="BU8" s="1087"/>
      <c r="BV8" s="1087"/>
      <c r="BW8" s="1087"/>
      <c r="BX8" s="1087"/>
      <c r="BY8" s="1087"/>
      <c r="BZ8" s="1087"/>
      <c r="CA8" s="1087"/>
      <c r="CB8" s="1087"/>
      <c r="CC8" s="1087"/>
      <c r="CD8" s="1087"/>
      <c r="CE8" s="1087"/>
      <c r="CF8" s="1087"/>
      <c r="CG8" s="1087"/>
      <c r="CH8" s="991">
        <v>-1</v>
      </c>
      <c r="CI8" s="992"/>
      <c r="CJ8" s="992"/>
      <c r="CK8" s="992"/>
      <c r="CL8" s="993"/>
      <c r="CM8" s="991">
        <v>16</v>
      </c>
      <c r="CN8" s="992"/>
      <c r="CO8" s="992"/>
      <c r="CP8" s="992"/>
      <c r="CQ8" s="993"/>
      <c r="CR8" s="991" t="s">
        <v>597</v>
      </c>
      <c r="CS8" s="992"/>
      <c r="CT8" s="992"/>
      <c r="CU8" s="992"/>
      <c r="CV8" s="993"/>
      <c r="CW8" s="991" t="s">
        <v>597</v>
      </c>
      <c r="CX8" s="992"/>
      <c r="CY8" s="992"/>
      <c r="CZ8" s="992"/>
      <c r="DA8" s="993"/>
      <c r="DB8" s="991" t="s">
        <v>597</v>
      </c>
      <c r="DC8" s="992"/>
      <c r="DD8" s="992"/>
      <c r="DE8" s="992"/>
      <c r="DF8" s="993"/>
      <c r="DG8" s="991" t="s">
        <v>597</v>
      </c>
      <c r="DH8" s="992"/>
      <c r="DI8" s="992"/>
      <c r="DJ8" s="992"/>
      <c r="DK8" s="993"/>
      <c r="DL8" s="991" t="s">
        <v>597</v>
      </c>
      <c r="DM8" s="992"/>
      <c r="DN8" s="992"/>
      <c r="DO8" s="992"/>
      <c r="DP8" s="993"/>
      <c r="DQ8" s="991" t="s">
        <v>597</v>
      </c>
      <c r="DR8" s="992"/>
      <c r="DS8" s="992"/>
      <c r="DT8" s="992"/>
      <c r="DU8" s="993"/>
      <c r="DV8" s="994"/>
      <c r="DW8" s="995"/>
      <c r="DX8" s="995"/>
      <c r="DY8" s="995"/>
      <c r="DZ8" s="996"/>
      <c r="EA8" s="233"/>
    </row>
    <row r="9" spans="1:131" s="234" customFormat="1" ht="26.25" customHeight="1">
      <c r="A9" s="237">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3"/>
      <c r="AL9" s="1084"/>
      <c r="AM9" s="1084"/>
      <c r="AN9" s="1084"/>
      <c r="AO9" s="1084"/>
      <c r="AP9" s="1084"/>
      <c r="AQ9" s="1084"/>
      <c r="AR9" s="1084"/>
      <c r="AS9" s="1084"/>
      <c r="AT9" s="1084"/>
      <c r="AU9" s="1085"/>
      <c r="AV9" s="1085"/>
      <c r="AW9" s="1085"/>
      <c r="AX9" s="1085"/>
      <c r="AY9" s="1086"/>
      <c r="AZ9" s="231"/>
      <c r="BA9" s="231"/>
      <c r="BB9" s="231"/>
      <c r="BC9" s="231"/>
      <c r="BD9" s="231"/>
      <c r="BE9" s="232"/>
      <c r="BF9" s="232"/>
      <c r="BG9" s="232"/>
      <c r="BH9" s="232"/>
      <c r="BI9" s="232"/>
      <c r="BJ9" s="232"/>
      <c r="BK9" s="232"/>
      <c r="BL9" s="232"/>
      <c r="BM9" s="232"/>
      <c r="BN9" s="232"/>
      <c r="BO9" s="232"/>
      <c r="BP9" s="232"/>
      <c r="BQ9" s="237">
        <v>3</v>
      </c>
      <c r="BR9" s="238"/>
      <c r="BS9" s="994"/>
      <c r="BT9" s="995"/>
      <c r="BU9" s="995"/>
      <c r="BV9" s="995"/>
      <c r="BW9" s="995"/>
      <c r="BX9" s="995"/>
      <c r="BY9" s="995"/>
      <c r="BZ9" s="995"/>
      <c r="CA9" s="995"/>
      <c r="CB9" s="995"/>
      <c r="CC9" s="995"/>
      <c r="CD9" s="995"/>
      <c r="CE9" s="995"/>
      <c r="CF9" s="995"/>
      <c r="CG9" s="1016"/>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33"/>
    </row>
    <row r="10" spans="1:131" s="234" customFormat="1" ht="26.25" customHeight="1">
      <c r="A10" s="237">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3"/>
      <c r="AL10" s="1084"/>
      <c r="AM10" s="1084"/>
      <c r="AN10" s="1084"/>
      <c r="AO10" s="1084"/>
      <c r="AP10" s="1084"/>
      <c r="AQ10" s="1084"/>
      <c r="AR10" s="1084"/>
      <c r="AS10" s="1084"/>
      <c r="AT10" s="1084"/>
      <c r="AU10" s="1085"/>
      <c r="AV10" s="1085"/>
      <c r="AW10" s="1085"/>
      <c r="AX10" s="1085"/>
      <c r="AY10" s="1086"/>
      <c r="AZ10" s="231"/>
      <c r="BA10" s="231"/>
      <c r="BB10" s="231"/>
      <c r="BC10" s="231"/>
      <c r="BD10" s="231"/>
      <c r="BE10" s="232"/>
      <c r="BF10" s="232"/>
      <c r="BG10" s="232"/>
      <c r="BH10" s="232"/>
      <c r="BI10" s="232"/>
      <c r="BJ10" s="232"/>
      <c r="BK10" s="232"/>
      <c r="BL10" s="232"/>
      <c r="BM10" s="232"/>
      <c r="BN10" s="232"/>
      <c r="BO10" s="232"/>
      <c r="BP10" s="232"/>
      <c r="BQ10" s="237">
        <v>4</v>
      </c>
      <c r="BR10" s="238"/>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3"/>
    </row>
    <row r="11" spans="1:131" s="234" customFormat="1" ht="26.25" customHeight="1">
      <c r="A11" s="237">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3"/>
      <c r="AL11" s="1084"/>
      <c r="AM11" s="1084"/>
      <c r="AN11" s="1084"/>
      <c r="AO11" s="1084"/>
      <c r="AP11" s="1084"/>
      <c r="AQ11" s="1084"/>
      <c r="AR11" s="1084"/>
      <c r="AS11" s="1084"/>
      <c r="AT11" s="1084"/>
      <c r="AU11" s="1085"/>
      <c r="AV11" s="1085"/>
      <c r="AW11" s="1085"/>
      <c r="AX11" s="1085"/>
      <c r="AY11" s="1086"/>
      <c r="AZ11" s="231"/>
      <c r="BA11" s="231"/>
      <c r="BB11" s="231"/>
      <c r="BC11" s="231"/>
      <c r="BD11" s="231"/>
      <c r="BE11" s="232"/>
      <c r="BF11" s="232"/>
      <c r="BG11" s="232"/>
      <c r="BH11" s="232"/>
      <c r="BI11" s="232"/>
      <c r="BJ11" s="232"/>
      <c r="BK11" s="232"/>
      <c r="BL11" s="232"/>
      <c r="BM11" s="232"/>
      <c r="BN11" s="232"/>
      <c r="BO11" s="232"/>
      <c r="BP11" s="232"/>
      <c r="BQ11" s="237">
        <v>5</v>
      </c>
      <c r="BR11" s="238"/>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3"/>
    </row>
    <row r="12" spans="1:131" s="234" customFormat="1" ht="26.25" customHeight="1">
      <c r="A12" s="237">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3"/>
      <c r="AL12" s="1084"/>
      <c r="AM12" s="1084"/>
      <c r="AN12" s="1084"/>
      <c r="AO12" s="1084"/>
      <c r="AP12" s="1084"/>
      <c r="AQ12" s="1084"/>
      <c r="AR12" s="1084"/>
      <c r="AS12" s="1084"/>
      <c r="AT12" s="1084"/>
      <c r="AU12" s="1085"/>
      <c r="AV12" s="1085"/>
      <c r="AW12" s="1085"/>
      <c r="AX12" s="1085"/>
      <c r="AY12" s="1086"/>
      <c r="AZ12" s="231"/>
      <c r="BA12" s="231"/>
      <c r="BB12" s="231"/>
      <c r="BC12" s="231"/>
      <c r="BD12" s="231"/>
      <c r="BE12" s="232"/>
      <c r="BF12" s="232"/>
      <c r="BG12" s="232"/>
      <c r="BH12" s="232"/>
      <c r="BI12" s="232"/>
      <c r="BJ12" s="232"/>
      <c r="BK12" s="232"/>
      <c r="BL12" s="232"/>
      <c r="BM12" s="232"/>
      <c r="BN12" s="232"/>
      <c r="BO12" s="232"/>
      <c r="BP12" s="232"/>
      <c r="BQ12" s="237">
        <v>6</v>
      </c>
      <c r="BR12" s="238"/>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3"/>
    </row>
    <row r="13" spans="1:131" s="234" customFormat="1" ht="26.25" customHeight="1">
      <c r="A13" s="237">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3"/>
      <c r="AL13" s="1084"/>
      <c r="AM13" s="1084"/>
      <c r="AN13" s="1084"/>
      <c r="AO13" s="1084"/>
      <c r="AP13" s="1084"/>
      <c r="AQ13" s="1084"/>
      <c r="AR13" s="1084"/>
      <c r="AS13" s="1084"/>
      <c r="AT13" s="1084"/>
      <c r="AU13" s="1085"/>
      <c r="AV13" s="1085"/>
      <c r="AW13" s="1085"/>
      <c r="AX13" s="1085"/>
      <c r="AY13" s="1086"/>
      <c r="AZ13" s="231"/>
      <c r="BA13" s="231"/>
      <c r="BB13" s="231"/>
      <c r="BC13" s="231"/>
      <c r="BD13" s="231"/>
      <c r="BE13" s="232"/>
      <c r="BF13" s="232"/>
      <c r="BG13" s="232"/>
      <c r="BH13" s="232"/>
      <c r="BI13" s="232"/>
      <c r="BJ13" s="232"/>
      <c r="BK13" s="232"/>
      <c r="BL13" s="232"/>
      <c r="BM13" s="232"/>
      <c r="BN13" s="232"/>
      <c r="BO13" s="232"/>
      <c r="BP13" s="232"/>
      <c r="BQ13" s="237">
        <v>7</v>
      </c>
      <c r="BR13" s="238"/>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3"/>
    </row>
    <row r="14" spans="1:131" s="234" customFormat="1" ht="26.25" customHeight="1">
      <c r="A14" s="237">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3"/>
      <c r="AL14" s="1084"/>
      <c r="AM14" s="1084"/>
      <c r="AN14" s="1084"/>
      <c r="AO14" s="1084"/>
      <c r="AP14" s="1084"/>
      <c r="AQ14" s="1084"/>
      <c r="AR14" s="1084"/>
      <c r="AS14" s="1084"/>
      <c r="AT14" s="1084"/>
      <c r="AU14" s="1085"/>
      <c r="AV14" s="1085"/>
      <c r="AW14" s="1085"/>
      <c r="AX14" s="1085"/>
      <c r="AY14" s="1086"/>
      <c r="AZ14" s="231"/>
      <c r="BA14" s="231"/>
      <c r="BB14" s="231"/>
      <c r="BC14" s="231"/>
      <c r="BD14" s="231"/>
      <c r="BE14" s="232"/>
      <c r="BF14" s="232"/>
      <c r="BG14" s="232"/>
      <c r="BH14" s="232"/>
      <c r="BI14" s="232"/>
      <c r="BJ14" s="232"/>
      <c r="BK14" s="232"/>
      <c r="BL14" s="232"/>
      <c r="BM14" s="232"/>
      <c r="BN14" s="232"/>
      <c r="BO14" s="232"/>
      <c r="BP14" s="232"/>
      <c r="BQ14" s="237">
        <v>8</v>
      </c>
      <c r="BR14" s="238"/>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3"/>
    </row>
    <row r="15" spans="1:131" s="234" customFormat="1" ht="26.25" customHeight="1">
      <c r="A15" s="237">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3"/>
      <c r="AL15" s="1084"/>
      <c r="AM15" s="1084"/>
      <c r="AN15" s="1084"/>
      <c r="AO15" s="1084"/>
      <c r="AP15" s="1084"/>
      <c r="AQ15" s="1084"/>
      <c r="AR15" s="1084"/>
      <c r="AS15" s="1084"/>
      <c r="AT15" s="1084"/>
      <c r="AU15" s="1085"/>
      <c r="AV15" s="1085"/>
      <c r="AW15" s="1085"/>
      <c r="AX15" s="1085"/>
      <c r="AY15" s="1086"/>
      <c r="AZ15" s="231"/>
      <c r="BA15" s="231"/>
      <c r="BB15" s="231"/>
      <c r="BC15" s="231"/>
      <c r="BD15" s="231"/>
      <c r="BE15" s="232"/>
      <c r="BF15" s="232"/>
      <c r="BG15" s="232"/>
      <c r="BH15" s="232"/>
      <c r="BI15" s="232"/>
      <c r="BJ15" s="232"/>
      <c r="BK15" s="232"/>
      <c r="BL15" s="232"/>
      <c r="BM15" s="232"/>
      <c r="BN15" s="232"/>
      <c r="BO15" s="232"/>
      <c r="BP15" s="232"/>
      <c r="BQ15" s="237">
        <v>9</v>
      </c>
      <c r="BR15" s="238"/>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3"/>
    </row>
    <row r="16" spans="1:131" s="234" customFormat="1" ht="26.25" customHeight="1">
      <c r="A16" s="237">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3"/>
      <c r="AL16" s="1084"/>
      <c r="AM16" s="1084"/>
      <c r="AN16" s="1084"/>
      <c r="AO16" s="1084"/>
      <c r="AP16" s="1084"/>
      <c r="AQ16" s="1084"/>
      <c r="AR16" s="1084"/>
      <c r="AS16" s="1084"/>
      <c r="AT16" s="1084"/>
      <c r="AU16" s="1085"/>
      <c r="AV16" s="1085"/>
      <c r="AW16" s="1085"/>
      <c r="AX16" s="1085"/>
      <c r="AY16" s="1086"/>
      <c r="AZ16" s="231"/>
      <c r="BA16" s="231"/>
      <c r="BB16" s="231"/>
      <c r="BC16" s="231"/>
      <c r="BD16" s="231"/>
      <c r="BE16" s="232"/>
      <c r="BF16" s="232"/>
      <c r="BG16" s="232"/>
      <c r="BH16" s="232"/>
      <c r="BI16" s="232"/>
      <c r="BJ16" s="232"/>
      <c r="BK16" s="232"/>
      <c r="BL16" s="232"/>
      <c r="BM16" s="232"/>
      <c r="BN16" s="232"/>
      <c r="BO16" s="232"/>
      <c r="BP16" s="232"/>
      <c r="BQ16" s="237">
        <v>10</v>
      </c>
      <c r="BR16" s="238"/>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3"/>
    </row>
    <row r="17" spans="1:131" s="234" customFormat="1" ht="26.25" customHeight="1">
      <c r="A17" s="237">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3"/>
      <c r="AL17" s="1084"/>
      <c r="AM17" s="1084"/>
      <c r="AN17" s="1084"/>
      <c r="AO17" s="1084"/>
      <c r="AP17" s="1084"/>
      <c r="AQ17" s="1084"/>
      <c r="AR17" s="1084"/>
      <c r="AS17" s="1084"/>
      <c r="AT17" s="1084"/>
      <c r="AU17" s="1085"/>
      <c r="AV17" s="1085"/>
      <c r="AW17" s="1085"/>
      <c r="AX17" s="1085"/>
      <c r="AY17" s="1086"/>
      <c r="AZ17" s="231"/>
      <c r="BA17" s="231"/>
      <c r="BB17" s="231"/>
      <c r="BC17" s="231"/>
      <c r="BD17" s="231"/>
      <c r="BE17" s="232"/>
      <c r="BF17" s="232"/>
      <c r="BG17" s="232"/>
      <c r="BH17" s="232"/>
      <c r="BI17" s="232"/>
      <c r="BJ17" s="232"/>
      <c r="BK17" s="232"/>
      <c r="BL17" s="232"/>
      <c r="BM17" s="232"/>
      <c r="BN17" s="232"/>
      <c r="BO17" s="232"/>
      <c r="BP17" s="232"/>
      <c r="BQ17" s="237">
        <v>11</v>
      </c>
      <c r="BR17" s="238"/>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3"/>
    </row>
    <row r="18" spans="1:131" s="234" customFormat="1" ht="26.25" customHeight="1">
      <c r="A18" s="237">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3"/>
      <c r="AL18" s="1084"/>
      <c r="AM18" s="1084"/>
      <c r="AN18" s="1084"/>
      <c r="AO18" s="1084"/>
      <c r="AP18" s="1084"/>
      <c r="AQ18" s="1084"/>
      <c r="AR18" s="1084"/>
      <c r="AS18" s="1084"/>
      <c r="AT18" s="1084"/>
      <c r="AU18" s="1085"/>
      <c r="AV18" s="1085"/>
      <c r="AW18" s="1085"/>
      <c r="AX18" s="1085"/>
      <c r="AY18" s="1086"/>
      <c r="AZ18" s="231"/>
      <c r="BA18" s="231"/>
      <c r="BB18" s="231"/>
      <c r="BC18" s="231"/>
      <c r="BD18" s="231"/>
      <c r="BE18" s="232"/>
      <c r="BF18" s="232"/>
      <c r="BG18" s="232"/>
      <c r="BH18" s="232"/>
      <c r="BI18" s="232"/>
      <c r="BJ18" s="232"/>
      <c r="BK18" s="232"/>
      <c r="BL18" s="232"/>
      <c r="BM18" s="232"/>
      <c r="BN18" s="232"/>
      <c r="BO18" s="232"/>
      <c r="BP18" s="232"/>
      <c r="BQ18" s="237">
        <v>12</v>
      </c>
      <c r="BR18" s="238"/>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3"/>
    </row>
    <row r="19" spans="1:131" s="234" customFormat="1" ht="26.25" customHeight="1">
      <c r="A19" s="237">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3"/>
      <c r="AL19" s="1084"/>
      <c r="AM19" s="1084"/>
      <c r="AN19" s="1084"/>
      <c r="AO19" s="1084"/>
      <c r="AP19" s="1084"/>
      <c r="AQ19" s="1084"/>
      <c r="AR19" s="1084"/>
      <c r="AS19" s="1084"/>
      <c r="AT19" s="1084"/>
      <c r="AU19" s="1085"/>
      <c r="AV19" s="1085"/>
      <c r="AW19" s="1085"/>
      <c r="AX19" s="1085"/>
      <c r="AY19" s="1086"/>
      <c r="AZ19" s="231"/>
      <c r="BA19" s="231"/>
      <c r="BB19" s="231"/>
      <c r="BC19" s="231"/>
      <c r="BD19" s="231"/>
      <c r="BE19" s="232"/>
      <c r="BF19" s="232"/>
      <c r="BG19" s="232"/>
      <c r="BH19" s="232"/>
      <c r="BI19" s="232"/>
      <c r="BJ19" s="232"/>
      <c r="BK19" s="232"/>
      <c r="BL19" s="232"/>
      <c r="BM19" s="232"/>
      <c r="BN19" s="232"/>
      <c r="BO19" s="232"/>
      <c r="BP19" s="232"/>
      <c r="BQ19" s="237">
        <v>13</v>
      </c>
      <c r="BR19" s="238"/>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3"/>
    </row>
    <row r="20" spans="1:131" s="234" customFormat="1" ht="26.25" customHeight="1">
      <c r="A20" s="237">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3"/>
      <c r="AL20" s="1084"/>
      <c r="AM20" s="1084"/>
      <c r="AN20" s="1084"/>
      <c r="AO20" s="1084"/>
      <c r="AP20" s="1084"/>
      <c r="AQ20" s="1084"/>
      <c r="AR20" s="1084"/>
      <c r="AS20" s="1084"/>
      <c r="AT20" s="1084"/>
      <c r="AU20" s="1085"/>
      <c r="AV20" s="1085"/>
      <c r="AW20" s="1085"/>
      <c r="AX20" s="1085"/>
      <c r="AY20" s="1086"/>
      <c r="AZ20" s="231"/>
      <c r="BA20" s="231"/>
      <c r="BB20" s="231"/>
      <c r="BC20" s="231"/>
      <c r="BD20" s="231"/>
      <c r="BE20" s="232"/>
      <c r="BF20" s="232"/>
      <c r="BG20" s="232"/>
      <c r="BH20" s="232"/>
      <c r="BI20" s="232"/>
      <c r="BJ20" s="232"/>
      <c r="BK20" s="232"/>
      <c r="BL20" s="232"/>
      <c r="BM20" s="232"/>
      <c r="BN20" s="232"/>
      <c r="BO20" s="232"/>
      <c r="BP20" s="232"/>
      <c r="BQ20" s="237">
        <v>14</v>
      </c>
      <c r="BR20" s="238"/>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3"/>
    </row>
    <row r="21" spans="1:131" s="234" customFormat="1" ht="26.25" customHeight="1" thickBot="1">
      <c r="A21" s="237">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3"/>
      <c r="AL21" s="1084"/>
      <c r="AM21" s="1084"/>
      <c r="AN21" s="1084"/>
      <c r="AO21" s="1084"/>
      <c r="AP21" s="1084"/>
      <c r="AQ21" s="1084"/>
      <c r="AR21" s="1084"/>
      <c r="AS21" s="1084"/>
      <c r="AT21" s="1084"/>
      <c r="AU21" s="1085"/>
      <c r="AV21" s="1085"/>
      <c r="AW21" s="1085"/>
      <c r="AX21" s="1085"/>
      <c r="AY21" s="1086"/>
      <c r="AZ21" s="231"/>
      <c r="BA21" s="231"/>
      <c r="BB21" s="231"/>
      <c r="BC21" s="231"/>
      <c r="BD21" s="231"/>
      <c r="BE21" s="232"/>
      <c r="BF21" s="232"/>
      <c r="BG21" s="232"/>
      <c r="BH21" s="232"/>
      <c r="BI21" s="232"/>
      <c r="BJ21" s="232"/>
      <c r="BK21" s="232"/>
      <c r="BL21" s="232"/>
      <c r="BM21" s="232"/>
      <c r="BN21" s="232"/>
      <c r="BO21" s="232"/>
      <c r="BP21" s="232"/>
      <c r="BQ21" s="237">
        <v>15</v>
      </c>
      <c r="BR21" s="238"/>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3"/>
    </row>
    <row r="22" spans="1:131" s="234" customFormat="1" ht="26.25" customHeight="1">
      <c r="A22" s="237">
        <v>16</v>
      </c>
      <c r="B22" s="1032"/>
      <c r="C22" s="1033"/>
      <c r="D22" s="1033"/>
      <c r="E22" s="1033"/>
      <c r="F22" s="1033"/>
      <c r="G22" s="1033"/>
      <c r="H22" s="1033"/>
      <c r="I22" s="1033"/>
      <c r="J22" s="1033"/>
      <c r="K22" s="1033"/>
      <c r="L22" s="1033"/>
      <c r="M22" s="1033"/>
      <c r="N22" s="1033"/>
      <c r="O22" s="1033"/>
      <c r="P22" s="1034"/>
      <c r="Q22" s="1076"/>
      <c r="R22" s="1077"/>
      <c r="S22" s="1077"/>
      <c r="T22" s="1077"/>
      <c r="U22" s="1077"/>
      <c r="V22" s="1077"/>
      <c r="W22" s="1077"/>
      <c r="X22" s="1077"/>
      <c r="Y22" s="1077"/>
      <c r="Z22" s="1077"/>
      <c r="AA22" s="1077"/>
      <c r="AB22" s="1077"/>
      <c r="AC22" s="1077"/>
      <c r="AD22" s="1077"/>
      <c r="AE22" s="1078"/>
      <c r="AF22" s="1037"/>
      <c r="AG22" s="1038"/>
      <c r="AH22" s="1038"/>
      <c r="AI22" s="1038"/>
      <c r="AJ22" s="1039"/>
      <c r="AK22" s="1079"/>
      <c r="AL22" s="1080"/>
      <c r="AM22" s="1080"/>
      <c r="AN22" s="1080"/>
      <c r="AO22" s="1080"/>
      <c r="AP22" s="1080"/>
      <c r="AQ22" s="1080"/>
      <c r="AR22" s="1080"/>
      <c r="AS22" s="1080"/>
      <c r="AT22" s="1080"/>
      <c r="AU22" s="1081"/>
      <c r="AV22" s="1081"/>
      <c r="AW22" s="1081"/>
      <c r="AX22" s="1081"/>
      <c r="AY22" s="1082"/>
      <c r="AZ22" s="1030" t="s">
        <v>395</v>
      </c>
      <c r="BA22" s="1030"/>
      <c r="BB22" s="1030"/>
      <c r="BC22" s="1030"/>
      <c r="BD22" s="1031"/>
      <c r="BE22" s="232"/>
      <c r="BF22" s="232"/>
      <c r="BG22" s="232"/>
      <c r="BH22" s="232"/>
      <c r="BI22" s="232"/>
      <c r="BJ22" s="232"/>
      <c r="BK22" s="232"/>
      <c r="BL22" s="232"/>
      <c r="BM22" s="232"/>
      <c r="BN22" s="232"/>
      <c r="BO22" s="232"/>
      <c r="BP22" s="232"/>
      <c r="BQ22" s="237">
        <v>16</v>
      </c>
      <c r="BR22" s="238"/>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3"/>
    </row>
    <row r="23" spans="1:131" s="234" customFormat="1" ht="26.25" customHeight="1" thickBot="1">
      <c r="A23" s="239" t="s">
        <v>396</v>
      </c>
      <c r="B23" s="937" t="s">
        <v>397</v>
      </c>
      <c r="C23" s="938"/>
      <c r="D23" s="938"/>
      <c r="E23" s="938"/>
      <c r="F23" s="938"/>
      <c r="G23" s="938"/>
      <c r="H23" s="938"/>
      <c r="I23" s="938"/>
      <c r="J23" s="938"/>
      <c r="K23" s="938"/>
      <c r="L23" s="938"/>
      <c r="M23" s="938"/>
      <c r="N23" s="938"/>
      <c r="O23" s="938"/>
      <c r="P23" s="948"/>
      <c r="Q23" s="1070">
        <v>4486</v>
      </c>
      <c r="R23" s="1064"/>
      <c r="S23" s="1064"/>
      <c r="T23" s="1064"/>
      <c r="U23" s="1064"/>
      <c r="V23" s="1064">
        <v>4332</v>
      </c>
      <c r="W23" s="1064"/>
      <c r="X23" s="1064"/>
      <c r="Y23" s="1064"/>
      <c r="Z23" s="1064"/>
      <c r="AA23" s="1064">
        <v>154</v>
      </c>
      <c r="AB23" s="1064"/>
      <c r="AC23" s="1064"/>
      <c r="AD23" s="1064"/>
      <c r="AE23" s="1071"/>
      <c r="AF23" s="1072">
        <v>139</v>
      </c>
      <c r="AG23" s="1064"/>
      <c r="AH23" s="1064"/>
      <c r="AI23" s="1064"/>
      <c r="AJ23" s="1073"/>
      <c r="AK23" s="1074"/>
      <c r="AL23" s="1075"/>
      <c r="AM23" s="1075"/>
      <c r="AN23" s="1075"/>
      <c r="AO23" s="1075"/>
      <c r="AP23" s="1064">
        <v>5761</v>
      </c>
      <c r="AQ23" s="1064"/>
      <c r="AR23" s="1064"/>
      <c r="AS23" s="1064"/>
      <c r="AT23" s="1064"/>
      <c r="AU23" s="1065"/>
      <c r="AV23" s="1065"/>
      <c r="AW23" s="1065"/>
      <c r="AX23" s="1065"/>
      <c r="AY23" s="1066"/>
      <c r="AZ23" s="1067" t="s">
        <v>233</v>
      </c>
      <c r="BA23" s="1068"/>
      <c r="BB23" s="1068"/>
      <c r="BC23" s="1068"/>
      <c r="BD23" s="1069"/>
      <c r="BE23" s="232"/>
      <c r="BF23" s="232"/>
      <c r="BG23" s="232"/>
      <c r="BH23" s="232"/>
      <c r="BI23" s="232"/>
      <c r="BJ23" s="232"/>
      <c r="BK23" s="232"/>
      <c r="BL23" s="232"/>
      <c r="BM23" s="232"/>
      <c r="BN23" s="232"/>
      <c r="BO23" s="232"/>
      <c r="BP23" s="232"/>
      <c r="BQ23" s="237">
        <v>17</v>
      </c>
      <c r="BR23" s="238"/>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3"/>
    </row>
    <row r="24" spans="1:131" s="234" customFormat="1" ht="26.25" customHeight="1">
      <c r="A24" s="1063" t="s">
        <v>398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1"/>
      <c r="BA24" s="231"/>
      <c r="BB24" s="231"/>
      <c r="BC24" s="231"/>
      <c r="BD24" s="231"/>
      <c r="BE24" s="232"/>
      <c r="BF24" s="232"/>
      <c r="BG24" s="232"/>
      <c r="BH24" s="232"/>
      <c r="BI24" s="232"/>
      <c r="BJ24" s="232"/>
      <c r="BK24" s="232"/>
      <c r="BL24" s="232"/>
      <c r="BM24" s="232"/>
      <c r="BN24" s="232"/>
      <c r="BO24" s="232"/>
      <c r="BP24" s="232"/>
      <c r="BQ24" s="237">
        <v>18</v>
      </c>
      <c r="BR24" s="238"/>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3"/>
    </row>
    <row r="25" spans="1:131" ht="26.25" customHeight="1" thickBot="1">
      <c r="A25" s="1062" t="s">
        <v>399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1"/>
      <c r="BK25" s="231"/>
      <c r="BL25" s="231"/>
      <c r="BM25" s="231"/>
      <c r="BN25" s="231"/>
      <c r="BO25" s="240"/>
      <c r="BP25" s="240"/>
      <c r="BQ25" s="237">
        <v>19</v>
      </c>
      <c r="BR25" s="238"/>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29"/>
    </row>
    <row r="26" spans="1:131" ht="26.25" customHeight="1">
      <c r="A26" s="997" t="s">
        <v>376</v>
      </c>
      <c r="B26" s="998"/>
      <c r="C26" s="998"/>
      <c r="D26" s="998"/>
      <c r="E26" s="998"/>
      <c r="F26" s="998"/>
      <c r="G26" s="998"/>
      <c r="H26" s="998"/>
      <c r="I26" s="998"/>
      <c r="J26" s="998"/>
      <c r="K26" s="998"/>
      <c r="L26" s="998"/>
      <c r="M26" s="998"/>
      <c r="N26" s="998"/>
      <c r="O26" s="998"/>
      <c r="P26" s="999"/>
      <c r="Q26" s="1003" t="s">
        <v>400</v>
      </c>
      <c r="R26" s="1004"/>
      <c r="S26" s="1004"/>
      <c r="T26" s="1004"/>
      <c r="U26" s="1005"/>
      <c r="V26" s="1003" t="s">
        <v>401</v>
      </c>
      <c r="W26" s="1004"/>
      <c r="X26" s="1004"/>
      <c r="Y26" s="1004"/>
      <c r="Z26" s="1005"/>
      <c r="AA26" s="1003" t="s">
        <v>402</v>
      </c>
      <c r="AB26" s="1004"/>
      <c r="AC26" s="1004"/>
      <c r="AD26" s="1004"/>
      <c r="AE26" s="1004"/>
      <c r="AF26" s="1058" t="s">
        <v>403</v>
      </c>
      <c r="AG26" s="1010"/>
      <c r="AH26" s="1010"/>
      <c r="AI26" s="1010"/>
      <c r="AJ26" s="1059"/>
      <c r="AK26" s="1004" t="s">
        <v>404</v>
      </c>
      <c r="AL26" s="1004"/>
      <c r="AM26" s="1004"/>
      <c r="AN26" s="1004"/>
      <c r="AO26" s="1005"/>
      <c r="AP26" s="1003" t="s">
        <v>405</v>
      </c>
      <c r="AQ26" s="1004"/>
      <c r="AR26" s="1004"/>
      <c r="AS26" s="1004"/>
      <c r="AT26" s="1005"/>
      <c r="AU26" s="1003" t="s">
        <v>406</v>
      </c>
      <c r="AV26" s="1004"/>
      <c r="AW26" s="1004"/>
      <c r="AX26" s="1004"/>
      <c r="AY26" s="1005"/>
      <c r="AZ26" s="1003" t="s">
        <v>407</v>
      </c>
      <c r="BA26" s="1004"/>
      <c r="BB26" s="1004"/>
      <c r="BC26" s="1004"/>
      <c r="BD26" s="1005"/>
      <c r="BE26" s="1003" t="s">
        <v>383</v>
      </c>
      <c r="BF26" s="1004"/>
      <c r="BG26" s="1004"/>
      <c r="BH26" s="1004"/>
      <c r="BI26" s="1017"/>
      <c r="BJ26" s="231"/>
      <c r="BK26" s="231"/>
      <c r="BL26" s="231"/>
      <c r="BM26" s="231"/>
      <c r="BN26" s="231"/>
      <c r="BO26" s="240"/>
      <c r="BP26" s="240"/>
      <c r="BQ26" s="237">
        <v>20</v>
      </c>
      <c r="BR26" s="238"/>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29"/>
    </row>
    <row r="27" spans="1:131" ht="26.25" customHeight="1" thickBot="1">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60"/>
      <c r="AG27" s="1013"/>
      <c r="AH27" s="1013"/>
      <c r="AI27" s="1013"/>
      <c r="AJ27" s="1061"/>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1"/>
      <c r="BK27" s="231"/>
      <c r="BL27" s="231"/>
      <c r="BM27" s="231"/>
      <c r="BN27" s="231"/>
      <c r="BO27" s="240"/>
      <c r="BP27" s="240"/>
      <c r="BQ27" s="237">
        <v>21</v>
      </c>
      <c r="BR27" s="238"/>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29"/>
    </row>
    <row r="28" spans="1:131" ht="26.25" customHeight="1" thickTop="1">
      <c r="A28" s="241">
        <v>1</v>
      </c>
      <c r="B28" s="1050" t="s">
        <v>408</v>
      </c>
      <c r="C28" s="1051"/>
      <c r="D28" s="1051"/>
      <c r="E28" s="1051"/>
      <c r="F28" s="1051"/>
      <c r="G28" s="1051"/>
      <c r="H28" s="1051"/>
      <c r="I28" s="1051"/>
      <c r="J28" s="1051"/>
      <c r="K28" s="1051"/>
      <c r="L28" s="1051"/>
      <c r="M28" s="1051"/>
      <c r="N28" s="1051"/>
      <c r="O28" s="1051"/>
      <c r="P28" s="1052"/>
      <c r="Q28" s="1053">
        <v>517</v>
      </c>
      <c r="R28" s="1054"/>
      <c r="S28" s="1054"/>
      <c r="T28" s="1054"/>
      <c r="U28" s="1054"/>
      <c r="V28" s="1054">
        <v>478</v>
      </c>
      <c r="W28" s="1054"/>
      <c r="X28" s="1054"/>
      <c r="Y28" s="1054"/>
      <c r="Z28" s="1054"/>
      <c r="AA28" s="1054">
        <v>39</v>
      </c>
      <c r="AB28" s="1054"/>
      <c r="AC28" s="1054"/>
      <c r="AD28" s="1054"/>
      <c r="AE28" s="1055"/>
      <c r="AF28" s="1056">
        <v>39</v>
      </c>
      <c r="AG28" s="1054"/>
      <c r="AH28" s="1054"/>
      <c r="AI28" s="1054"/>
      <c r="AJ28" s="1057"/>
      <c r="AK28" s="1045">
        <v>63</v>
      </c>
      <c r="AL28" s="1046"/>
      <c r="AM28" s="1046"/>
      <c r="AN28" s="1046"/>
      <c r="AO28" s="1046"/>
      <c r="AP28" s="1046" t="s">
        <v>597</v>
      </c>
      <c r="AQ28" s="1046"/>
      <c r="AR28" s="1046"/>
      <c r="AS28" s="1046"/>
      <c r="AT28" s="1046"/>
      <c r="AU28" s="1046" t="s">
        <v>597</v>
      </c>
      <c r="AV28" s="1046"/>
      <c r="AW28" s="1046"/>
      <c r="AX28" s="1046"/>
      <c r="AY28" s="1046"/>
      <c r="AZ28" s="1047" t="s">
        <v>597</v>
      </c>
      <c r="BA28" s="1047"/>
      <c r="BB28" s="1047"/>
      <c r="BC28" s="1047"/>
      <c r="BD28" s="1047"/>
      <c r="BE28" s="1048"/>
      <c r="BF28" s="1048"/>
      <c r="BG28" s="1048"/>
      <c r="BH28" s="1048"/>
      <c r="BI28" s="1049"/>
      <c r="BJ28" s="231"/>
      <c r="BK28" s="231"/>
      <c r="BL28" s="231"/>
      <c r="BM28" s="231"/>
      <c r="BN28" s="231"/>
      <c r="BO28" s="240"/>
      <c r="BP28" s="240"/>
      <c r="BQ28" s="237">
        <v>22</v>
      </c>
      <c r="BR28" s="238"/>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29"/>
    </row>
    <row r="29" spans="1:131" ht="26.25" customHeight="1">
      <c r="A29" s="241">
        <v>2</v>
      </c>
      <c r="B29" s="1032" t="s">
        <v>409</v>
      </c>
      <c r="C29" s="1033"/>
      <c r="D29" s="1033"/>
      <c r="E29" s="1033"/>
      <c r="F29" s="1033"/>
      <c r="G29" s="1033"/>
      <c r="H29" s="1033"/>
      <c r="I29" s="1033"/>
      <c r="J29" s="1033"/>
      <c r="K29" s="1033"/>
      <c r="L29" s="1033"/>
      <c r="M29" s="1033"/>
      <c r="N29" s="1033"/>
      <c r="O29" s="1033"/>
      <c r="P29" s="1034"/>
      <c r="Q29" s="1040">
        <v>324</v>
      </c>
      <c r="R29" s="1041"/>
      <c r="S29" s="1041"/>
      <c r="T29" s="1041"/>
      <c r="U29" s="1041"/>
      <c r="V29" s="1041">
        <v>320</v>
      </c>
      <c r="W29" s="1041"/>
      <c r="X29" s="1041"/>
      <c r="Y29" s="1041"/>
      <c r="Z29" s="1041"/>
      <c r="AA29" s="1041">
        <v>4</v>
      </c>
      <c r="AB29" s="1041"/>
      <c r="AC29" s="1041"/>
      <c r="AD29" s="1041"/>
      <c r="AE29" s="1042"/>
      <c r="AF29" s="1037">
        <v>4</v>
      </c>
      <c r="AG29" s="1038"/>
      <c r="AH29" s="1038"/>
      <c r="AI29" s="1038"/>
      <c r="AJ29" s="1039"/>
      <c r="AK29" s="980">
        <v>136</v>
      </c>
      <c r="AL29" s="971"/>
      <c r="AM29" s="971"/>
      <c r="AN29" s="971"/>
      <c r="AO29" s="971"/>
      <c r="AP29" s="971">
        <v>178</v>
      </c>
      <c r="AQ29" s="971"/>
      <c r="AR29" s="971"/>
      <c r="AS29" s="971"/>
      <c r="AT29" s="971"/>
      <c r="AU29" s="971">
        <v>75</v>
      </c>
      <c r="AV29" s="971"/>
      <c r="AW29" s="971"/>
      <c r="AX29" s="971"/>
      <c r="AY29" s="971"/>
      <c r="AZ29" s="1043" t="s">
        <v>597</v>
      </c>
      <c r="BA29" s="1043"/>
      <c r="BB29" s="1043"/>
      <c r="BC29" s="1043"/>
      <c r="BD29" s="1043"/>
      <c r="BE29" s="972"/>
      <c r="BF29" s="972"/>
      <c r="BG29" s="972"/>
      <c r="BH29" s="972"/>
      <c r="BI29" s="973"/>
      <c r="BJ29" s="231"/>
      <c r="BK29" s="231"/>
      <c r="BL29" s="231"/>
      <c r="BM29" s="231"/>
      <c r="BN29" s="231"/>
      <c r="BO29" s="240"/>
      <c r="BP29" s="240"/>
      <c r="BQ29" s="237">
        <v>23</v>
      </c>
      <c r="BR29" s="238"/>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29"/>
    </row>
    <row r="30" spans="1:131" ht="26.25" customHeight="1">
      <c r="A30" s="241">
        <v>3</v>
      </c>
      <c r="B30" s="1032" t="s">
        <v>410</v>
      </c>
      <c r="C30" s="1033"/>
      <c r="D30" s="1033"/>
      <c r="E30" s="1033"/>
      <c r="F30" s="1033"/>
      <c r="G30" s="1033"/>
      <c r="H30" s="1033"/>
      <c r="I30" s="1033"/>
      <c r="J30" s="1033"/>
      <c r="K30" s="1033"/>
      <c r="L30" s="1033"/>
      <c r="M30" s="1033"/>
      <c r="N30" s="1033"/>
      <c r="O30" s="1033"/>
      <c r="P30" s="1034"/>
      <c r="Q30" s="1040">
        <v>739</v>
      </c>
      <c r="R30" s="1041"/>
      <c r="S30" s="1041"/>
      <c r="T30" s="1041"/>
      <c r="U30" s="1041"/>
      <c r="V30" s="1041">
        <v>687</v>
      </c>
      <c r="W30" s="1041"/>
      <c r="X30" s="1041"/>
      <c r="Y30" s="1041"/>
      <c r="Z30" s="1041"/>
      <c r="AA30" s="1041">
        <v>52</v>
      </c>
      <c r="AB30" s="1041"/>
      <c r="AC30" s="1041"/>
      <c r="AD30" s="1041"/>
      <c r="AE30" s="1042"/>
      <c r="AF30" s="1037">
        <v>52</v>
      </c>
      <c r="AG30" s="1038"/>
      <c r="AH30" s="1038"/>
      <c r="AI30" s="1038"/>
      <c r="AJ30" s="1039"/>
      <c r="AK30" s="980">
        <v>144</v>
      </c>
      <c r="AL30" s="971"/>
      <c r="AM30" s="971"/>
      <c r="AN30" s="971"/>
      <c r="AO30" s="971"/>
      <c r="AP30" s="971" t="s">
        <v>597</v>
      </c>
      <c r="AQ30" s="971"/>
      <c r="AR30" s="971"/>
      <c r="AS30" s="971"/>
      <c r="AT30" s="971"/>
      <c r="AU30" s="971" t="s">
        <v>602</v>
      </c>
      <c r="AV30" s="971"/>
      <c r="AW30" s="971"/>
      <c r="AX30" s="971"/>
      <c r="AY30" s="971"/>
      <c r="AZ30" s="1043" t="s">
        <v>597</v>
      </c>
      <c r="BA30" s="1043"/>
      <c r="BB30" s="1043"/>
      <c r="BC30" s="1043"/>
      <c r="BD30" s="1043"/>
      <c r="BE30" s="972"/>
      <c r="BF30" s="972"/>
      <c r="BG30" s="972"/>
      <c r="BH30" s="972"/>
      <c r="BI30" s="973"/>
      <c r="BJ30" s="231"/>
      <c r="BK30" s="231"/>
      <c r="BL30" s="231"/>
      <c r="BM30" s="231"/>
      <c r="BN30" s="231"/>
      <c r="BO30" s="240"/>
      <c r="BP30" s="240"/>
      <c r="BQ30" s="237">
        <v>24</v>
      </c>
      <c r="BR30" s="238"/>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29"/>
    </row>
    <row r="31" spans="1:131" ht="26.25" customHeight="1">
      <c r="A31" s="241">
        <v>4</v>
      </c>
      <c r="B31" s="1032" t="s">
        <v>411</v>
      </c>
      <c r="C31" s="1033"/>
      <c r="D31" s="1033"/>
      <c r="E31" s="1033"/>
      <c r="F31" s="1033"/>
      <c r="G31" s="1033"/>
      <c r="H31" s="1033"/>
      <c r="I31" s="1033"/>
      <c r="J31" s="1033"/>
      <c r="K31" s="1033"/>
      <c r="L31" s="1033"/>
      <c r="M31" s="1033"/>
      <c r="N31" s="1033"/>
      <c r="O31" s="1033"/>
      <c r="P31" s="1034"/>
      <c r="Q31" s="1040">
        <v>70</v>
      </c>
      <c r="R31" s="1041"/>
      <c r="S31" s="1041"/>
      <c r="T31" s="1041"/>
      <c r="U31" s="1041"/>
      <c r="V31" s="1041">
        <v>68</v>
      </c>
      <c r="W31" s="1041"/>
      <c r="X31" s="1041"/>
      <c r="Y31" s="1041"/>
      <c r="Z31" s="1041"/>
      <c r="AA31" s="1041">
        <v>2</v>
      </c>
      <c r="AB31" s="1041"/>
      <c r="AC31" s="1041"/>
      <c r="AD31" s="1041"/>
      <c r="AE31" s="1042"/>
      <c r="AF31" s="1037">
        <v>2</v>
      </c>
      <c r="AG31" s="1038"/>
      <c r="AH31" s="1038"/>
      <c r="AI31" s="1038"/>
      <c r="AJ31" s="1039"/>
      <c r="AK31" s="980">
        <v>27</v>
      </c>
      <c r="AL31" s="971"/>
      <c r="AM31" s="971"/>
      <c r="AN31" s="971"/>
      <c r="AO31" s="971"/>
      <c r="AP31" s="971" t="s">
        <v>597</v>
      </c>
      <c r="AQ31" s="971"/>
      <c r="AR31" s="971"/>
      <c r="AS31" s="971"/>
      <c r="AT31" s="971"/>
      <c r="AU31" s="971" t="s">
        <v>597</v>
      </c>
      <c r="AV31" s="971"/>
      <c r="AW31" s="971"/>
      <c r="AX31" s="971"/>
      <c r="AY31" s="971"/>
      <c r="AZ31" s="1044" t="s">
        <v>597</v>
      </c>
      <c r="BA31" s="1043"/>
      <c r="BB31" s="1043"/>
      <c r="BC31" s="1043"/>
      <c r="BD31" s="1043"/>
      <c r="BE31" s="972"/>
      <c r="BF31" s="972"/>
      <c r="BG31" s="972"/>
      <c r="BH31" s="972"/>
      <c r="BI31" s="973"/>
      <c r="BJ31" s="231"/>
      <c r="BK31" s="231"/>
      <c r="BL31" s="231"/>
      <c r="BM31" s="231"/>
      <c r="BN31" s="231"/>
      <c r="BO31" s="240"/>
      <c r="BP31" s="240"/>
      <c r="BQ31" s="237">
        <v>25</v>
      </c>
      <c r="BR31" s="238"/>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29"/>
    </row>
    <row r="32" spans="1:131" ht="26.25" customHeight="1">
      <c r="A32" s="241">
        <v>5</v>
      </c>
      <c r="B32" s="1032" t="s">
        <v>412</v>
      </c>
      <c r="C32" s="1033"/>
      <c r="D32" s="1033"/>
      <c r="E32" s="1033"/>
      <c r="F32" s="1033"/>
      <c r="G32" s="1033"/>
      <c r="H32" s="1033"/>
      <c r="I32" s="1033"/>
      <c r="J32" s="1033"/>
      <c r="K32" s="1033"/>
      <c r="L32" s="1033"/>
      <c r="M32" s="1033"/>
      <c r="N32" s="1033"/>
      <c r="O32" s="1033"/>
      <c r="P32" s="1034"/>
      <c r="Q32" s="1040">
        <v>234</v>
      </c>
      <c r="R32" s="1041"/>
      <c r="S32" s="1041"/>
      <c r="T32" s="1041"/>
      <c r="U32" s="1041"/>
      <c r="V32" s="1041">
        <v>103</v>
      </c>
      <c r="W32" s="1041"/>
      <c r="X32" s="1041"/>
      <c r="Y32" s="1041"/>
      <c r="Z32" s="1041"/>
      <c r="AA32" s="1041">
        <v>131</v>
      </c>
      <c r="AB32" s="1041"/>
      <c r="AC32" s="1041"/>
      <c r="AD32" s="1041"/>
      <c r="AE32" s="1042"/>
      <c r="AF32" s="1037">
        <v>131</v>
      </c>
      <c r="AG32" s="1038"/>
      <c r="AH32" s="1038"/>
      <c r="AI32" s="1038"/>
      <c r="AJ32" s="1039"/>
      <c r="AK32" s="980">
        <v>113</v>
      </c>
      <c r="AL32" s="971"/>
      <c r="AM32" s="971"/>
      <c r="AN32" s="971"/>
      <c r="AO32" s="971"/>
      <c r="AP32" s="971">
        <v>168</v>
      </c>
      <c r="AQ32" s="971"/>
      <c r="AR32" s="971"/>
      <c r="AS32" s="971"/>
      <c r="AT32" s="971"/>
      <c r="AU32" s="971">
        <v>24</v>
      </c>
      <c r="AV32" s="971"/>
      <c r="AW32" s="971"/>
      <c r="AX32" s="971"/>
      <c r="AY32" s="971"/>
      <c r="AZ32" s="1043" t="s">
        <v>597</v>
      </c>
      <c r="BA32" s="1043"/>
      <c r="BB32" s="1043"/>
      <c r="BC32" s="1043"/>
      <c r="BD32" s="1043"/>
      <c r="BE32" s="972" t="s">
        <v>413</v>
      </c>
      <c r="BF32" s="972"/>
      <c r="BG32" s="972"/>
      <c r="BH32" s="972"/>
      <c r="BI32" s="973"/>
      <c r="BJ32" s="231"/>
      <c r="BK32" s="231"/>
      <c r="BL32" s="231"/>
      <c r="BM32" s="231"/>
      <c r="BN32" s="231"/>
      <c r="BO32" s="240"/>
      <c r="BP32" s="240"/>
      <c r="BQ32" s="237">
        <v>26</v>
      </c>
      <c r="BR32" s="238"/>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29"/>
    </row>
    <row r="33" spans="1:131" ht="26.25" customHeight="1">
      <c r="A33" s="241">
        <v>6</v>
      </c>
      <c r="B33" s="1032"/>
      <c r="C33" s="1033"/>
      <c r="D33" s="1033"/>
      <c r="E33" s="1033"/>
      <c r="F33" s="1033"/>
      <c r="G33" s="1033"/>
      <c r="H33" s="1033"/>
      <c r="I33" s="1033"/>
      <c r="J33" s="1033"/>
      <c r="K33" s="1033"/>
      <c r="L33" s="1033"/>
      <c r="M33" s="1033"/>
      <c r="N33" s="1033"/>
      <c r="O33" s="1033"/>
      <c r="P33" s="1034"/>
      <c r="Q33" s="1040"/>
      <c r="R33" s="1041"/>
      <c r="S33" s="1041"/>
      <c r="T33" s="1041"/>
      <c r="U33" s="1041"/>
      <c r="V33" s="1041"/>
      <c r="W33" s="1041"/>
      <c r="X33" s="1041"/>
      <c r="Y33" s="1041"/>
      <c r="Z33" s="1041"/>
      <c r="AA33" s="1041"/>
      <c r="AB33" s="1041"/>
      <c r="AC33" s="1041"/>
      <c r="AD33" s="1041"/>
      <c r="AE33" s="1042"/>
      <c r="AF33" s="1037"/>
      <c r="AG33" s="1038"/>
      <c r="AH33" s="1038"/>
      <c r="AI33" s="1038"/>
      <c r="AJ33" s="1039"/>
      <c r="AK33" s="980"/>
      <c r="AL33" s="971"/>
      <c r="AM33" s="971"/>
      <c r="AN33" s="971"/>
      <c r="AO33" s="971"/>
      <c r="AP33" s="971"/>
      <c r="AQ33" s="971"/>
      <c r="AR33" s="971"/>
      <c r="AS33" s="971"/>
      <c r="AT33" s="971"/>
      <c r="AU33" s="971"/>
      <c r="AV33" s="971"/>
      <c r="AW33" s="971"/>
      <c r="AX33" s="971"/>
      <c r="AY33" s="971"/>
      <c r="AZ33" s="1043"/>
      <c r="BA33" s="1043"/>
      <c r="BB33" s="1043"/>
      <c r="BC33" s="1043"/>
      <c r="BD33" s="1043"/>
      <c r="BE33" s="972"/>
      <c r="BF33" s="972"/>
      <c r="BG33" s="972"/>
      <c r="BH33" s="972"/>
      <c r="BI33" s="973"/>
      <c r="BJ33" s="231"/>
      <c r="BK33" s="231"/>
      <c r="BL33" s="231"/>
      <c r="BM33" s="231"/>
      <c r="BN33" s="231"/>
      <c r="BO33" s="240"/>
      <c r="BP33" s="240"/>
      <c r="BQ33" s="237">
        <v>27</v>
      </c>
      <c r="BR33" s="238"/>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29"/>
    </row>
    <row r="34" spans="1:131" ht="26.25" customHeight="1">
      <c r="A34" s="241">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0"/>
      <c r="AL34" s="971"/>
      <c r="AM34" s="971"/>
      <c r="AN34" s="971"/>
      <c r="AO34" s="971"/>
      <c r="AP34" s="971"/>
      <c r="AQ34" s="971"/>
      <c r="AR34" s="971"/>
      <c r="AS34" s="971"/>
      <c r="AT34" s="971"/>
      <c r="AU34" s="971"/>
      <c r="AV34" s="971"/>
      <c r="AW34" s="971"/>
      <c r="AX34" s="971"/>
      <c r="AY34" s="971"/>
      <c r="AZ34" s="1043"/>
      <c r="BA34" s="1043"/>
      <c r="BB34" s="1043"/>
      <c r="BC34" s="1043"/>
      <c r="BD34" s="1043"/>
      <c r="BE34" s="972"/>
      <c r="BF34" s="972"/>
      <c r="BG34" s="972"/>
      <c r="BH34" s="972"/>
      <c r="BI34" s="973"/>
      <c r="BJ34" s="231"/>
      <c r="BK34" s="231"/>
      <c r="BL34" s="231"/>
      <c r="BM34" s="231"/>
      <c r="BN34" s="231"/>
      <c r="BO34" s="240"/>
      <c r="BP34" s="240"/>
      <c r="BQ34" s="237">
        <v>28</v>
      </c>
      <c r="BR34" s="238"/>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29"/>
    </row>
    <row r="35" spans="1:131" ht="26.25" customHeight="1">
      <c r="A35" s="241">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0"/>
      <c r="AL35" s="971"/>
      <c r="AM35" s="971"/>
      <c r="AN35" s="971"/>
      <c r="AO35" s="971"/>
      <c r="AP35" s="971"/>
      <c r="AQ35" s="971"/>
      <c r="AR35" s="971"/>
      <c r="AS35" s="971"/>
      <c r="AT35" s="971"/>
      <c r="AU35" s="971"/>
      <c r="AV35" s="971"/>
      <c r="AW35" s="971"/>
      <c r="AX35" s="971"/>
      <c r="AY35" s="971"/>
      <c r="AZ35" s="1043"/>
      <c r="BA35" s="1043"/>
      <c r="BB35" s="1043"/>
      <c r="BC35" s="1043"/>
      <c r="BD35" s="1043"/>
      <c r="BE35" s="972"/>
      <c r="BF35" s="972"/>
      <c r="BG35" s="972"/>
      <c r="BH35" s="972"/>
      <c r="BI35" s="973"/>
      <c r="BJ35" s="231"/>
      <c r="BK35" s="231"/>
      <c r="BL35" s="231"/>
      <c r="BM35" s="231"/>
      <c r="BN35" s="231"/>
      <c r="BO35" s="240"/>
      <c r="BP35" s="240"/>
      <c r="BQ35" s="237">
        <v>29</v>
      </c>
      <c r="BR35" s="238"/>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29"/>
    </row>
    <row r="36" spans="1:131" ht="26.25" customHeight="1">
      <c r="A36" s="241">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0"/>
      <c r="AL36" s="971"/>
      <c r="AM36" s="971"/>
      <c r="AN36" s="971"/>
      <c r="AO36" s="971"/>
      <c r="AP36" s="971"/>
      <c r="AQ36" s="971"/>
      <c r="AR36" s="971"/>
      <c r="AS36" s="971"/>
      <c r="AT36" s="971"/>
      <c r="AU36" s="971"/>
      <c r="AV36" s="971"/>
      <c r="AW36" s="971"/>
      <c r="AX36" s="971"/>
      <c r="AY36" s="971"/>
      <c r="AZ36" s="1043"/>
      <c r="BA36" s="1043"/>
      <c r="BB36" s="1043"/>
      <c r="BC36" s="1043"/>
      <c r="BD36" s="1043"/>
      <c r="BE36" s="972"/>
      <c r="BF36" s="972"/>
      <c r="BG36" s="972"/>
      <c r="BH36" s="972"/>
      <c r="BI36" s="973"/>
      <c r="BJ36" s="231"/>
      <c r="BK36" s="231"/>
      <c r="BL36" s="231"/>
      <c r="BM36" s="231"/>
      <c r="BN36" s="231"/>
      <c r="BO36" s="240"/>
      <c r="BP36" s="240"/>
      <c r="BQ36" s="237">
        <v>30</v>
      </c>
      <c r="BR36" s="238"/>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29"/>
    </row>
    <row r="37" spans="1:131" ht="26.25" customHeight="1">
      <c r="A37" s="241">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1"/>
      <c r="BK37" s="231"/>
      <c r="BL37" s="231"/>
      <c r="BM37" s="231"/>
      <c r="BN37" s="231"/>
      <c r="BO37" s="240"/>
      <c r="BP37" s="240"/>
      <c r="BQ37" s="237">
        <v>31</v>
      </c>
      <c r="BR37" s="238"/>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29"/>
    </row>
    <row r="38" spans="1:131" ht="26.25" customHeight="1">
      <c r="A38" s="241">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1"/>
      <c r="BK38" s="231"/>
      <c r="BL38" s="231"/>
      <c r="BM38" s="231"/>
      <c r="BN38" s="231"/>
      <c r="BO38" s="240"/>
      <c r="BP38" s="240"/>
      <c r="BQ38" s="237">
        <v>32</v>
      </c>
      <c r="BR38" s="238"/>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29"/>
    </row>
    <row r="39" spans="1:131" ht="26.25" customHeight="1">
      <c r="A39" s="241">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1"/>
      <c r="BK39" s="231"/>
      <c r="BL39" s="231"/>
      <c r="BM39" s="231"/>
      <c r="BN39" s="231"/>
      <c r="BO39" s="240"/>
      <c r="BP39" s="240"/>
      <c r="BQ39" s="237">
        <v>33</v>
      </c>
      <c r="BR39" s="238"/>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29"/>
    </row>
    <row r="40" spans="1:131" ht="26.25" customHeight="1">
      <c r="A40" s="237">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1"/>
      <c r="BK40" s="231"/>
      <c r="BL40" s="231"/>
      <c r="BM40" s="231"/>
      <c r="BN40" s="231"/>
      <c r="BO40" s="240"/>
      <c r="BP40" s="240"/>
      <c r="BQ40" s="237">
        <v>34</v>
      </c>
      <c r="BR40" s="238"/>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29"/>
    </row>
    <row r="41" spans="1:131" ht="26.25" customHeight="1">
      <c r="A41" s="237">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1"/>
      <c r="BK41" s="231"/>
      <c r="BL41" s="231"/>
      <c r="BM41" s="231"/>
      <c r="BN41" s="231"/>
      <c r="BO41" s="240"/>
      <c r="BP41" s="240"/>
      <c r="BQ41" s="237">
        <v>35</v>
      </c>
      <c r="BR41" s="238"/>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29"/>
    </row>
    <row r="42" spans="1:131" ht="26.25" customHeight="1">
      <c r="A42" s="237">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1"/>
      <c r="BK42" s="231"/>
      <c r="BL42" s="231"/>
      <c r="BM42" s="231"/>
      <c r="BN42" s="231"/>
      <c r="BO42" s="240"/>
      <c r="BP42" s="240"/>
      <c r="BQ42" s="237">
        <v>36</v>
      </c>
      <c r="BR42" s="238"/>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29"/>
    </row>
    <row r="43" spans="1:131" ht="26.25" customHeight="1">
      <c r="A43" s="237">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1"/>
      <c r="BK43" s="231"/>
      <c r="BL43" s="231"/>
      <c r="BM43" s="231"/>
      <c r="BN43" s="231"/>
      <c r="BO43" s="240"/>
      <c r="BP43" s="240"/>
      <c r="BQ43" s="237">
        <v>37</v>
      </c>
      <c r="BR43" s="238"/>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29"/>
    </row>
    <row r="44" spans="1:131" ht="26.25" customHeight="1">
      <c r="A44" s="237">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1"/>
      <c r="BK44" s="231"/>
      <c r="BL44" s="231"/>
      <c r="BM44" s="231"/>
      <c r="BN44" s="231"/>
      <c r="BO44" s="240"/>
      <c r="BP44" s="240"/>
      <c r="BQ44" s="237">
        <v>38</v>
      </c>
      <c r="BR44" s="238"/>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29"/>
    </row>
    <row r="45" spans="1:131" ht="26.25" customHeight="1">
      <c r="A45" s="237">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1"/>
      <c r="BK45" s="231"/>
      <c r="BL45" s="231"/>
      <c r="BM45" s="231"/>
      <c r="BN45" s="231"/>
      <c r="BO45" s="240"/>
      <c r="BP45" s="240"/>
      <c r="BQ45" s="237">
        <v>39</v>
      </c>
      <c r="BR45" s="238"/>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29"/>
    </row>
    <row r="46" spans="1:131" ht="26.25" customHeight="1">
      <c r="A46" s="237">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1"/>
      <c r="BK46" s="231"/>
      <c r="BL46" s="231"/>
      <c r="BM46" s="231"/>
      <c r="BN46" s="231"/>
      <c r="BO46" s="240"/>
      <c r="BP46" s="240"/>
      <c r="BQ46" s="237">
        <v>40</v>
      </c>
      <c r="BR46" s="238"/>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29"/>
    </row>
    <row r="47" spans="1:131" ht="26.25" customHeight="1">
      <c r="A47" s="237">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1"/>
      <c r="BK47" s="231"/>
      <c r="BL47" s="231"/>
      <c r="BM47" s="231"/>
      <c r="BN47" s="231"/>
      <c r="BO47" s="240"/>
      <c r="BP47" s="240"/>
      <c r="BQ47" s="237">
        <v>41</v>
      </c>
      <c r="BR47" s="238"/>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29"/>
    </row>
    <row r="48" spans="1:131" ht="26.25" customHeight="1">
      <c r="A48" s="237">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1"/>
      <c r="BK48" s="231"/>
      <c r="BL48" s="231"/>
      <c r="BM48" s="231"/>
      <c r="BN48" s="231"/>
      <c r="BO48" s="240"/>
      <c r="BP48" s="240"/>
      <c r="BQ48" s="237">
        <v>42</v>
      </c>
      <c r="BR48" s="238"/>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29"/>
    </row>
    <row r="49" spans="1:131" ht="26.25" customHeight="1">
      <c r="A49" s="237">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1"/>
      <c r="BK49" s="231"/>
      <c r="BL49" s="231"/>
      <c r="BM49" s="231"/>
      <c r="BN49" s="231"/>
      <c r="BO49" s="240"/>
      <c r="BP49" s="240"/>
      <c r="BQ49" s="237">
        <v>43</v>
      </c>
      <c r="BR49" s="238"/>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29"/>
    </row>
    <row r="50" spans="1:131" ht="26.25" customHeight="1">
      <c r="A50" s="237">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1"/>
      <c r="BK50" s="231"/>
      <c r="BL50" s="231"/>
      <c r="BM50" s="231"/>
      <c r="BN50" s="231"/>
      <c r="BO50" s="240"/>
      <c r="BP50" s="240"/>
      <c r="BQ50" s="237">
        <v>44</v>
      </c>
      <c r="BR50" s="238"/>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29"/>
    </row>
    <row r="51" spans="1:131" ht="26.25" customHeight="1">
      <c r="A51" s="237">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1"/>
      <c r="BK51" s="231"/>
      <c r="BL51" s="231"/>
      <c r="BM51" s="231"/>
      <c r="BN51" s="231"/>
      <c r="BO51" s="240"/>
      <c r="BP51" s="240"/>
      <c r="BQ51" s="237">
        <v>45</v>
      </c>
      <c r="BR51" s="238"/>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29"/>
    </row>
    <row r="52" spans="1:131" ht="26.25" customHeight="1">
      <c r="A52" s="237">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1"/>
      <c r="BK52" s="231"/>
      <c r="BL52" s="231"/>
      <c r="BM52" s="231"/>
      <c r="BN52" s="231"/>
      <c r="BO52" s="240"/>
      <c r="BP52" s="240"/>
      <c r="BQ52" s="237">
        <v>46</v>
      </c>
      <c r="BR52" s="238"/>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29"/>
    </row>
    <row r="53" spans="1:131" ht="26.25" customHeight="1">
      <c r="A53" s="237">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1"/>
      <c r="BK53" s="231"/>
      <c r="BL53" s="231"/>
      <c r="BM53" s="231"/>
      <c r="BN53" s="231"/>
      <c r="BO53" s="240"/>
      <c r="BP53" s="240"/>
      <c r="BQ53" s="237">
        <v>47</v>
      </c>
      <c r="BR53" s="238"/>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29"/>
    </row>
    <row r="54" spans="1:131" ht="26.25" customHeight="1">
      <c r="A54" s="237">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1"/>
      <c r="BK54" s="231"/>
      <c r="BL54" s="231"/>
      <c r="BM54" s="231"/>
      <c r="BN54" s="231"/>
      <c r="BO54" s="240"/>
      <c r="BP54" s="240"/>
      <c r="BQ54" s="237">
        <v>48</v>
      </c>
      <c r="BR54" s="238"/>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29"/>
    </row>
    <row r="55" spans="1:131" ht="26.25" customHeight="1">
      <c r="A55" s="237">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1"/>
      <c r="BK55" s="231"/>
      <c r="BL55" s="231"/>
      <c r="BM55" s="231"/>
      <c r="BN55" s="231"/>
      <c r="BO55" s="240"/>
      <c r="BP55" s="240"/>
      <c r="BQ55" s="237">
        <v>49</v>
      </c>
      <c r="BR55" s="238"/>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29"/>
    </row>
    <row r="56" spans="1:131" ht="26.25" customHeight="1">
      <c r="A56" s="237">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1"/>
      <c r="BK56" s="231"/>
      <c r="BL56" s="231"/>
      <c r="BM56" s="231"/>
      <c r="BN56" s="231"/>
      <c r="BO56" s="240"/>
      <c r="BP56" s="240"/>
      <c r="BQ56" s="237">
        <v>50</v>
      </c>
      <c r="BR56" s="238"/>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29"/>
    </row>
    <row r="57" spans="1:131" ht="26.25" customHeight="1">
      <c r="A57" s="237">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1"/>
      <c r="BK57" s="231"/>
      <c r="BL57" s="231"/>
      <c r="BM57" s="231"/>
      <c r="BN57" s="231"/>
      <c r="BO57" s="240"/>
      <c r="BP57" s="240"/>
      <c r="BQ57" s="237">
        <v>51</v>
      </c>
      <c r="BR57" s="238"/>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29"/>
    </row>
    <row r="58" spans="1:131" ht="26.25" customHeight="1">
      <c r="A58" s="237">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1"/>
      <c r="BK58" s="231"/>
      <c r="BL58" s="231"/>
      <c r="BM58" s="231"/>
      <c r="BN58" s="231"/>
      <c r="BO58" s="240"/>
      <c r="BP58" s="240"/>
      <c r="BQ58" s="237">
        <v>52</v>
      </c>
      <c r="BR58" s="238"/>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29"/>
    </row>
    <row r="59" spans="1:131" ht="26.25" customHeight="1">
      <c r="A59" s="237">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1"/>
      <c r="BK59" s="231"/>
      <c r="BL59" s="231"/>
      <c r="BM59" s="231"/>
      <c r="BN59" s="231"/>
      <c r="BO59" s="240"/>
      <c r="BP59" s="240"/>
      <c r="BQ59" s="237">
        <v>53</v>
      </c>
      <c r="BR59" s="238"/>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29"/>
    </row>
    <row r="60" spans="1:131" ht="26.25" customHeight="1">
      <c r="A60" s="237">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1"/>
      <c r="BK60" s="231"/>
      <c r="BL60" s="231"/>
      <c r="BM60" s="231"/>
      <c r="BN60" s="231"/>
      <c r="BO60" s="240"/>
      <c r="BP60" s="240"/>
      <c r="BQ60" s="237">
        <v>54</v>
      </c>
      <c r="BR60" s="238"/>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29"/>
    </row>
    <row r="61" spans="1:131" ht="26.25" customHeight="1" thickBot="1">
      <c r="A61" s="237">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1"/>
      <c r="BK61" s="231"/>
      <c r="BL61" s="231"/>
      <c r="BM61" s="231"/>
      <c r="BN61" s="231"/>
      <c r="BO61" s="240"/>
      <c r="BP61" s="240"/>
      <c r="BQ61" s="237">
        <v>55</v>
      </c>
      <c r="BR61" s="238"/>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29"/>
    </row>
    <row r="62" spans="1:131" ht="26.25" customHeight="1">
      <c r="A62" s="237">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414</v>
      </c>
      <c r="BK62" s="1030"/>
      <c r="BL62" s="1030"/>
      <c r="BM62" s="1030"/>
      <c r="BN62" s="1031"/>
      <c r="BO62" s="240"/>
      <c r="BP62" s="240"/>
      <c r="BQ62" s="237">
        <v>56</v>
      </c>
      <c r="BR62" s="238"/>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29"/>
    </row>
    <row r="63" spans="1:131" ht="26.25" customHeight="1" thickBot="1">
      <c r="A63" s="239" t="s">
        <v>396</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226</v>
      </c>
      <c r="AG63" s="959"/>
      <c r="AH63" s="959"/>
      <c r="AI63" s="959"/>
      <c r="AJ63" s="1024"/>
      <c r="AK63" s="1025"/>
      <c r="AL63" s="963"/>
      <c r="AM63" s="963"/>
      <c r="AN63" s="963"/>
      <c r="AO63" s="963"/>
      <c r="AP63" s="959">
        <v>346</v>
      </c>
      <c r="AQ63" s="959"/>
      <c r="AR63" s="959"/>
      <c r="AS63" s="959"/>
      <c r="AT63" s="959"/>
      <c r="AU63" s="959">
        <v>99</v>
      </c>
      <c r="AV63" s="959"/>
      <c r="AW63" s="959"/>
      <c r="AX63" s="959"/>
      <c r="AY63" s="959"/>
      <c r="AZ63" s="1019"/>
      <c r="BA63" s="1019"/>
      <c r="BB63" s="1019"/>
      <c r="BC63" s="1019"/>
      <c r="BD63" s="1019"/>
      <c r="BE63" s="960"/>
      <c r="BF63" s="960"/>
      <c r="BG63" s="960"/>
      <c r="BH63" s="960"/>
      <c r="BI63" s="961"/>
      <c r="BJ63" s="1020" t="s">
        <v>233</v>
      </c>
      <c r="BK63" s="953"/>
      <c r="BL63" s="953"/>
      <c r="BM63" s="953"/>
      <c r="BN63" s="1021"/>
      <c r="BO63" s="240"/>
      <c r="BP63" s="240"/>
      <c r="BQ63" s="237">
        <v>57</v>
      </c>
      <c r="BR63" s="238"/>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29"/>
    </row>
    <row r="64" spans="1:131" ht="26.25" customHeight="1">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29"/>
    </row>
    <row r="65" spans="1:131" ht="26.25" customHeight="1" thickBot="1">
      <c r="A65" s="231" t="s">
        <v>416</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29"/>
    </row>
    <row r="66" spans="1:131" ht="26.25" customHeight="1">
      <c r="A66" s="997" t="s">
        <v>417</v>
      </c>
      <c r="B66" s="998"/>
      <c r="C66" s="998"/>
      <c r="D66" s="998"/>
      <c r="E66" s="998"/>
      <c r="F66" s="998"/>
      <c r="G66" s="998"/>
      <c r="H66" s="998"/>
      <c r="I66" s="998"/>
      <c r="J66" s="998"/>
      <c r="K66" s="998"/>
      <c r="L66" s="998"/>
      <c r="M66" s="998"/>
      <c r="N66" s="998"/>
      <c r="O66" s="998"/>
      <c r="P66" s="999"/>
      <c r="Q66" s="1003" t="s">
        <v>400</v>
      </c>
      <c r="R66" s="1004"/>
      <c r="S66" s="1004"/>
      <c r="T66" s="1004"/>
      <c r="U66" s="1005"/>
      <c r="V66" s="1003" t="s">
        <v>401</v>
      </c>
      <c r="W66" s="1004"/>
      <c r="X66" s="1004"/>
      <c r="Y66" s="1004"/>
      <c r="Z66" s="1005"/>
      <c r="AA66" s="1003" t="s">
        <v>402</v>
      </c>
      <c r="AB66" s="1004"/>
      <c r="AC66" s="1004"/>
      <c r="AD66" s="1004"/>
      <c r="AE66" s="1005"/>
      <c r="AF66" s="1009" t="s">
        <v>403</v>
      </c>
      <c r="AG66" s="1010"/>
      <c r="AH66" s="1010"/>
      <c r="AI66" s="1010"/>
      <c r="AJ66" s="1011"/>
      <c r="AK66" s="1003" t="s">
        <v>404</v>
      </c>
      <c r="AL66" s="998"/>
      <c r="AM66" s="998"/>
      <c r="AN66" s="998"/>
      <c r="AO66" s="999"/>
      <c r="AP66" s="1003" t="s">
        <v>405</v>
      </c>
      <c r="AQ66" s="1004"/>
      <c r="AR66" s="1004"/>
      <c r="AS66" s="1004"/>
      <c r="AT66" s="1005"/>
      <c r="AU66" s="1003" t="s">
        <v>418</v>
      </c>
      <c r="AV66" s="1004"/>
      <c r="AW66" s="1004"/>
      <c r="AX66" s="1004"/>
      <c r="AY66" s="1005"/>
      <c r="AZ66" s="1003" t="s">
        <v>383</v>
      </c>
      <c r="BA66" s="1004"/>
      <c r="BB66" s="1004"/>
      <c r="BC66" s="1004"/>
      <c r="BD66" s="1017"/>
      <c r="BE66" s="240"/>
      <c r="BF66" s="240"/>
      <c r="BG66" s="240"/>
      <c r="BH66" s="240"/>
      <c r="BI66" s="240"/>
      <c r="BJ66" s="240"/>
      <c r="BK66" s="240"/>
      <c r="BL66" s="240"/>
      <c r="BM66" s="240"/>
      <c r="BN66" s="240"/>
      <c r="BO66" s="240"/>
      <c r="BP66" s="240"/>
      <c r="BQ66" s="237">
        <v>60</v>
      </c>
      <c r="BR66" s="242"/>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9"/>
    </row>
    <row r="67" spans="1:131" ht="26.25" customHeight="1" thickBot="1">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0"/>
      <c r="BF67" s="240"/>
      <c r="BG67" s="240"/>
      <c r="BH67" s="240"/>
      <c r="BI67" s="240"/>
      <c r="BJ67" s="240"/>
      <c r="BK67" s="240"/>
      <c r="BL67" s="240"/>
      <c r="BM67" s="240"/>
      <c r="BN67" s="240"/>
      <c r="BO67" s="240"/>
      <c r="BP67" s="240"/>
      <c r="BQ67" s="237">
        <v>61</v>
      </c>
      <c r="BR67" s="242"/>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9"/>
    </row>
    <row r="68" spans="1:131" ht="26.25" customHeight="1" thickTop="1">
      <c r="A68" s="235">
        <v>1</v>
      </c>
      <c r="B68" s="987" t="s">
        <v>585</v>
      </c>
      <c r="C68" s="988"/>
      <c r="D68" s="988"/>
      <c r="E68" s="988"/>
      <c r="F68" s="988"/>
      <c r="G68" s="988"/>
      <c r="H68" s="988"/>
      <c r="I68" s="988"/>
      <c r="J68" s="988"/>
      <c r="K68" s="988"/>
      <c r="L68" s="988"/>
      <c r="M68" s="988"/>
      <c r="N68" s="988"/>
      <c r="O68" s="988"/>
      <c r="P68" s="989"/>
      <c r="Q68" s="990">
        <v>8365</v>
      </c>
      <c r="R68" s="984"/>
      <c r="S68" s="984"/>
      <c r="T68" s="984"/>
      <c r="U68" s="984"/>
      <c r="V68" s="984">
        <v>7823</v>
      </c>
      <c r="W68" s="984"/>
      <c r="X68" s="984"/>
      <c r="Y68" s="984"/>
      <c r="Z68" s="984"/>
      <c r="AA68" s="984">
        <v>542</v>
      </c>
      <c r="AB68" s="984"/>
      <c r="AC68" s="984"/>
      <c r="AD68" s="984"/>
      <c r="AE68" s="984"/>
      <c r="AF68" s="984">
        <v>542</v>
      </c>
      <c r="AG68" s="984"/>
      <c r="AH68" s="984"/>
      <c r="AI68" s="984"/>
      <c r="AJ68" s="984"/>
      <c r="AK68" s="984">
        <v>3700</v>
      </c>
      <c r="AL68" s="984"/>
      <c r="AM68" s="984"/>
      <c r="AN68" s="984"/>
      <c r="AO68" s="984"/>
      <c r="AP68" s="984" t="s">
        <v>597</v>
      </c>
      <c r="AQ68" s="984"/>
      <c r="AR68" s="984"/>
      <c r="AS68" s="984"/>
      <c r="AT68" s="984"/>
      <c r="AU68" s="984" t="s">
        <v>597</v>
      </c>
      <c r="AV68" s="984"/>
      <c r="AW68" s="984"/>
      <c r="AX68" s="984"/>
      <c r="AY68" s="984"/>
      <c r="AZ68" s="985"/>
      <c r="BA68" s="985"/>
      <c r="BB68" s="985"/>
      <c r="BC68" s="985"/>
      <c r="BD68" s="986"/>
      <c r="BE68" s="240"/>
      <c r="BF68" s="240"/>
      <c r="BG68" s="240"/>
      <c r="BH68" s="240"/>
      <c r="BI68" s="240"/>
      <c r="BJ68" s="240"/>
      <c r="BK68" s="240"/>
      <c r="BL68" s="240"/>
      <c r="BM68" s="240"/>
      <c r="BN68" s="240"/>
      <c r="BO68" s="240"/>
      <c r="BP68" s="240"/>
      <c r="BQ68" s="237">
        <v>62</v>
      </c>
      <c r="BR68" s="242"/>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9"/>
    </row>
    <row r="69" spans="1:131" ht="26.25" customHeight="1">
      <c r="A69" s="237">
        <v>2</v>
      </c>
      <c r="B69" s="974" t="s">
        <v>586</v>
      </c>
      <c r="C69" s="975"/>
      <c r="D69" s="975"/>
      <c r="E69" s="975"/>
      <c r="F69" s="975"/>
      <c r="G69" s="975"/>
      <c r="H69" s="975"/>
      <c r="I69" s="975"/>
      <c r="J69" s="975"/>
      <c r="K69" s="975"/>
      <c r="L69" s="975"/>
      <c r="M69" s="975"/>
      <c r="N69" s="975"/>
      <c r="O69" s="975"/>
      <c r="P69" s="976"/>
      <c r="Q69" s="977">
        <v>544</v>
      </c>
      <c r="R69" s="971"/>
      <c r="S69" s="971"/>
      <c r="T69" s="971"/>
      <c r="U69" s="971"/>
      <c r="V69" s="971">
        <v>542</v>
      </c>
      <c r="W69" s="971"/>
      <c r="X69" s="971"/>
      <c r="Y69" s="971"/>
      <c r="Z69" s="971"/>
      <c r="AA69" s="971">
        <v>2</v>
      </c>
      <c r="AB69" s="971"/>
      <c r="AC69" s="971"/>
      <c r="AD69" s="971"/>
      <c r="AE69" s="971"/>
      <c r="AF69" s="971">
        <v>2</v>
      </c>
      <c r="AG69" s="971"/>
      <c r="AH69" s="971"/>
      <c r="AI69" s="971"/>
      <c r="AJ69" s="971"/>
      <c r="AK69" s="971" t="s">
        <v>597</v>
      </c>
      <c r="AL69" s="971"/>
      <c r="AM69" s="971"/>
      <c r="AN69" s="971"/>
      <c r="AO69" s="971"/>
      <c r="AP69" s="971" t="s">
        <v>597</v>
      </c>
      <c r="AQ69" s="971"/>
      <c r="AR69" s="971"/>
      <c r="AS69" s="971"/>
      <c r="AT69" s="971"/>
      <c r="AU69" s="971" t="s">
        <v>597</v>
      </c>
      <c r="AV69" s="971"/>
      <c r="AW69" s="971"/>
      <c r="AX69" s="971"/>
      <c r="AY69" s="971"/>
      <c r="AZ69" s="972"/>
      <c r="BA69" s="972"/>
      <c r="BB69" s="972"/>
      <c r="BC69" s="972"/>
      <c r="BD69" s="973"/>
      <c r="BE69" s="240"/>
      <c r="BF69" s="240"/>
      <c r="BG69" s="240"/>
      <c r="BH69" s="240"/>
      <c r="BI69" s="240"/>
      <c r="BJ69" s="240"/>
      <c r="BK69" s="240"/>
      <c r="BL69" s="240"/>
      <c r="BM69" s="240"/>
      <c r="BN69" s="240"/>
      <c r="BO69" s="240"/>
      <c r="BP69" s="240"/>
      <c r="BQ69" s="237">
        <v>63</v>
      </c>
      <c r="BR69" s="242"/>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9"/>
    </row>
    <row r="70" spans="1:131" ht="26.25" customHeight="1">
      <c r="A70" s="237">
        <v>3</v>
      </c>
      <c r="B70" s="974" t="s">
        <v>587</v>
      </c>
      <c r="C70" s="975"/>
      <c r="D70" s="975"/>
      <c r="E70" s="975"/>
      <c r="F70" s="975"/>
      <c r="G70" s="975"/>
      <c r="H70" s="975"/>
      <c r="I70" s="975"/>
      <c r="J70" s="975"/>
      <c r="K70" s="975"/>
      <c r="L70" s="975"/>
      <c r="M70" s="975"/>
      <c r="N70" s="975"/>
      <c r="O70" s="975"/>
      <c r="P70" s="976"/>
      <c r="Q70" s="977">
        <v>21</v>
      </c>
      <c r="R70" s="971"/>
      <c r="S70" s="971"/>
      <c r="T70" s="971"/>
      <c r="U70" s="971"/>
      <c r="V70" s="971">
        <v>18</v>
      </c>
      <c r="W70" s="971"/>
      <c r="X70" s="971"/>
      <c r="Y70" s="971"/>
      <c r="Z70" s="971"/>
      <c r="AA70" s="971">
        <v>2</v>
      </c>
      <c r="AB70" s="971"/>
      <c r="AC70" s="971"/>
      <c r="AD70" s="971"/>
      <c r="AE70" s="971"/>
      <c r="AF70" s="971">
        <v>2</v>
      </c>
      <c r="AG70" s="971"/>
      <c r="AH70" s="971"/>
      <c r="AI70" s="971"/>
      <c r="AJ70" s="971"/>
      <c r="AK70" s="971">
        <v>1</v>
      </c>
      <c r="AL70" s="971"/>
      <c r="AM70" s="971"/>
      <c r="AN70" s="971"/>
      <c r="AO70" s="971"/>
      <c r="AP70" s="971" t="s">
        <v>597</v>
      </c>
      <c r="AQ70" s="971"/>
      <c r="AR70" s="971"/>
      <c r="AS70" s="971"/>
      <c r="AT70" s="971"/>
      <c r="AU70" s="971" t="s">
        <v>597</v>
      </c>
      <c r="AV70" s="971"/>
      <c r="AW70" s="971"/>
      <c r="AX70" s="971"/>
      <c r="AY70" s="971"/>
      <c r="AZ70" s="972"/>
      <c r="BA70" s="972"/>
      <c r="BB70" s="972"/>
      <c r="BC70" s="972"/>
      <c r="BD70" s="973"/>
      <c r="BE70" s="240"/>
      <c r="BF70" s="240"/>
      <c r="BG70" s="240"/>
      <c r="BH70" s="240"/>
      <c r="BI70" s="240"/>
      <c r="BJ70" s="240"/>
      <c r="BK70" s="240"/>
      <c r="BL70" s="240"/>
      <c r="BM70" s="240"/>
      <c r="BN70" s="240"/>
      <c r="BO70" s="240"/>
      <c r="BP70" s="240"/>
      <c r="BQ70" s="237">
        <v>64</v>
      </c>
      <c r="BR70" s="242"/>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9"/>
    </row>
    <row r="71" spans="1:131" ht="26.25" customHeight="1">
      <c r="A71" s="237">
        <v>4</v>
      </c>
      <c r="B71" s="974" t="s">
        <v>588</v>
      </c>
      <c r="C71" s="975"/>
      <c r="D71" s="975"/>
      <c r="E71" s="975"/>
      <c r="F71" s="975"/>
      <c r="G71" s="975"/>
      <c r="H71" s="975"/>
      <c r="I71" s="975"/>
      <c r="J71" s="975"/>
      <c r="K71" s="975"/>
      <c r="L71" s="975"/>
      <c r="M71" s="975"/>
      <c r="N71" s="975"/>
      <c r="O71" s="975"/>
      <c r="P71" s="976"/>
      <c r="Q71" s="977">
        <v>32</v>
      </c>
      <c r="R71" s="971"/>
      <c r="S71" s="971"/>
      <c r="T71" s="971"/>
      <c r="U71" s="971"/>
      <c r="V71" s="971">
        <v>31</v>
      </c>
      <c r="W71" s="971"/>
      <c r="X71" s="971"/>
      <c r="Y71" s="971"/>
      <c r="Z71" s="971"/>
      <c r="AA71" s="971">
        <v>2</v>
      </c>
      <c r="AB71" s="971"/>
      <c r="AC71" s="971"/>
      <c r="AD71" s="971"/>
      <c r="AE71" s="971"/>
      <c r="AF71" s="971">
        <v>2</v>
      </c>
      <c r="AG71" s="971"/>
      <c r="AH71" s="971"/>
      <c r="AI71" s="971"/>
      <c r="AJ71" s="971"/>
      <c r="AK71" s="971">
        <v>5</v>
      </c>
      <c r="AL71" s="971"/>
      <c r="AM71" s="971"/>
      <c r="AN71" s="971"/>
      <c r="AO71" s="971"/>
      <c r="AP71" s="971" t="s">
        <v>597</v>
      </c>
      <c r="AQ71" s="971"/>
      <c r="AR71" s="971"/>
      <c r="AS71" s="971"/>
      <c r="AT71" s="971"/>
      <c r="AU71" s="971" t="s">
        <v>597</v>
      </c>
      <c r="AV71" s="971"/>
      <c r="AW71" s="971"/>
      <c r="AX71" s="971"/>
      <c r="AY71" s="971"/>
      <c r="AZ71" s="972"/>
      <c r="BA71" s="972"/>
      <c r="BB71" s="972"/>
      <c r="BC71" s="972"/>
      <c r="BD71" s="973"/>
      <c r="BE71" s="240"/>
      <c r="BF71" s="240"/>
      <c r="BG71" s="240"/>
      <c r="BH71" s="240"/>
      <c r="BI71" s="240"/>
      <c r="BJ71" s="240"/>
      <c r="BK71" s="240"/>
      <c r="BL71" s="240"/>
      <c r="BM71" s="240"/>
      <c r="BN71" s="240"/>
      <c r="BO71" s="240"/>
      <c r="BP71" s="240"/>
      <c r="BQ71" s="237">
        <v>65</v>
      </c>
      <c r="BR71" s="242"/>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9"/>
    </row>
    <row r="72" spans="1:131" ht="26.25" customHeight="1">
      <c r="A72" s="237">
        <v>5</v>
      </c>
      <c r="B72" s="974" t="s">
        <v>589</v>
      </c>
      <c r="C72" s="975"/>
      <c r="D72" s="975"/>
      <c r="E72" s="975"/>
      <c r="F72" s="975"/>
      <c r="G72" s="975"/>
      <c r="H72" s="975"/>
      <c r="I72" s="975"/>
      <c r="J72" s="975"/>
      <c r="K72" s="975"/>
      <c r="L72" s="975"/>
      <c r="M72" s="975"/>
      <c r="N72" s="975"/>
      <c r="O72" s="975"/>
      <c r="P72" s="976"/>
      <c r="Q72" s="977">
        <v>1</v>
      </c>
      <c r="R72" s="971"/>
      <c r="S72" s="971"/>
      <c r="T72" s="971"/>
      <c r="U72" s="971"/>
      <c r="V72" s="971">
        <v>0</v>
      </c>
      <c r="W72" s="971"/>
      <c r="X72" s="971"/>
      <c r="Y72" s="971"/>
      <c r="Z72" s="971"/>
      <c r="AA72" s="971">
        <v>0</v>
      </c>
      <c r="AB72" s="971"/>
      <c r="AC72" s="971"/>
      <c r="AD72" s="971"/>
      <c r="AE72" s="971"/>
      <c r="AF72" s="971">
        <v>0</v>
      </c>
      <c r="AG72" s="971"/>
      <c r="AH72" s="971"/>
      <c r="AI72" s="971"/>
      <c r="AJ72" s="971"/>
      <c r="AK72" s="971" t="s">
        <v>597</v>
      </c>
      <c r="AL72" s="971"/>
      <c r="AM72" s="971"/>
      <c r="AN72" s="971"/>
      <c r="AO72" s="971"/>
      <c r="AP72" s="971" t="s">
        <v>597</v>
      </c>
      <c r="AQ72" s="971"/>
      <c r="AR72" s="971"/>
      <c r="AS72" s="971"/>
      <c r="AT72" s="971"/>
      <c r="AU72" s="971" t="s">
        <v>597</v>
      </c>
      <c r="AV72" s="971"/>
      <c r="AW72" s="971"/>
      <c r="AX72" s="971"/>
      <c r="AY72" s="971"/>
      <c r="AZ72" s="972"/>
      <c r="BA72" s="972"/>
      <c r="BB72" s="972"/>
      <c r="BC72" s="972"/>
      <c r="BD72" s="973"/>
      <c r="BE72" s="240"/>
      <c r="BF72" s="240"/>
      <c r="BG72" s="240"/>
      <c r="BH72" s="240"/>
      <c r="BI72" s="240"/>
      <c r="BJ72" s="240"/>
      <c r="BK72" s="240"/>
      <c r="BL72" s="240"/>
      <c r="BM72" s="240"/>
      <c r="BN72" s="240"/>
      <c r="BO72" s="240"/>
      <c r="BP72" s="240"/>
      <c r="BQ72" s="237">
        <v>66</v>
      </c>
      <c r="BR72" s="242"/>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9"/>
    </row>
    <row r="73" spans="1:131" ht="26.25" customHeight="1">
      <c r="A73" s="237">
        <v>6</v>
      </c>
      <c r="B73" s="974" t="s">
        <v>590</v>
      </c>
      <c r="C73" s="975"/>
      <c r="D73" s="975"/>
      <c r="E73" s="975"/>
      <c r="F73" s="975"/>
      <c r="G73" s="975"/>
      <c r="H73" s="975"/>
      <c r="I73" s="975"/>
      <c r="J73" s="975"/>
      <c r="K73" s="975"/>
      <c r="L73" s="975"/>
      <c r="M73" s="975"/>
      <c r="N73" s="975"/>
      <c r="O73" s="975"/>
      <c r="P73" s="976"/>
      <c r="Q73" s="977">
        <v>88</v>
      </c>
      <c r="R73" s="971"/>
      <c r="S73" s="971"/>
      <c r="T73" s="971"/>
      <c r="U73" s="971"/>
      <c r="V73" s="971">
        <v>88</v>
      </c>
      <c r="W73" s="971"/>
      <c r="X73" s="971"/>
      <c r="Y73" s="971"/>
      <c r="Z73" s="971"/>
      <c r="AA73" s="971">
        <v>0</v>
      </c>
      <c r="AB73" s="971"/>
      <c r="AC73" s="971"/>
      <c r="AD73" s="971"/>
      <c r="AE73" s="971"/>
      <c r="AF73" s="971">
        <v>0</v>
      </c>
      <c r="AG73" s="971"/>
      <c r="AH73" s="971"/>
      <c r="AI73" s="971"/>
      <c r="AJ73" s="971"/>
      <c r="AK73" s="971">
        <v>50</v>
      </c>
      <c r="AL73" s="971"/>
      <c r="AM73" s="971"/>
      <c r="AN73" s="971"/>
      <c r="AO73" s="971"/>
      <c r="AP73" s="971" t="s">
        <v>599</v>
      </c>
      <c r="AQ73" s="971"/>
      <c r="AR73" s="971"/>
      <c r="AS73" s="971"/>
      <c r="AT73" s="971"/>
      <c r="AU73" s="971" t="s">
        <v>599</v>
      </c>
      <c r="AV73" s="971"/>
      <c r="AW73" s="971"/>
      <c r="AX73" s="971"/>
      <c r="AY73" s="971"/>
      <c r="AZ73" s="972"/>
      <c r="BA73" s="972"/>
      <c r="BB73" s="972"/>
      <c r="BC73" s="972"/>
      <c r="BD73" s="973"/>
      <c r="BE73" s="240"/>
      <c r="BF73" s="240"/>
      <c r="BG73" s="240"/>
      <c r="BH73" s="240"/>
      <c r="BI73" s="240"/>
      <c r="BJ73" s="240"/>
      <c r="BK73" s="240"/>
      <c r="BL73" s="240"/>
      <c r="BM73" s="240"/>
      <c r="BN73" s="240"/>
      <c r="BO73" s="240"/>
      <c r="BP73" s="240"/>
      <c r="BQ73" s="237">
        <v>67</v>
      </c>
      <c r="BR73" s="242"/>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9"/>
    </row>
    <row r="74" spans="1:131" ht="26.25" customHeight="1">
      <c r="A74" s="237">
        <v>7</v>
      </c>
      <c r="B74" s="974" t="s">
        <v>591</v>
      </c>
      <c r="C74" s="975"/>
      <c r="D74" s="975"/>
      <c r="E74" s="975"/>
      <c r="F74" s="975"/>
      <c r="G74" s="975"/>
      <c r="H74" s="975"/>
      <c r="I74" s="975"/>
      <c r="J74" s="975"/>
      <c r="K74" s="975"/>
      <c r="L74" s="975"/>
      <c r="M74" s="975"/>
      <c r="N74" s="975"/>
      <c r="O74" s="975"/>
      <c r="P74" s="976"/>
      <c r="Q74" s="977">
        <v>161</v>
      </c>
      <c r="R74" s="971"/>
      <c r="S74" s="971"/>
      <c r="T74" s="971"/>
      <c r="U74" s="971"/>
      <c r="V74" s="971">
        <v>99</v>
      </c>
      <c r="W74" s="971"/>
      <c r="X74" s="971"/>
      <c r="Y74" s="971"/>
      <c r="Z74" s="971"/>
      <c r="AA74" s="971">
        <v>62</v>
      </c>
      <c r="AB74" s="971"/>
      <c r="AC74" s="971"/>
      <c r="AD74" s="971"/>
      <c r="AE74" s="971"/>
      <c r="AF74" s="971">
        <v>62</v>
      </c>
      <c r="AG74" s="971"/>
      <c r="AH74" s="971"/>
      <c r="AI74" s="971"/>
      <c r="AJ74" s="971"/>
      <c r="AK74" s="971" t="s">
        <v>597</v>
      </c>
      <c r="AL74" s="971"/>
      <c r="AM74" s="971"/>
      <c r="AN74" s="971"/>
      <c r="AO74" s="971"/>
      <c r="AP74" s="983" t="s">
        <v>597</v>
      </c>
      <c r="AQ74" s="971"/>
      <c r="AR74" s="971"/>
      <c r="AS74" s="971"/>
      <c r="AT74" s="971"/>
      <c r="AU74" s="983" t="s">
        <v>597</v>
      </c>
      <c r="AV74" s="971"/>
      <c r="AW74" s="971"/>
      <c r="AX74" s="971"/>
      <c r="AY74" s="971"/>
      <c r="AZ74" s="972"/>
      <c r="BA74" s="972"/>
      <c r="BB74" s="972"/>
      <c r="BC74" s="972"/>
      <c r="BD74" s="973"/>
      <c r="BE74" s="240"/>
      <c r="BF74" s="240"/>
      <c r="BG74" s="240"/>
      <c r="BH74" s="240"/>
      <c r="BI74" s="240"/>
      <c r="BJ74" s="240"/>
      <c r="BK74" s="240"/>
      <c r="BL74" s="240"/>
      <c r="BM74" s="240"/>
      <c r="BN74" s="240"/>
      <c r="BO74" s="240"/>
      <c r="BP74" s="240"/>
      <c r="BQ74" s="237">
        <v>68</v>
      </c>
      <c r="BR74" s="242"/>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9"/>
    </row>
    <row r="75" spans="1:131" ht="26.25" customHeight="1">
      <c r="A75" s="237">
        <v>8</v>
      </c>
      <c r="B75" s="974" t="s">
        <v>592</v>
      </c>
      <c r="C75" s="975"/>
      <c r="D75" s="975"/>
      <c r="E75" s="975"/>
      <c r="F75" s="975"/>
      <c r="G75" s="975"/>
      <c r="H75" s="975"/>
      <c r="I75" s="975"/>
      <c r="J75" s="975"/>
      <c r="K75" s="975"/>
      <c r="L75" s="975"/>
      <c r="M75" s="975"/>
      <c r="N75" s="975"/>
      <c r="O75" s="975"/>
      <c r="P75" s="976"/>
      <c r="Q75" s="978">
        <v>86</v>
      </c>
      <c r="R75" s="979"/>
      <c r="S75" s="979"/>
      <c r="T75" s="979"/>
      <c r="U75" s="980"/>
      <c r="V75" s="981">
        <v>68</v>
      </c>
      <c r="W75" s="979"/>
      <c r="X75" s="979"/>
      <c r="Y75" s="979"/>
      <c r="Z75" s="980"/>
      <c r="AA75" s="981">
        <v>18</v>
      </c>
      <c r="AB75" s="979"/>
      <c r="AC75" s="979"/>
      <c r="AD75" s="979"/>
      <c r="AE75" s="980"/>
      <c r="AF75" s="981">
        <v>18</v>
      </c>
      <c r="AG75" s="979"/>
      <c r="AH75" s="979"/>
      <c r="AI75" s="979"/>
      <c r="AJ75" s="980"/>
      <c r="AK75" s="981" t="s">
        <v>597</v>
      </c>
      <c r="AL75" s="979"/>
      <c r="AM75" s="979"/>
      <c r="AN75" s="979"/>
      <c r="AO75" s="980"/>
      <c r="AP75" s="982" t="s">
        <v>600</v>
      </c>
      <c r="AQ75" s="979"/>
      <c r="AR75" s="979"/>
      <c r="AS75" s="979"/>
      <c r="AT75" s="980"/>
      <c r="AU75" s="982" t="s">
        <v>600</v>
      </c>
      <c r="AV75" s="979"/>
      <c r="AW75" s="979"/>
      <c r="AX75" s="979"/>
      <c r="AY75" s="980"/>
      <c r="AZ75" s="972"/>
      <c r="BA75" s="972"/>
      <c r="BB75" s="972"/>
      <c r="BC75" s="972"/>
      <c r="BD75" s="973"/>
      <c r="BE75" s="240"/>
      <c r="BF75" s="240"/>
      <c r="BG75" s="240"/>
      <c r="BH75" s="240"/>
      <c r="BI75" s="240"/>
      <c r="BJ75" s="240"/>
      <c r="BK75" s="240"/>
      <c r="BL75" s="240"/>
      <c r="BM75" s="240"/>
      <c r="BN75" s="240"/>
      <c r="BO75" s="240"/>
      <c r="BP75" s="240"/>
      <c r="BQ75" s="237">
        <v>69</v>
      </c>
      <c r="BR75" s="242"/>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9"/>
    </row>
    <row r="76" spans="1:131" ht="26.25" customHeight="1">
      <c r="A76" s="237">
        <v>9</v>
      </c>
      <c r="B76" s="974" t="s">
        <v>593</v>
      </c>
      <c r="C76" s="975"/>
      <c r="D76" s="975"/>
      <c r="E76" s="975"/>
      <c r="F76" s="975"/>
      <c r="G76" s="975"/>
      <c r="H76" s="975"/>
      <c r="I76" s="975"/>
      <c r="J76" s="975"/>
      <c r="K76" s="975"/>
      <c r="L76" s="975"/>
      <c r="M76" s="975"/>
      <c r="N76" s="975"/>
      <c r="O76" s="975"/>
      <c r="P76" s="976"/>
      <c r="Q76" s="978">
        <v>225614</v>
      </c>
      <c r="R76" s="979"/>
      <c r="S76" s="979"/>
      <c r="T76" s="979"/>
      <c r="U76" s="980"/>
      <c r="V76" s="981">
        <v>216457</v>
      </c>
      <c r="W76" s="979"/>
      <c r="X76" s="979"/>
      <c r="Y76" s="979"/>
      <c r="Z76" s="980"/>
      <c r="AA76" s="981">
        <v>9156</v>
      </c>
      <c r="AB76" s="979"/>
      <c r="AC76" s="979"/>
      <c r="AD76" s="979"/>
      <c r="AE76" s="980"/>
      <c r="AF76" s="981">
        <v>9156</v>
      </c>
      <c r="AG76" s="979"/>
      <c r="AH76" s="979"/>
      <c r="AI76" s="979"/>
      <c r="AJ76" s="980"/>
      <c r="AK76" s="981" t="s">
        <v>597</v>
      </c>
      <c r="AL76" s="979"/>
      <c r="AM76" s="979"/>
      <c r="AN76" s="979"/>
      <c r="AO76" s="980"/>
      <c r="AP76" s="981" t="s">
        <v>597</v>
      </c>
      <c r="AQ76" s="979"/>
      <c r="AR76" s="979"/>
      <c r="AS76" s="979"/>
      <c r="AT76" s="980"/>
      <c r="AU76" s="981" t="s">
        <v>597</v>
      </c>
      <c r="AV76" s="979"/>
      <c r="AW76" s="979"/>
      <c r="AX76" s="979"/>
      <c r="AY76" s="980"/>
      <c r="AZ76" s="972"/>
      <c r="BA76" s="972"/>
      <c r="BB76" s="972"/>
      <c r="BC76" s="972"/>
      <c r="BD76" s="973"/>
      <c r="BE76" s="240"/>
      <c r="BF76" s="240"/>
      <c r="BG76" s="240"/>
      <c r="BH76" s="240"/>
      <c r="BI76" s="240"/>
      <c r="BJ76" s="240"/>
      <c r="BK76" s="240"/>
      <c r="BL76" s="240"/>
      <c r="BM76" s="240"/>
      <c r="BN76" s="240"/>
      <c r="BO76" s="240"/>
      <c r="BP76" s="240"/>
      <c r="BQ76" s="237">
        <v>70</v>
      </c>
      <c r="BR76" s="242"/>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9"/>
    </row>
    <row r="77" spans="1:131" ht="26.25" customHeight="1">
      <c r="A77" s="237">
        <v>10</v>
      </c>
      <c r="B77" s="974" t="s">
        <v>594</v>
      </c>
      <c r="C77" s="975"/>
      <c r="D77" s="975"/>
      <c r="E77" s="975"/>
      <c r="F77" s="975"/>
      <c r="G77" s="975"/>
      <c r="H77" s="975"/>
      <c r="I77" s="975"/>
      <c r="J77" s="975"/>
      <c r="K77" s="975"/>
      <c r="L77" s="975"/>
      <c r="M77" s="975"/>
      <c r="N77" s="975"/>
      <c r="O77" s="975"/>
      <c r="P77" s="976"/>
      <c r="Q77" s="978">
        <v>3840</v>
      </c>
      <c r="R77" s="979"/>
      <c r="S77" s="979"/>
      <c r="T77" s="979"/>
      <c r="U77" s="980"/>
      <c r="V77" s="981">
        <v>3403</v>
      </c>
      <c r="W77" s="979"/>
      <c r="X77" s="979"/>
      <c r="Y77" s="979"/>
      <c r="Z77" s="980"/>
      <c r="AA77" s="981">
        <v>437</v>
      </c>
      <c r="AB77" s="979"/>
      <c r="AC77" s="979"/>
      <c r="AD77" s="979"/>
      <c r="AE77" s="980"/>
      <c r="AF77" s="981">
        <v>437</v>
      </c>
      <c r="AG77" s="979"/>
      <c r="AH77" s="979"/>
      <c r="AI77" s="979"/>
      <c r="AJ77" s="980"/>
      <c r="AK77" s="981" t="s">
        <v>598</v>
      </c>
      <c r="AL77" s="979"/>
      <c r="AM77" s="979"/>
      <c r="AN77" s="979"/>
      <c r="AO77" s="980"/>
      <c r="AP77" s="981">
        <v>788</v>
      </c>
      <c r="AQ77" s="979"/>
      <c r="AR77" s="979"/>
      <c r="AS77" s="979"/>
      <c r="AT77" s="980"/>
      <c r="AU77" s="981">
        <v>92</v>
      </c>
      <c r="AV77" s="979"/>
      <c r="AW77" s="979"/>
      <c r="AX77" s="979"/>
      <c r="AY77" s="980"/>
      <c r="AZ77" s="972"/>
      <c r="BA77" s="972"/>
      <c r="BB77" s="972"/>
      <c r="BC77" s="972"/>
      <c r="BD77" s="973"/>
      <c r="BE77" s="240"/>
      <c r="BF77" s="240"/>
      <c r="BG77" s="240"/>
      <c r="BH77" s="240"/>
      <c r="BI77" s="240"/>
      <c r="BJ77" s="240"/>
      <c r="BK77" s="240"/>
      <c r="BL77" s="240"/>
      <c r="BM77" s="240"/>
      <c r="BN77" s="240"/>
      <c r="BO77" s="240"/>
      <c r="BP77" s="240"/>
      <c r="BQ77" s="237">
        <v>71</v>
      </c>
      <c r="BR77" s="242"/>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9"/>
    </row>
    <row r="78" spans="1:131" ht="26.25" customHeight="1">
      <c r="A78" s="237">
        <v>11</v>
      </c>
      <c r="B78" s="974" t="s">
        <v>595</v>
      </c>
      <c r="C78" s="975"/>
      <c r="D78" s="975"/>
      <c r="E78" s="975"/>
      <c r="F78" s="975"/>
      <c r="G78" s="975"/>
      <c r="H78" s="975"/>
      <c r="I78" s="975"/>
      <c r="J78" s="975"/>
      <c r="K78" s="975"/>
      <c r="L78" s="975"/>
      <c r="M78" s="975"/>
      <c r="N78" s="975"/>
      <c r="O78" s="975"/>
      <c r="P78" s="976"/>
      <c r="Q78" s="977">
        <v>3507</v>
      </c>
      <c r="R78" s="971"/>
      <c r="S78" s="971"/>
      <c r="T78" s="971"/>
      <c r="U78" s="971"/>
      <c r="V78" s="971">
        <v>3233</v>
      </c>
      <c r="W78" s="971"/>
      <c r="X78" s="971"/>
      <c r="Y78" s="971"/>
      <c r="Z78" s="971"/>
      <c r="AA78" s="971">
        <v>274</v>
      </c>
      <c r="AB78" s="971"/>
      <c r="AC78" s="971"/>
      <c r="AD78" s="971"/>
      <c r="AE78" s="971"/>
      <c r="AF78" s="971">
        <v>266</v>
      </c>
      <c r="AG78" s="971"/>
      <c r="AH78" s="971"/>
      <c r="AI78" s="971"/>
      <c r="AJ78" s="971"/>
      <c r="AK78" s="971" t="s">
        <v>597</v>
      </c>
      <c r="AL78" s="971"/>
      <c r="AM78" s="971"/>
      <c r="AN78" s="971"/>
      <c r="AO78" s="971"/>
      <c r="AP78" s="971">
        <v>173</v>
      </c>
      <c r="AQ78" s="971"/>
      <c r="AR78" s="971"/>
      <c r="AS78" s="971"/>
      <c r="AT78" s="971"/>
      <c r="AU78" s="971">
        <v>0</v>
      </c>
      <c r="AV78" s="971"/>
      <c r="AW78" s="971"/>
      <c r="AX78" s="971"/>
      <c r="AY78" s="971"/>
      <c r="AZ78" s="972" t="s">
        <v>596</v>
      </c>
      <c r="BA78" s="972"/>
      <c r="BB78" s="972"/>
      <c r="BC78" s="972"/>
      <c r="BD78" s="973"/>
      <c r="BE78" s="240"/>
      <c r="BF78" s="240"/>
      <c r="BG78" s="240"/>
      <c r="BH78" s="240"/>
      <c r="BI78" s="240"/>
      <c r="BJ78" s="229"/>
      <c r="BK78" s="229"/>
      <c r="BL78" s="229"/>
      <c r="BM78" s="229"/>
      <c r="BN78" s="229"/>
      <c r="BO78" s="240"/>
      <c r="BP78" s="240"/>
      <c r="BQ78" s="237">
        <v>72</v>
      </c>
      <c r="BR78" s="242"/>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9"/>
    </row>
    <row r="79" spans="1:131" ht="26.25" customHeight="1">
      <c r="A79" s="237">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0"/>
      <c r="BF79" s="240"/>
      <c r="BG79" s="240"/>
      <c r="BH79" s="240"/>
      <c r="BI79" s="240"/>
      <c r="BJ79" s="229"/>
      <c r="BK79" s="229"/>
      <c r="BL79" s="229"/>
      <c r="BM79" s="229"/>
      <c r="BN79" s="229"/>
      <c r="BO79" s="240"/>
      <c r="BP79" s="240"/>
      <c r="BQ79" s="237">
        <v>73</v>
      </c>
      <c r="BR79" s="242"/>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9"/>
    </row>
    <row r="80" spans="1:131" ht="26.25" customHeight="1">
      <c r="A80" s="237">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0"/>
      <c r="BF80" s="240"/>
      <c r="BG80" s="240"/>
      <c r="BH80" s="240"/>
      <c r="BI80" s="240"/>
      <c r="BJ80" s="240"/>
      <c r="BK80" s="240"/>
      <c r="BL80" s="240"/>
      <c r="BM80" s="240"/>
      <c r="BN80" s="240"/>
      <c r="BO80" s="240"/>
      <c r="BP80" s="240"/>
      <c r="BQ80" s="237">
        <v>74</v>
      </c>
      <c r="BR80" s="242"/>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9"/>
    </row>
    <row r="81" spans="1:131" ht="26.25" customHeight="1">
      <c r="A81" s="237">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0"/>
      <c r="BF81" s="240"/>
      <c r="BG81" s="240"/>
      <c r="BH81" s="240"/>
      <c r="BI81" s="240"/>
      <c r="BJ81" s="240"/>
      <c r="BK81" s="240"/>
      <c r="BL81" s="240"/>
      <c r="BM81" s="240"/>
      <c r="BN81" s="240"/>
      <c r="BO81" s="240"/>
      <c r="BP81" s="240"/>
      <c r="BQ81" s="237">
        <v>75</v>
      </c>
      <c r="BR81" s="242"/>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9"/>
    </row>
    <row r="82" spans="1:131" ht="26.25" customHeight="1">
      <c r="A82" s="237">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0"/>
      <c r="BF82" s="240"/>
      <c r="BG82" s="240"/>
      <c r="BH82" s="240"/>
      <c r="BI82" s="240"/>
      <c r="BJ82" s="240"/>
      <c r="BK82" s="240"/>
      <c r="BL82" s="240"/>
      <c r="BM82" s="240"/>
      <c r="BN82" s="240"/>
      <c r="BO82" s="240"/>
      <c r="BP82" s="240"/>
      <c r="BQ82" s="237">
        <v>76</v>
      </c>
      <c r="BR82" s="242"/>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9"/>
    </row>
    <row r="83" spans="1:131" ht="26.25" customHeight="1">
      <c r="A83" s="237">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0"/>
      <c r="BF83" s="240"/>
      <c r="BG83" s="240"/>
      <c r="BH83" s="240"/>
      <c r="BI83" s="240"/>
      <c r="BJ83" s="240"/>
      <c r="BK83" s="240"/>
      <c r="BL83" s="240"/>
      <c r="BM83" s="240"/>
      <c r="BN83" s="240"/>
      <c r="BO83" s="240"/>
      <c r="BP83" s="240"/>
      <c r="BQ83" s="237">
        <v>77</v>
      </c>
      <c r="BR83" s="242"/>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9"/>
    </row>
    <row r="84" spans="1:131" ht="26.25" customHeight="1">
      <c r="A84" s="237">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0"/>
      <c r="BF84" s="240"/>
      <c r="BG84" s="240"/>
      <c r="BH84" s="240"/>
      <c r="BI84" s="240"/>
      <c r="BJ84" s="240"/>
      <c r="BK84" s="240"/>
      <c r="BL84" s="240"/>
      <c r="BM84" s="240"/>
      <c r="BN84" s="240"/>
      <c r="BO84" s="240"/>
      <c r="BP84" s="240"/>
      <c r="BQ84" s="237">
        <v>78</v>
      </c>
      <c r="BR84" s="242"/>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9"/>
    </row>
    <row r="85" spans="1:131" ht="26.25" customHeight="1">
      <c r="A85" s="237">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0"/>
      <c r="BF85" s="240"/>
      <c r="BG85" s="240"/>
      <c r="BH85" s="240"/>
      <c r="BI85" s="240"/>
      <c r="BJ85" s="240"/>
      <c r="BK85" s="240"/>
      <c r="BL85" s="240"/>
      <c r="BM85" s="240"/>
      <c r="BN85" s="240"/>
      <c r="BO85" s="240"/>
      <c r="BP85" s="240"/>
      <c r="BQ85" s="237">
        <v>79</v>
      </c>
      <c r="BR85" s="242"/>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9"/>
    </row>
    <row r="86" spans="1:131" ht="26.25" customHeight="1">
      <c r="A86" s="237">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0"/>
      <c r="BF86" s="240"/>
      <c r="BG86" s="240"/>
      <c r="BH86" s="240"/>
      <c r="BI86" s="240"/>
      <c r="BJ86" s="240"/>
      <c r="BK86" s="240"/>
      <c r="BL86" s="240"/>
      <c r="BM86" s="240"/>
      <c r="BN86" s="240"/>
      <c r="BO86" s="240"/>
      <c r="BP86" s="240"/>
      <c r="BQ86" s="237">
        <v>80</v>
      </c>
      <c r="BR86" s="242"/>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9"/>
    </row>
    <row r="87" spans="1:131" ht="26.25" customHeight="1">
      <c r="A87" s="243">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0"/>
      <c r="BF87" s="240"/>
      <c r="BG87" s="240"/>
      <c r="BH87" s="240"/>
      <c r="BI87" s="240"/>
      <c r="BJ87" s="240"/>
      <c r="BK87" s="240"/>
      <c r="BL87" s="240"/>
      <c r="BM87" s="240"/>
      <c r="BN87" s="240"/>
      <c r="BO87" s="240"/>
      <c r="BP87" s="240"/>
      <c r="BQ87" s="237">
        <v>81</v>
      </c>
      <c r="BR87" s="242"/>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9"/>
    </row>
    <row r="88" spans="1:131" ht="26.25" customHeight="1" thickBot="1">
      <c r="A88" s="239" t="s">
        <v>396</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10487</v>
      </c>
      <c r="AG88" s="959"/>
      <c r="AH88" s="959"/>
      <c r="AI88" s="959"/>
      <c r="AJ88" s="959"/>
      <c r="AK88" s="963"/>
      <c r="AL88" s="963"/>
      <c r="AM88" s="963"/>
      <c r="AN88" s="963"/>
      <c r="AO88" s="963"/>
      <c r="AP88" s="959">
        <v>961</v>
      </c>
      <c r="AQ88" s="959"/>
      <c r="AR88" s="959"/>
      <c r="AS88" s="959"/>
      <c r="AT88" s="959"/>
      <c r="AU88" s="959">
        <v>92</v>
      </c>
      <c r="AV88" s="959"/>
      <c r="AW88" s="959"/>
      <c r="AX88" s="959"/>
      <c r="AY88" s="959"/>
      <c r="AZ88" s="960"/>
      <c r="BA88" s="960"/>
      <c r="BB88" s="960"/>
      <c r="BC88" s="960"/>
      <c r="BD88" s="961"/>
      <c r="BE88" s="240"/>
      <c r="BF88" s="240"/>
      <c r="BG88" s="240"/>
      <c r="BH88" s="240"/>
      <c r="BI88" s="240"/>
      <c r="BJ88" s="240"/>
      <c r="BK88" s="240"/>
      <c r="BL88" s="240"/>
      <c r="BM88" s="240"/>
      <c r="BN88" s="240"/>
      <c r="BO88" s="240"/>
      <c r="BP88" s="240"/>
      <c r="BQ88" s="237">
        <v>82</v>
      </c>
      <c r="BR88" s="242"/>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9"/>
    </row>
    <row r="89" spans="1:131" ht="26.25" hidden="1" customHeight="1">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9"/>
    </row>
    <row r="90" spans="1:131" ht="26.25" hidden="1" customHeight="1">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9"/>
    </row>
    <row r="91" spans="1:131" ht="26.25" hidden="1" customHeight="1">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9"/>
    </row>
    <row r="92" spans="1:131" ht="26.25" hidden="1" customHeight="1">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9"/>
    </row>
    <row r="93" spans="1:131" ht="26.25" hidden="1" customHeight="1">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9"/>
    </row>
    <row r="94" spans="1:131" ht="26.25" hidden="1" customHeight="1">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9"/>
    </row>
    <row r="95" spans="1:131" ht="26.25" hidden="1" customHeight="1">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9"/>
    </row>
    <row r="96" spans="1:131" ht="26.25" hidden="1" customHeight="1">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9"/>
    </row>
    <row r="97" spans="1:131" ht="26.25" hidden="1" customHeight="1">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9"/>
    </row>
    <row r="98" spans="1:131" ht="26.25" hidden="1" customHeight="1">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9"/>
    </row>
    <row r="99" spans="1:131" ht="26.25" hidden="1" customHeight="1">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9"/>
    </row>
    <row r="100" spans="1:131" ht="26.25" hidden="1" customHeight="1">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9"/>
    </row>
    <row r="101" spans="1:131" ht="26.25" hidden="1" customHeight="1">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9"/>
    </row>
    <row r="102" spans="1:131" ht="26.25" customHeight="1" thickBot="1">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396</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t="s">
        <v>603</v>
      </c>
      <c r="CS102" s="953"/>
      <c r="CT102" s="953"/>
      <c r="CU102" s="953"/>
      <c r="CV102" s="954"/>
      <c r="CW102" s="952" t="s">
        <v>603</v>
      </c>
      <c r="CX102" s="953"/>
      <c r="CY102" s="953"/>
      <c r="CZ102" s="953"/>
      <c r="DA102" s="954"/>
      <c r="DB102" s="952" t="s">
        <v>603</v>
      </c>
      <c r="DC102" s="953"/>
      <c r="DD102" s="953"/>
      <c r="DE102" s="953"/>
      <c r="DF102" s="954"/>
      <c r="DG102" s="952" t="s">
        <v>603</v>
      </c>
      <c r="DH102" s="953"/>
      <c r="DI102" s="953"/>
      <c r="DJ102" s="953"/>
      <c r="DK102" s="954"/>
      <c r="DL102" s="952" t="s">
        <v>603</v>
      </c>
      <c r="DM102" s="953"/>
      <c r="DN102" s="953"/>
      <c r="DO102" s="953"/>
      <c r="DP102" s="954"/>
      <c r="DQ102" s="952" t="s">
        <v>603</v>
      </c>
      <c r="DR102" s="953"/>
      <c r="DS102" s="953"/>
      <c r="DT102" s="953"/>
      <c r="DU102" s="954"/>
      <c r="DV102" s="937"/>
      <c r="DW102" s="938"/>
      <c r="DX102" s="938"/>
      <c r="DY102" s="938"/>
      <c r="DZ102" s="939"/>
      <c r="EA102" s="229"/>
    </row>
    <row r="103" spans="1:131" ht="26.25" customHeight="1">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9"/>
    </row>
    <row r="104" spans="1:131" ht="26.25" customHeight="1">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9"/>
    </row>
    <row r="105" spans="1:131" ht="11.25" customHeight="1">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c r="A107" s="248" t="s">
        <v>423</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424</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9" customFormat="1" ht="26.25" customHeight="1">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313</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313</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313</v>
      </c>
      <c r="DR109" s="896"/>
      <c r="DS109" s="896"/>
      <c r="DT109" s="896"/>
      <c r="DU109" s="897"/>
      <c r="DV109" s="898" t="s">
        <v>430</v>
      </c>
      <c r="DW109" s="896"/>
      <c r="DX109" s="896"/>
      <c r="DY109" s="896"/>
      <c r="DZ109" s="929"/>
    </row>
    <row r="110" spans="1:131" s="229" customFormat="1" ht="26.25" customHeight="1">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439455</v>
      </c>
      <c r="AB110" s="889"/>
      <c r="AC110" s="889"/>
      <c r="AD110" s="889"/>
      <c r="AE110" s="890"/>
      <c r="AF110" s="891">
        <v>518245</v>
      </c>
      <c r="AG110" s="889"/>
      <c r="AH110" s="889"/>
      <c r="AI110" s="889"/>
      <c r="AJ110" s="890"/>
      <c r="AK110" s="891">
        <v>536495</v>
      </c>
      <c r="AL110" s="889"/>
      <c r="AM110" s="889"/>
      <c r="AN110" s="889"/>
      <c r="AO110" s="890"/>
      <c r="AP110" s="892">
        <v>26</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4451289</v>
      </c>
      <c r="BR110" s="842"/>
      <c r="BS110" s="842"/>
      <c r="BT110" s="842"/>
      <c r="BU110" s="842"/>
      <c r="BV110" s="842">
        <v>5520546</v>
      </c>
      <c r="BW110" s="842"/>
      <c r="BX110" s="842"/>
      <c r="BY110" s="842"/>
      <c r="BZ110" s="842"/>
      <c r="CA110" s="842">
        <v>5761353</v>
      </c>
      <c r="CB110" s="842"/>
      <c r="CC110" s="842"/>
      <c r="CD110" s="842"/>
      <c r="CE110" s="842"/>
      <c r="CF110" s="866">
        <v>279.5</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233</v>
      </c>
      <c r="DH110" s="842"/>
      <c r="DI110" s="842"/>
      <c r="DJ110" s="842"/>
      <c r="DK110" s="842"/>
      <c r="DL110" s="842" t="s">
        <v>233</v>
      </c>
      <c r="DM110" s="842"/>
      <c r="DN110" s="842"/>
      <c r="DO110" s="842"/>
      <c r="DP110" s="842"/>
      <c r="DQ110" s="842" t="s">
        <v>233</v>
      </c>
      <c r="DR110" s="842"/>
      <c r="DS110" s="842"/>
      <c r="DT110" s="842"/>
      <c r="DU110" s="842"/>
      <c r="DV110" s="843" t="s">
        <v>233</v>
      </c>
      <c r="DW110" s="843"/>
      <c r="DX110" s="843"/>
      <c r="DY110" s="843"/>
      <c r="DZ110" s="844"/>
    </row>
    <row r="111" spans="1:131" s="229" customFormat="1" ht="26.25" customHeight="1">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233</v>
      </c>
      <c r="AB111" s="919"/>
      <c r="AC111" s="919"/>
      <c r="AD111" s="919"/>
      <c r="AE111" s="920"/>
      <c r="AF111" s="921" t="s">
        <v>233</v>
      </c>
      <c r="AG111" s="919"/>
      <c r="AH111" s="919"/>
      <c r="AI111" s="919"/>
      <c r="AJ111" s="920"/>
      <c r="AK111" s="921" t="s">
        <v>233</v>
      </c>
      <c r="AL111" s="919"/>
      <c r="AM111" s="919"/>
      <c r="AN111" s="919"/>
      <c r="AO111" s="920"/>
      <c r="AP111" s="922" t="s">
        <v>233</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v>9042</v>
      </c>
      <c r="BR111" s="817"/>
      <c r="BS111" s="817"/>
      <c r="BT111" s="817"/>
      <c r="BU111" s="817"/>
      <c r="BV111" s="817">
        <v>6667</v>
      </c>
      <c r="BW111" s="817"/>
      <c r="BX111" s="817"/>
      <c r="BY111" s="817"/>
      <c r="BZ111" s="817"/>
      <c r="CA111" s="817">
        <v>4833</v>
      </c>
      <c r="CB111" s="817"/>
      <c r="CC111" s="817"/>
      <c r="CD111" s="817"/>
      <c r="CE111" s="817"/>
      <c r="CF111" s="875">
        <v>0.2</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233</v>
      </c>
      <c r="DH111" s="817"/>
      <c r="DI111" s="817"/>
      <c r="DJ111" s="817"/>
      <c r="DK111" s="817"/>
      <c r="DL111" s="817" t="s">
        <v>233</v>
      </c>
      <c r="DM111" s="817"/>
      <c r="DN111" s="817"/>
      <c r="DO111" s="817"/>
      <c r="DP111" s="817"/>
      <c r="DQ111" s="817" t="s">
        <v>233</v>
      </c>
      <c r="DR111" s="817"/>
      <c r="DS111" s="817"/>
      <c r="DT111" s="817"/>
      <c r="DU111" s="817"/>
      <c r="DV111" s="794" t="s">
        <v>233</v>
      </c>
      <c r="DW111" s="794"/>
      <c r="DX111" s="794"/>
      <c r="DY111" s="794"/>
      <c r="DZ111" s="795"/>
    </row>
    <row r="112" spans="1:131" s="229" customFormat="1" ht="26.25" customHeight="1">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233</v>
      </c>
      <c r="AB112" s="780"/>
      <c r="AC112" s="780"/>
      <c r="AD112" s="780"/>
      <c r="AE112" s="781"/>
      <c r="AF112" s="782" t="s">
        <v>233</v>
      </c>
      <c r="AG112" s="780"/>
      <c r="AH112" s="780"/>
      <c r="AI112" s="780"/>
      <c r="AJ112" s="781"/>
      <c r="AK112" s="782" t="s">
        <v>233</v>
      </c>
      <c r="AL112" s="780"/>
      <c r="AM112" s="780"/>
      <c r="AN112" s="780"/>
      <c r="AO112" s="781"/>
      <c r="AP112" s="824" t="s">
        <v>233</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60178</v>
      </c>
      <c r="BR112" s="817"/>
      <c r="BS112" s="817"/>
      <c r="BT112" s="817"/>
      <c r="BU112" s="817"/>
      <c r="BV112" s="817">
        <v>70973</v>
      </c>
      <c r="BW112" s="817"/>
      <c r="BX112" s="817"/>
      <c r="BY112" s="817"/>
      <c r="BZ112" s="817"/>
      <c r="CA112" s="817">
        <v>98569</v>
      </c>
      <c r="CB112" s="817"/>
      <c r="CC112" s="817"/>
      <c r="CD112" s="817"/>
      <c r="CE112" s="817"/>
      <c r="CF112" s="875">
        <v>4.8</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233</v>
      </c>
      <c r="DH112" s="817"/>
      <c r="DI112" s="817"/>
      <c r="DJ112" s="817"/>
      <c r="DK112" s="817"/>
      <c r="DL112" s="817" t="s">
        <v>233</v>
      </c>
      <c r="DM112" s="817"/>
      <c r="DN112" s="817"/>
      <c r="DO112" s="817"/>
      <c r="DP112" s="817"/>
      <c r="DQ112" s="817" t="s">
        <v>233</v>
      </c>
      <c r="DR112" s="817"/>
      <c r="DS112" s="817"/>
      <c r="DT112" s="817"/>
      <c r="DU112" s="817"/>
      <c r="DV112" s="794" t="s">
        <v>233</v>
      </c>
      <c r="DW112" s="794"/>
      <c r="DX112" s="794"/>
      <c r="DY112" s="794"/>
      <c r="DZ112" s="795"/>
    </row>
    <row r="113" spans="1:130" s="229" customFormat="1" ht="26.25" customHeight="1">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19219</v>
      </c>
      <c r="AB113" s="919"/>
      <c r="AC113" s="919"/>
      <c r="AD113" s="919"/>
      <c r="AE113" s="920"/>
      <c r="AF113" s="921">
        <v>13180</v>
      </c>
      <c r="AG113" s="919"/>
      <c r="AH113" s="919"/>
      <c r="AI113" s="919"/>
      <c r="AJ113" s="920"/>
      <c r="AK113" s="921">
        <v>18692</v>
      </c>
      <c r="AL113" s="919"/>
      <c r="AM113" s="919"/>
      <c r="AN113" s="919"/>
      <c r="AO113" s="920"/>
      <c r="AP113" s="922">
        <v>0.9</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v>115500</v>
      </c>
      <c r="BR113" s="817"/>
      <c r="BS113" s="817"/>
      <c r="BT113" s="817"/>
      <c r="BU113" s="817"/>
      <c r="BV113" s="817">
        <v>105683</v>
      </c>
      <c r="BW113" s="817"/>
      <c r="BX113" s="817"/>
      <c r="BY113" s="817"/>
      <c r="BZ113" s="817"/>
      <c r="CA113" s="817">
        <v>92195</v>
      </c>
      <c r="CB113" s="817"/>
      <c r="CC113" s="817"/>
      <c r="CD113" s="817"/>
      <c r="CE113" s="817"/>
      <c r="CF113" s="875">
        <v>4.5</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233</v>
      </c>
      <c r="DH113" s="780"/>
      <c r="DI113" s="780"/>
      <c r="DJ113" s="780"/>
      <c r="DK113" s="781"/>
      <c r="DL113" s="782">
        <v>6667</v>
      </c>
      <c r="DM113" s="780"/>
      <c r="DN113" s="780"/>
      <c r="DO113" s="780"/>
      <c r="DP113" s="781"/>
      <c r="DQ113" s="782">
        <v>4833</v>
      </c>
      <c r="DR113" s="780"/>
      <c r="DS113" s="780"/>
      <c r="DT113" s="780"/>
      <c r="DU113" s="781"/>
      <c r="DV113" s="824">
        <v>0.2</v>
      </c>
      <c r="DW113" s="825"/>
      <c r="DX113" s="825"/>
      <c r="DY113" s="825"/>
      <c r="DZ113" s="826"/>
    </row>
    <row r="114" spans="1:130" s="229" customFormat="1" ht="26.25" customHeight="1">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8162</v>
      </c>
      <c r="AB114" s="780"/>
      <c r="AC114" s="780"/>
      <c r="AD114" s="780"/>
      <c r="AE114" s="781"/>
      <c r="AF114" s="782">
        <v>11237</v>
      </c>
      <c r="AG114" s="780"/>
      <c r="AH114" s="780"/>
      <c r="AI114" s="780"/>
      <c r="AJ114" s="781"/>
      <c r="AK114" s="782">
        <v>14997</v>
      </c>
      <c r="AL114" s="780"/>
      <c r="AM114" s="780"/>
      <c r="AN114" s="780"/>
      <c r="AO114" s="781"/>
      <c r="AP114" s="824">
        <v>0.7</v>
      </c>
      <c r="AQ114" s="825"/>
      <c r="AR114" s="825"/>
      <c r="AS114" s="825"/>
      <c r="AT114" s="826"/>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648986</v>
      </c>
      <c r="BR114" s="817"/>
      <c r="BS114" s="817"/>
      <c r="BT114" s="817"/>
      <c r="BU114" s="817"/>
      <c r="BV114" s="817">
        <v>612046</v>
      </c>
      <c r="BW114" s="817"/>
      <c r="BX114" s="817"/>
      <c r="BY114" s="817"/>
      <c r="BZ114" s="817"/>
      <c r="CA114" s="817">
        <v>608195</v>
      </c>
      <c r="CB114" s="817"/>
      <c r="CC114" s="817"/>
      <c r="CD114" s="817"/>
      <c r="CE114" s="817"/>
      <c r="CF114" s="875">
        <v>29.5</v>
      </c>
      <c r="CG114" s="876"/>
      <c r="CH114" s="876"/>
      <c r="CI114" s="876"/>
      <c r="CJ114" s="876"/>
      <c r="CK114" s="927"/>
      <c r="CL114" s="821"/>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233</v>
      </c>
      <c r="DH114" s="780"/>
      <c r="DI114" s="780"/>
      <c r="DJ114" s="780"/>
      <c r="DK114" s="781"/>
      <c r="DL114" s="782" t="s">
        <v>233</v>
      </c>
      <c r="DM114" s="780"/>
      <c r="DN114" s="780"/>
      <c r="DO114" s="780"/>
      <c r="DP114" s="781"/>
      <c r="DQ114" s="782" t="s">
        <v>233</v>
      </c>
      <c r="DR114" s="780"/>
      <c r="DS114" s="780"/>
      <c r="DT114" s="780"/>
      <c r="DU114" s="781"/>
      <c r="DV114" s="824" t="s">
        <v>233</v>
      </c>
      <c r="DW114" s="825"/>
      <c r="DX114" s="825"/>
      <c r="DY114" s="825"/>
      <c r="DZ114" s="826"/>
    </row>
    <row r="115" spans="1:130" s="229" customFormat="1" ht="26.25" customHeight="1">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2542</v>
      </c>
      <c r="AB115" s="919"/>
      <c r="AC115" s="919"/>
      <c r="AD115" s="919"/>
      <c r="AE115" s="920"/>
      <c r="AF115" s="921">
        <v>1834</v>
      </c>
      <c r="AG115" s="919"/>
      <c r="AH115" s="919"/>
      <c r="AI115" s="919"/>
      <c r="AJ115" s="920"/>
      <c r="AK115" s="921">
        <v>1431</v>
      </c>
      <c r="AL115" s="919"/>
      <c r="AM115" s="919"/>
      <c r="AN115" s="919"/>
      <c r="AO115" s="920"/>
      <c r="AP115" s="922">
        <v>0.1</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233</v>
      </c>
      <c r="BR115" s="817"/>
      <c r="BS115" s="817"/>
      <c r="BT115" s="817"/>
      <c r="BU115" s="817"/>
      <c r="BV115" s="817" t="s">
        <v>233</v>
      </c>
      <c r="BW115" s="817"/>
      <c r="BX115" s="817"/>
      <c r="BY115" s="817"/>
      <c r="BZ115" s="817"/>
      <c r="CA115" s="817" t="s">
        <v>233</v>
      </c>
      <c r="CB115" s="817"/>
      <c r="CC115" s="817"/>
      <c r="CD115" s="817"/>
      <c r="CE115" s="817"/>
      <c r="CF115" s="875" t="s">
        <v>233</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233</v>
      </c>
      <c r="DH115" s="780"/>
      <c r="DI115" s="780"/>
      <c r="DJ115" s="780"/>
      <c r="DK115" s="781"/>
      <c r="DL115" s="782" t="s">
        <v>233</v>
      </c>
      <c r="DM115" s="780"/>
      <c r="DN115" s="780"/>
      <c r="DO115" s="780"/>
      <c r="DP115" s="781"/>
      <c r="DQ115" s="782" t="s">
        <v>233</v>
      </c>
      <c r="DR115" s="780"/>
      <c r="DS115" s="780"/>
      <c r="DT115" s="780"/>
      <c r="DU115" s="781"/>
      <c r="DV115" s="824" t="s">
        <v>233</v>
      </c>
      <c r="DW115" s="825"/>
      <c r="DX115" s="825"/>
      <c r="DY115" s="825"/>
      <c r="DZ115" s="826"/>
    </row>
    <row r="116" spans="1:130" s="229" customFormat="1" ht="26.25" customHeight="1">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233</v>
      </c>
      <c r="AB116" s="780"/>
      <c r="AC116" s="780"/>
      <c r="AD116" s="780"/>
      <c r="AE116" s="781"/>
      <c r="AF116" s="782" t="s">
        <v>233</v>
      </c>
      <c r="AG116" s="780"/>
      <c r="AH116" s="780"/>
      <c r="AI116" s="780"/>
      <c r="AJ116" s="781"/>
      <c r="AK116" s="782" t="s">
        <v>233</v>
      </c>
      <c r="AL116" s="780"/>
      <c r="AM116" s="780"/>
      <c r="AN116" s="780"/>
      <c r="AO116" s="781"/>
      <c r="AP116" s="824" t="s">
        <v>233</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233</v>
      </c>
      <c r="BR116" s="817"/>
      <c r="BS116" s="817"/>
      <c r="BT116" s="817"/>
      <c r="BU116" s="817"/>
      <c r="BV116" s="817" t="s">
        <v>233</v>
      </c>
      <c r="BW116" s="817"/>
      <c r="BX116" s="817"/>
      <c r="BY116" s="817"/>
      <c r="BZ116" s="817"/>
      <c r="CA116" s="817" t="s">
        <v>233</v>
      </c>
      <c r="CB116" s="817"/>
      <c r="CC116" s="817"/>
      <c r="CD116" s="817"/>
      <c r="CE116" s="817"/>
      <c r="CF116" s="875" t="s">
        <v>233</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233</v>
      </c>
      <c r="DH116" s="780"/>
      <c r="DI116" s="780"/>
      <c r="DJ116" s="780"/>
      <c r="DK116" s="781"/>
      <c r="DL116" s="782" t="s">
        <v>233</v>
      </c>
      <c r="DM116" s="780"/>
      <c r="DN116" s="780"/>
      <c r="DO116" s="780"/>
      <c r="DP116" s="781"/>
      <c r="DQ116" s="782" t="s">
        <v>233</v>
      </c>
      <c r="DR116" s="780"/>
      <c r="DS116" s="780"/>
      <c r="DT116" s="780"/>
      <c r="DU116" s="781"/>
      <c r="DV116" s="824" t="s">
        <v>233</v>
      </c>
      <c r="DW116" s="825"/>
      <c r="DX116" s="825"/>
      <c r="DY116" s="825"/>
      <c r="DZ116" s="826"/>
    </row>
    <row r="117" spans="1:130" s="229"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469378</v>
      </c>
      <c r="AB117" s="903"/>
      <c r="AC117" s="903"/>
      <c r="AD117" s="903"/>
      <c r="AE117" s="904"/>
      <c r="AF117" s="905">
        <v>544496</v>
      </c>
      <c r="AG117" s="903"/>
      <c r="AH117" s="903"/>
      <c r="AI117" s="903"/>
      <c r="AJ117" s="904"/>
      <c r="AK117" s="905">
        <v>571615</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233</v>
      </c>
      <c r="BR117" s="817"/>
      <c r="BS117" s="817"/>
      <c r="BT117" s="817"/>
      <c r="BU117" s="817"/>
      <c r="BV117" s="817" t="s">
        <v>233</v>
      </c>
      <c r="BW117" s="817"/>
      <c r="BX117" s="817"/>
      <c r="BY117" s="817"/>
      <c r="BZ117" s="817"/>
      <c r="CA117" s="817" t="s">
        <v>233</v>
      </c>
      <c r="CB117" s="817"/>
      <c r="CC117" s="817"/>
      <c r="CD117" s="817"/>
      <c r="CE117" s="817"/>
      <c r="CF117" s="875" t="s">
        <v>233</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233</v>
      </c>
      <c r="DH117" s="780"/>
      <c r="DI117" s="780"/>
      <c r="DJ117" s="780"/>
      <c r="DK117" s="781"/>
      <c r="DL117" s="782" t="s">
        <v>233</v>
      </c>
      <c r="DM117" s="780"/>
      <c r="DN117" s="780"/>
      <c r="DO117" s="780"/>
      <c r="DP117" s="781"/>
      <c r="DQ117" s="782" t="s">
        <v>233</v>
      </c>
      <c r="DR117" s="780"/>
      <c r="DS117" s="780"/>
      <c r="DT117" s="780"/>
      <c r="DU117" s="781"/>
      <c r="DV117" s="824" t="s">
        <v>233</v>
      </c>
      <c r="DW117" s="825"/>
      <c r="DX117" s="825"/>
      <c r="DY117" s="825"/>
      <c r="DZ117" s="826"/>
    </row>
    <row r="118" spans="1:130" s="229" customFormat="1" ht="26.25" customHeight="1">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313</v>
      </c>
      <c r="AL118" s="896"/>
      <c r="AM118" s="896"/>
      <c r="AN118" s="896"/>
      <c r="AO118" s="897"/>
      <c r="AP118" s="899" t="s">
        <v>430</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233</v>
      </c>
      <c r="BR118" s="845"/>
      <c r="BS118" s="845"/>
      <c r="BT118" s="845"/>
      <c r="BU118" s="845"/>
      <c r="BV118" s="845" t="s">
        <v>233</v>
      </c>
      <c r="BW118" s="845"/>
      <c r="BX118" s="845"/>
      <c r="BY118" s="845"/>
      <c r="BZ118" s="845"/>
      <c r="CA118" s="845" t="s">
        <v>233</v>
      </c>
      <c r="CB118" s="845"/>
      <c r="CC118" s="845"/>
      <c r="CD118" s="845"/>
      <c r="CE118" s="845"/>
      <c r="CF118" s="875" t="s">
        <v>233</v>
      </c>
      <c r="CG118" s="876"/>
      <c r="CH118" s="876"/>
      <c r="CI118" s="876"/>
      <c r="CJ118" s="876"/>
      <c r="CK118" s="927"/>
      <c r="CL118" s="821"/>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233</v>
      </c>
      <c r="DH118" s="780"/>
      <c r="DI118" s="780"/>
      <c r="DJ118" s="780"/>
      <c r="DK118" s="781"/>
      <c r="DL118" s="782" t="s">
        <v>233</v>
      </c>
      <c r="DM118" s="780"/>
      <c r="DN118" s="780"/>
      <c r="DO118" s="780"/>
      <c r="DP118" s="781"/>
      <c r="DQ118" s="782" t="s">
        <v>233</v>
      </c>
      <c r="DR118" s="780"/>
      <c r="DS118" s="780"/>
      <c r="DT118" s="780"/>
      <c r="DU118" s="781"/>
      <c r="DV118" s="824" t="s">
        <v>233</v>
      </c>
      <c r="DW118" s="825"/>
      <c r="DX118" s="825"/>
      <c r="DY118" s="825"/>
      <c r="DZ118" s="826"/>
    </row>
    <row r="119" spans="1:130" s="229" customFormat="1" ht="26.25" customHeight="1">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233</v>
      </c>
      <c r="AB119" s="889"/>
      <c r="AC119" s="889"/>
      <c r="AD119" s="889"/>
      <c r="AE119" s="890"/>
      <c r="AF119" s="891" t="s">
        <v>233</v>
      </c>
      <c r="AG119" s="889"/>
      <c r="AH119" s="889"/>
      <c r="AI119" s="889"/>
      <c r="AJ119" s="890"/>
      <c r="AK119" s="891" t="s">
        <v>233</v>
      </c>
      <c r="AL119" s="889"/>
      <c r="AM119" s="889"/>
      <c r="AN119" s="889"/>
      <c r="AO119" s="890"/>
      <c r="AP119" s="892" t="s">
        <v>233</v>
      </c>
      <c r="AQ119" s="893"/>
      <c r="AR119" s="893"/>
      <c r="AS119" s="893"/>
      <c r="AT119" s="894"/>
      <c r="AU119" s="934"/>
      <c r="AV119" s="935"/>
      <c r="AW119" s="935"/>
      <c r="AX119" s="935"/>
      <c r="AY119" s="935"/>
      <c r="AZ119" s="250" t="s">
        <v>190</v>
      </c>
      <c r="BA119" s="250"/>
      <c r="BB119" s="250"/>
      <c r="BC119" s="250"/>
      <c r="BD119" s="250"/>
      <c r="BE119" s="250"/>
      <c r="BF119" s="250"/>
      <c r="BG119" s="250"/>
      <c r="BH119" s="250"/>
      <c r="BI119" s="250"/>
      <c r="BJ119" s="250"/>
      <c r="BK119" s="250"/>
      <c r="BL119" s="250"/>
      <c r="BM119" s="250"/>
      <c r="BN119" s="250"/>
      <c r="BO119" s="877" t="s">
        <v>460</v>
      </c>
      <c r="BP119" s="878"/>
      <c r="BQ119" s="879">
        <v>5284995</v>
      </c>
      <c r="BR119" s="845"/>
      <c r="BS119" s="845"/>
      <c r="BT119" s="845"/>
      <c r="BU119" s="845"/>
      <c r="BV119" s="845">
        <v>6315915</v>
      </c>
      <c r="BW119" s="845"/>
      <c r="BX119" s="845"/>
      <c r="BY119" s="845"/>
      <c r="BZ119" s="845"/>
      <c r="CA119" s="845">
        <v>6565145</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233</v>
      </c>
      <c r="DH119" s="764"/>
      <c r="DI119" s="764"/>
      <c r="DJ119" s="764"/>
      <c r="DK119" s="765"/>
      <c r="DL119" s="766" t="s">
        <v>233</v>
      </c>
      <c r="DM119" s="764"/>
      <c r="DN119" s="764"/>
      <c r="DO119" s="764"/>
      <c r="DP119" s="765"/>
      <c r="DQ119" s="766" t="s">
        <v>233</v>
      </c>
      <c r="DR119" s="764"/>
      <c r="DS119" s="764"/>
      <c r="DT119" s="764"/>
      <c r="DU119" s="765"/>
      <c r="DV119" s="848" t="s">
        <v>233</v>
      </c>
      <c r="DW119" s="849"/>
      <c r="DX119" s="849"/>
      <c r="DY119" s="849"/>
      <c r="DZ119" s="850"/>
    </row>
    <row r="120" spans="1:130" s="229" customFormat="1" ht="26.25" customHeight="1">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2542</v>
      </c>
      <c r="AB120" s="780"/>
      <c r="AC120" s="780"/>
      <c r="AD120" s="780"/>
      <c r="AE120" s="781"/>
      <c r="AF120" s="782">
        <v>1834</v>
      </c>
      <c r="AG120" s="780"/>
      <c r="AH120" s="780"/>
      <c r="AI120" s="780"/>
      <c r="AJ120" s="781"/>
      <c r="AK120" s="782">
        <v>1431</v>
      </c>
      <c r="AL120" s="780"/>
      <c r="AM120" s="780"/>
      <c r="AN120" s="780"/>
      <c r="AO120" s="781"/>
      <c r="AP120" s="824">
        <v>0.1</v>
      </c>
      <c r="AQ120" s="825"/>
      <c r="AR120" s="825"/>
      <c r="AS120" s="825"/>
      <c r="AT120" s="826"/>
      <c r="AU120" s="880" t="s">
        <v>462</v>
      </c>
      <c r="AV120" s="881"/>
      <c r="AW120" s="881"/>
      <c r="AX120" s="881"/>
      <c r="AY120" s="882"/>
      <c r="AZ120" s="860" t="s">
        <v>463</v>
      </c>
      <c r="BA120" s="808"/>
      <c r="BB120" s="808"/>
      <c r="BC120" s="808"/>
      <c r="BD120" s="808"/>
      <c r="BE120" s="808"/>
      <c r="BF120" s="808"/>
      <c r="BG120" s="808"/>
      <c r="BH120" s="808"/>
      <c r="BI120" s="808"/>
      <c r="BJ120" s="808"/>
      <c r="BK120" s="808"/>
      <c r="BL120" s="808"/>
      <c r="BM120" s="808"/>
      <c r="BN120" s="808"/>
      <c r="BO120" s="808"/>
      <c r="BP120" s="809"/>
      <c r="BQ120" s="861">
        <v>1669505</v>
      </c>
      <c r="BR120" s="842"/>
      <c r="BS120" s="842"/>
      <c r="BT120" s="842"/>
      <c r="BU120" s="842"/>
      <c r="BV120" s="842">
        <v>1597843</v>
      </c>
      <c r="BW120" s="842"/>
      <c r="BX120" s="842"/>
      <c r="BY120" s="842"/>
      <c r="BZ120" s="842"/>
      <c r="CA120" s="842">
        <v>1716939</v>
      </c>
      <c r="CB120" s="842"/>
      <c r="CC120" s="842"/>
      <c r="CD120" s="842"/>
      <c r="CE120" s="842"/>
      <c r="CF120" s="866">
        <v>83.3</v>
      </c>
      <c r="CG120" s="867"/>
      <c r="CH120" s="867"/>
      <c r="CI120" s="867"/>
      <c r="CJ120" s="867"/>
      <c r="CK120" s="868" t="s">
        <v>464</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60178</v>
      </c>
      <c r="DH120" s="842"/>
      <c r="DI120" s="842"/>
      <c r="DJ120" s="842"/>
      <c r="DK120" s="842"/>
      <c r="DL120" s="842">
        <v>69869</v>
      </c>
      <c r="DM120" s="842"/>
      <c r="DN120" s="842"/>
      <c r="DO120" s="842"/>
      <c r="DP120" s="842"/>
      <c r="DQ120" s="842">
        <v>74781</v>
      </c>
      <c r="DR120" s="842"/>
      <c r="DS120" s="842"/>
      <c r="DT120" s="842"/>
      <c r="DU120" s="842"/>
      <c r="DV120" s="843">
        <v>3.6</v>
      </c>
      <c r="DW120" s="843"/>
      <c r="DX120" s="843"/>
      <c r="DY120" s="843"/>
      <c r="DZ120" s="844"/>
    </row>
    <row r="121" spans="1:130" s="229" customFormat="1" ht="26.25" customHeight="1">
      <c r="A121" s="820"/>
      <c r="B121" s="821"/>
      <c r="C121" s="863" t="s">
        <v>465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233</v>
      </c>
      <c r="AB121" s="780"/>
      <c r="AC121" s="780"/>
      <c r="AD121" s="780"/>
      <c r="AE121" s="781"/>
      <c r="AF121" s="782" t="s">
        <v>233</v>
      </c>
      <c r="AG121" s="780"/>
      <c r="AH121" s="780"/>
      <c r="AI121" s="780"/>
      <c r="AJ121" s="781"/>
      <c r="AK121" s="782" t="s">
        <v>233</v>
      </c>
      <c r="AL121" s="780"/>
      <c r="AM121" s="780"/>
      <c r="AN121" s="780"/>
      <c r="AO121" s="781"/>
      <c r="AP121" s="824" t="s">
        <v>233</v>
      </c>
      <c r="AQ121" s="825"/>
      <c r="AR121" s="825"/>
      <c r="AS121" s="825"/>
      <c r="AT121" s="826"/>
      <c r="AU121" s="883"/>
      <c r="AV121" s="884"/>
      <c r="AW121" s="884"/>
      <c r="AX121" s="884"/>
      <c r="AY121" s="885"/>
      <c r="AZ121" s="815" t="s">
        <v>466</v>
      </c>
      <c r="BA121" s="752"/>
      <c r="BB121" s="752"/>
      <c r="BC121" s="752"/>
      <c r="BD121" s="752"/>
      <c r="BE121" s="752"/>
      <c r="BF121" s="752"/>
      <c r="BG121" s="752"/>
      <c r="BH121" s="752"/>
      <c r="BI121" s="752"/>
      <c r="BJ121" s="752"/>
      <c r="BK121" s="752"/>
      <c r="BL121" s="752"/>
      <c r="BM121" s="752"/>
      <c r="BN121" s="752"/>
      <c r="BO121" s="752"/>
      <c r="BP121" s="753"/>
      <c r="BQ121" s="816">
        <v>1744</v>
      </c>
      <c r="BR121" s="817"/>
      <c r="BS121" s="817"/>
      <c r="BT121" s="817"/>
      <c r="BU121" s="817"/>
      <c r="BV121" s="817">
        <v>127813</v>
      </c>
      <c r="BW121" s="817"/>
      <c r="BX121" s="817"/>
      <c r="BY121" s="817"/>
      <c r="BZ121" s="817"/>
      <c r="CA121" s="817">
        <v>123719</v>
      </c>
      <c r="CB121" s="817"/>
      <c r="CC121" s="817"/>
      <c r="CD121" s="817"/>
      <c r="CE121" s="817"/>
      <c r="CF121" s="875">
        <v>6</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t="s">
        <v>233</v>
      </c>
      <c r="DH121" s="817"/>
      <c r="DI121" s="817"/>
      <c r="DJ121" s="817"/>
      <c r="DK121" s="817"/>
      <c r="DL121" s="817">
        <v>1104</v>
      </c>
      <c r="DM121" s="817"/>
      <c r="DN121" s="817"/>
      <c r="DO121" s="817"/>
      <c r="DP121" s="817"/>
      <c r="DQ121" s="817">
        <v>23788</v>
      </c>
      <c r="DR121" s="817"/>
      <c r="DS121" s="817"/>
      <c r="DT121" s="817"/>
      <c r="DU121" s="817"/>
      <c r="DV121" s="794">
        <v>1.2</v>
      </c>
      <c r="DW121" s="794"/>
      <c r="DX121" s="794"/>
      <c r="DY121" s="794"/>
      <c r="DZ121" s="795"/>
    </row>
    <row r="122" spans="1:130" s="229" customFormat="1" ht="26.25" customHeight="1">
      <c r="A122" s="820"/>
      <c r="B122" s="821"/>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233</v>
      </c>
      <c r="AB122" s="780"/>
      <c r="AC122" s="780"/>
      <c r="AD122" s="780"/>
      <c r="AE122" s="781"/>
      <c r="AF122" s="782" t="s">
        <v>233</v>
      </c>
      <c r="AG122" s="780"/>
      <c r="AH122" s="780"/>
      <c r="AI122" s="780"/>
      <c r="AJ122" s="781"/>
      <c r="AK122" s="782" t="s">
        <v>233</v>
      </c>
      <c r="AL122" s="780"/>
      <c r="AM122" s="780"/>
      <c r="AN122" s="780"/>
      <c r="AO122" s="781"/>
      <c r="AP122" s="824" t="s">
        <v>233</v>
      </c>
      <c r="AQ122" s="825"/>
      <c r="AR122" s="825"/>
      <c r="AS122" s="825"/>
      <c r="AT122" s="826"/>
      <c r="AU122" s="883"/>
      <c r="AV122" s="884"/>
      <c r="AW122" s="884"/>
      <c r="AX122" s="884"/>
      <c r="AY122" s="885"/>
      <c r="AZ122" s="838" t="s">
        <v>467</v>
      </c>
      <c r="BA122" s="839"/>
      <c r="BB122" s="839"/>
      <c r="BC122" s="839"/>
      <c r="BD122" s="839"/>
      <c r="BE122" s="839"/>
      <c r="BF122" s="839"/>
      <c r="BG122" s="839"/>
      <c r="BH122" s="839"/>
      <c r="BI122" s="839"/>
      <c r="BJ122" s="839"/>
      <c r="BK122" s="839"/>
      <c r="BL122" s="839"/>
      <c r="BM122" s="839"/>
      <c r="BN122" s="839"/>
      <c r="BO122" s="839"/>
      <c r="BP122" s="840"/>
      <c r="BQ122" s="879">
        <v>3525857</v>
      </c>
      <c r="BR122" s="845"/>
      <c r="BS122" s="845"/>
      <c r="BT122" s="845"/>
      <c r="BU122" s="845"/>
      <c r="BV122" s="845">
        <v>3935351</v>
      </c>
      <c r="BW122" s="845"/>
      <c r="BX122" s="845"/>
      <c r="BY122" s="845"/>
      <c r="BZ122" s="845"/>
      <c r="CA122" s="845">
        <v>4045877</v>
      </c>
      <c r="CB122" s="845"/>
      <c r="CC122" s="845"/>
      <c r="CD122" s="845"/>
      <c r="CE122" s="845"/>
      <c r="CF122" s="846">
        <v>196.3</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t="s">
        <v>233</v>
      </c>
      <c r="DH122" s="817"/>
      <c r="DI122" s="817"/>
      <c r="DJ122" s="817"/>
      <c r="DK122" s="817"/>
      <c r="DL122" s="817" t="s">
        <v>233</v>
      </c>
      <c r="DM122" s="817"/>
      <c r="DN122" s="817"/>
      <c r="DO122" s="817"/>
      <c r="DP122" s="817"/>
      <c r="DQ122" s="817" t="s">
        <v>233</v>
      </c>
      <c r="DR122" s="817"/>
      <c r="DS122" s="817"/>
      <c r="DT122" s="817"/>
      <c r="DU122" s="817"/>
      <c r="DV122" s="794" t="s">
        <v>233</v>
      </c>
      <c r="DW122" s="794"/>
      <c r="DX122" s="794"/>
      <c r="DY122" s="794"/>
      <c r="DZ122" s="795"/>
    </row>
    <row r="123" spans="1:130" s="229" customFormat="1" ht="26.25" customHeight="1">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233</v>
      </c>
      <c r="AB123" s="780"/>
      <c r="AC123" s="780"/>
      <c r="AD123" s="780"/>
      <c r="AE123" s="781"/>
      <c r="AF123" s="782" t="s">
        <v>233</v>
      </c>
      <c r="AG123" s="780"/>
      <c r="AH123" s="780"/>
      <c r="AI123" s="780"/>
      <c r="AJ123" s="781"/>
      <c r="AK123" s="782" t="s">
        <v>233</v>
      </c>
      <c r="AL123" s="780"/>
      <c r="AM123" s="780"/>
      <c r="AN123" s="780"/>
      <c r="AO123" s="781"/>
      <c r="AP123" s="824" t="s">
        <v>233</v>
      </c>
      <c r="AQ123" s="825"/>
      <c r="AR123" s="825"/>
      <c r="AS123" s="825"/>
      <c r="AT123" s="826"/>
      <c r="AU123" s="886"/>
      <c r="AV123" s="887"/>
      <c r="AW123" s="887"/>
      <c r="AX123" s="887"/>
      <c r="AY123" s="887"/>
      <c r="AZ123" s="250" t="s">
        <v>190</v>
      </c>
      <c r="BA123" s="250"/>
      <c r="BB123" s="250"/>
      <c r="BC123" s="250"/>
      <c r="BD123" s="250"/>
      <c r="BE123" s="250"/>
      <c r="BF123" s="250"/>
      <c r="BG123" s="250"/>
      <c r="BH123" s="250"/>
      <c r="BI123" s="250"/>
      <c r="BJ123" s="250"/>
      <c r="BK123" s="250"/>
      <c r="BL123" s="250"/>
      <c r="BM123" s="250"/>
      <c r="BN123" s="250"/>
      <c r="BO123" s="877" t="s">
        <v>468</v>
      </c>
      <c r="BP123" s="878"/>
      <c r="BQ123" s="832">
        <v>5197106</v>
      </c>
      <c r="BR123" s="833"/>
      <c r="BS123" s="833"/>
      <c r="BT123" s="833"/>
      <c r="BU123" s="833"/>
      <c r="BV123" s="833">
        <v>5661007</v>
      </c>
      <c r="BW123" s="833"/>
      <c r="BX123" s="833"/>
      <c r="BY123" s="833"/>
      <c r="BZ123" s="833"/>
      <c r="CA123" s="833">
        <v>5886535</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233</v>
      </c>
      <c r="DH123" s="780"/>
      <c r="DI123" s="780"/>
      <c r="DJ123" s="780"/>
      <c r="DK123" s="781"/>
      <c r="DL123" s="782" t="s">
        <v>233</v>
      </c>
      <c r="DM123" s="780"/>
      <c r="DN123" s="780"/>
      <c r="DO123" s="780"/>
      <c r="DP123" s="781"/>
      <c r="DQ123" s="782" t="s">
        <v>233</v>
      </c>
      <c r="DR123" s="780"/>
      <c r="DS123" s="780"/>
      <c r="DT123" s="780"/>
      <c r="DU123" s="781"/>
      <c r="DV123" s="824" t="s">
        <v>233</v>
      </c>
      <c r="DW123" s="825"/>
      <c r="DX123" s="825"/>
      <c r="DY123" s="825"/>
      <c r="DZ123" s="826"/>
    </row>
    <row r="124" spans="1:130" s="229" customFormat="1" ht="26.25" customHeight="1" thickBot="1">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233</v>
      </c>
      <c r="AB124" s="780"/>
      <c r="AC124" s="780"/>
      <c r="AD124" s="780"/>
      <c r="AE124" s="781"/>
      <c r="AF124" s="782" t="s">
        <v>233</v>
      </c>
      <c r="AG124" s="780"/>
      <c r="AH124" s="780"/>
      <c r="AI124" s="780"/>
      <c r="AJ124" s="781"/>
      <c r="AK124" s="782" t="s">
        <v>233</v>
      </c>
      <c r="AL124" s="780"/>
      <c r="AM124" s="780"/>
      <c r="AN124" s="780"/>
      <c r="AO124" s="781"/>
      <c r="AP124" s="824" t="s">
        <v>233</v>
      </c>
      <c r="AQ124" s="825"/>
      <c r="AR124" s="825"/>
      <c r="AS124" s="825"/>
      <c r="AT124" s="826"/>
      <c r="AU124" s="827" t="s">
        <v>469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4.5999999999999996</v>
      </c>
      <c r="BR124" s="831"/>
      <c r="BS124" s="831"/>
      <c r="BT124" s="831"/>
      <c r="BU124" s="831"/>
      <c r="BV124" s="831">
        <v>31.3</v>
      </c>
      <c r="BW124" s="831"/>
      <c r="BX124" s="831"/>
      <c r="BY124" s="831"/>
      <c r="BZ124" s="831"/>
      <c r="CA124" s="831">
        <v>32.9</v>
      </c>
      <c r="CB124" s="831"/>
      <c r="CC124" s="831"/>
      <c r="CD124" s="831"/>
      <c r="CE124" s="831"/>
      <c r="CF124" s="726"/>
      <c r="CG124" s="727"/>
      <c r="CH124" s="727"/>
      <c r="CI124" s="727"/>
      <c r="CJ124" s="862"/>
      <c r="CK124" s="870"/>
      <c r="CL124" s="870"/>
      <c r="CM124" s="870"/>
      <c r="CN124" s="870"/>
      <c r="CO124" s="871"/>
      <c r="CP124" s="835" t="s">
        <v>470</v>
      </c>
      <c r="CQ124" s="836"/>
      <c r="CR124" s="836"/>
      <c r="CS124" s="836"/>
      <c r="CT124" s="836"/>
      <c r="CU124" s="836"/>
      <c r="CV124" s="836"/>
      <c r="CW124" s="836"/>
      <c r="CX124" s="836"/>
      <c r="CY124" s="836"/>
      <c r="CZ124" s="836"/>
      <c r="DA124" s="836"/>
      <c r="DB124" s="836"/>
      <c r="DC124" s="836"/>
      <c r="DD124" s="836"/>
      <c r="DE124" s="836"/>
      <c r="DF124" s="837"/>
      <c r="DG124" s="763" t="s">
        <v>471</v>
      </c>
      <c r="DH124" s="764"/>
      <c r="DI124" s="764"/>
      <c r="DJ124" s="764"/>
      <c r="DK124" s="765"/>
      <c r="DL124" s="766" t="s">
        <v>471</v>
      </c>
      <c r="DM124" s="764"/>
      <c r="DN124" s="764"/>
      <c r="DO124" s="764"/>
      <c r="DP124" s="765"/>
      <c r="DQ124" s="766" t="s">
        <v>471</v>
      </c>
      <c r="DR124" s="764"/>
      <c r="DS124" s="764"/>
      <c r="DT124" s="764"/>
      <c r="DU124" s="765"/>
      <c r="DV124" s="848" t="s">
        <v>471</v>
      </c>
      <c r="DW124" s="849"/>
      <c r="DX124" s="849"/>
      <c r="DY124" s="849"/>
      <c r="DZ124" s="850"/>
    </row>
    <row r="125" spans="1:130" s="229" customFormat="1" ht="26.25" customHeight="1">
      <c r="A125" s="820"/>
      <c r="B125" s="821"/>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471</v>
      </c>
      <c r="AB125" s="780"/>
      <c r="AC125" s="780"/>
      <c r="AD125" s="780"/>
      <c r="AE125" s="781"/>
      <c r="AF125" s="782" t="s">
        <v>471</v>
      </c>
      <c r="AG125" s="780"/>
      <c r="AH125" s="780"/>
      <c r="AI125" s="780"/>
      <c r="AJ125" s="781"/>
      <c r="AK125" s="782" t="s">
        <v>471</v>
      </c>
      <c r="AL125" s="780"/>
      <c r="AM125" s="780"/>
      <c r="AN125" s="780"/>
      <c r="AO125" s="781"/>
      <c r="AP125" s="824" t="s">
        <v>471</v>
      </c>
      <c r="AQ125" s="825"/>
      <c r="AR125" s="825"/>
      <c r="AS125" s="825"/>
      <c r="AT125" s="826"/>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851" t="s">
        <v>472</v>
      </c>
      <c r="CL125" s="852"/>
      <c r="CM125" s="852"/>
      <c r="CN125" s="852"/>
      <c r="CO125" s="853"/>
      <c r="CP125" s="860" t="s">
        <v>473</v>
      </c>
      <c r="CQ125" s="808"/>
      <c r="CR125" s="808"/>
      <c r="CS125" s="808"/>
      <c r="CT125" s="808"/>
      <c r="CU125" s="808"/>
      <c r="CV125" s="808"/>
      <c r="CW125" s="808"/>
      <c r="CX125" s="808"/>
      <c r="CY125" s="808"/>
      <c r="CZ125" s="808"/>
      <c r="DA125" s="808"/>
      <c r="DB125" s="808"/>
      <c r="DC125" s="808"/>
      <c r="DD125" s="808"/>
      <c r="DE125" s="808"/>
      <c r="DF125" s="809"/>
      <c r="DG125" s="861" t="s">
        <v>471</v>
      </c>
      <c r="DH125" s="842"/>
      <c r="DI125" s="842"/>
      <c r="DJ125" s="842"/>
      <c r="DK125" s="842"/>
      <c r="DL125" s="842" t="s">
        <v>471</v>
      </c>
      <c r="DM125" s="842"/>
      <c r="DN125" s="842"/>
      <c r="DO125" s="842"/>
      <c r="DP125" s="842"/>
      <c r="DQ125" s="842" t="s">
        <v>471</v>
      </c>
      <c r="DR125" s="842"/>
      <c r="DS125" s="842"/>
      <c r="DT125" s="842"/>
      <c r="DU125" s="842"/>
      <c r="DV125" s="843" t="s">
        <v>471</v>
      </c>
      <c r="DW125" s="843"/>
      <c r="DX125" s="843"/>
      <c r="DY125" s="843"/>
      <c r="DZ125" s="844"/>
    </row>
    <row r="126" spans="1:130" s="229" customFormat="1" ht="26.25" customHeight="1" thickBot="1">
      <c r="A126" s="820"/>
      <c r="B126" s="821"/>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471</v>
      </c>
      <c r="AB126" s="780"/>
      <c r="AC126" s="780"/>
      <c r="AD126" s="780"/>
      <c r="AE126" s="781"/>
      <c r="AF126" s="782" t="s">
        <v>471</v>
      </c>
      <c r="AG126" s="780"/>
      <c r="AH126" s="780"/>
      <c r="AI126" s="780"/>
      <c r="AJ126" s="781"/>
      <c r="AK126" s="782" t="s">
        <v>471</v>
      </c>
      <c r="AL126" s="780"/>
      <c r="AM126" s="780"/>
      <c r="AN126" s="780"/>
      <c r="AO126" s="781"/>
      <c r="AP126" s="824" t="s">
        <v>471</v>
      </c>
      <c r="AQ126" s="825"/>
      <c r="AR126" s="825"/>
      <c r="AS126" s="825"/>
      <c r="AT126" s="826"/>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854"/>
      <c r="CL126" s="855"/>
      <c r="CM126" s="855"/>
      <c r="CN126" s="855"/>
      <c r="CO126" s="856"/>
      <c r="CP126" s="815" t="s">
        <v>474</v>
      </c>
      <c r="CQ126" s="752"/>
      <c r="CR126" s="752"/>
      <c r="CS126" s="752"/>
      <c r="CT126" s="752"/>
      <c r="CU126" s="752"/>
      <c r="CV126" s="752"/>
      <c r="CW126" s="752"/>
      <c r="CX126" s="752"/>
      <c r="CY126" s="752"/>
      <c r="CZ126" s="752"/>
      <c r="DA126" s="752"/>
      <c r="DB126" s="752"/>
      <c r="DC126" s="752"/>
      <c r="DD126" s="752"/>
      <c r="DE126" s="752"/>
      <c r="DF126" s="753"/>
      <c r="DG126" s="816" t="s">
        <v>471</v>
      </c>
      <c r="DH126" s="817"/>
      <c r="DI126" s="817"/>
      <c r="DJ126" s="817"/>
      <c r="DK126" s="817"/>
      <c r="DL126" s="817" t="s">
        <v>471</v>
      </c>
      <c r="DM126" s="817"/>
      <c r="DN126" s="817"/>
      <c r="DO126" s="817"/>
      <c r="DP126" s="817"/>
      <c r="DQ126" s="817" t="s">
        <v>471</v>
      </c>
      <c r="DR126" s="817"/>
      <c r="DS126" s="817"/>
      <c r="DT126" s="817"/>
      <c r="DU126" s="817"/>
      <c r="DV126" s="794" t="s">
        <v>471</v>
      </c>
      <c r="DW126" s="794"/>
      <c r="DX126" s="794"/>
      <c r="DY126" s="794"/>
      <c r="DZ126" s="795"/>
    </row>
    <row r="127" spans="1:130" s="229" customFormat="1" ht="26.25" customHeight="1">
      <c r="A127" s="822"/>
      <c r="B127" s="823"/>
      <c r="C127" s="838" t="s">
        <v>475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471</v>
      </c>
      <c r="AB127" s="780"/>
      <c r="AC127" s="780"/>
      <c r="AD127" s="780"/>
      <c r="AE127" s="781"/>
      <c r="AF127" s="782" t="s">
        <v>471</v>
      </c>
      <c r="AG127" s="780"/>
      <c r="AH127" s="780"/>
      <c r="AI127" s="780"/>
      <c r="AJ127" s="781"/>
      <c r="AK127" s="782" t="s">
        <v>471</v>
      </c>
      <c r="AL127" s="780"/>
      <c r="AM127" s="780"/>
      <c r="AN127" s="780"/>
      <c r="AO127" s="781"/>
      <c r="AP127" s="824" t="s">
        <v>471</v>
      </c>
      <c r="AQ127" s="825"/>
      <c r="AR127" s="825"/>
      <c r="AS127" s="825"/>
      <c r="AT127" s="826"/>
      <c r="AU127" s="231"/>
      <c r="AV127" s="231"/>
      <c r="AW127" s="231"/>
      <c r="AX127" s="841" t="s">
        <v>476</v>
      </c>
      <c r="AY127" s="812"/>
      <c r="AZ127" s="812"/>
      <c r="BA127" s="812"/>
      <c r="BB127" s="812"/>
      <c r="BC127" s="812"/>
      <c r="BD127" s="812"/>
      <c r="BE127" s="813"/>
      <c r="BF127" s="811" t="s">
        <v>477</v>
      </c>
      <c r="BG127" s="812"/>
      <c r="BH127" s="812"/>
      <c r="BI127" s="812"/>
      <c r="BJ127" s="812"/>
      <c r="BK127" s="812"/>
      <c r="BL127" s="813"/>
      <c r="BM127" s="811" t="s">
        <v>478</v>
      </c>
      <c r="BN127" s="812"/>
      <c r="BO127" s="812"/>
      <c r="BP127" s="812"/>
      <c r="BQ127" s="812"/>
      <c r="BR127" s="812"/>
      <c r="BS127" s="813"/>
      <c r="BT127" s="811" t="s">
        <v>479</v>
      </c>
      <c r="BU127" s="812"/>
      <c r="BV127" s="812"/>
      <c r="BW127" s="812"/>
      <c r="BX127" s="812"/>
      <c r="BY127" s="812"/>
      <c r="BZ127" s="814"/>
      <c r="CA127" s="231"/>
      <c r="CB127" s="231"/>
      <c r="CC127" s="231"/>
      <c r="CD127" s="254"/>
      <c r="CE127" s="254"/>
      <c r="CF127" s="254"/>
      <c r="CG127" s="231"/>
      <c r="CH127" s="231"/>
      <c r="CI127" s="231"/>
      <c r="CJ127" s="253"/>
      <c r="CK127" s="854"/>
      <c r="CL127" s="855"/>
      <c r="CM127" s="855"/>
      <c r="CN127" s="855"/>
      <c r="CO127" s="856"/>
      <c r="CP127" s="815" t="s">
        <v>480</v>
      </c>
      <c r="CQ127" s="752"/>
      <c r="CR127" s="752"/>
      <c r="CS127" s="752"/>
      <c r="CT127" s="752"/>
      <c r="CU127" s="752"/>
      <c r="CV127" s="752"/>
      <c r="CW127" s="752"/>
      <c r="CX127" s="752"/>
      <c r="CY127" s="752"/>
      <c r="CZ127" s="752"/>
      <c r="DA127" s="752"/>
      <c r="DB127" s="752"/>
      <c r="DC127" s="752"/>
      <c r="DD127" s="752"/>
      <c r="DE127" s="752"/>
      <c r="DF127" s="753"/>
      <c r="DG127" s="816" t="s">
        <v>471</v>
      </c>
      <c r="DH127" s="817"/>
      <c r="DI127" s="817"/>
      <c r="DJ127" s="817"/>
      <c r="DK127" s="817"/>
      <c r="DL127" s="817" t="s">
        <v>471</v>
      </c>
      <c r="DM127" s="817"/>
      <c r="DN127" s="817"/>
      <c r="DO127" s="817"/>
      <c r="DP127" s="817"/>
      <c r="DQ127" s="817" t="s">
        <v>471</v>
      </c>
      <c r="DR127" s="817"/>
      <c r="DS127" s="817"/>
      <c r="DT127" s="817"/>
      <c r="DU127" s="817"/>
      <c r="DV127" s="794" t="s">
        <v>471</v>
      </c>
      <c r="DW127" s="794"/>
      <c r="DX127" s="794"/>
      <c r="DY127" s="794"/>
      <c r="DZ127" s="795"/>
    </row>
    <row r="128" spans="1:130" s="229" customFormat="1" ht="26.25" customHeight="1" thickBot="1">
      <c r="A128" s="796" t="s">
        <v>481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482</v>
      </c>
      <c r="X128" s="798"/>
      <c r="Y128" s="798"/>
      <c r="Z128" s="799"/>
      <c r="AA128" s="800">
        <v>1731</v>
      </c>
      <c r="AB128" s="801"/>
      <c r="AC128" s="801"/>
      <c r="AD128" s="801"/>
      <c r="AE128" s="802"/>
      <c r="AF128" s="803">
        <v>12304</v>
      </c>
      <c r="AG128" s="801"/>
      <c r="AH128" s="801"/>
      <c r="AI128" s="801"/>
      <c r="AJ128" s="802"/>
      <c r="AK128" s="803">
        <v>15286</v>
      </c>
      <c r="AL128" s="801"/>
      <c r="AM128" s="801"/>
      <c r="AN128" s="801"/>
      <c r="AO128" s="802"/>
      <c r="AP128" s="804"/>
      <c r="AQ128" s="805"/>
      <c r="AR128" s="805"/>
      <c r="AS128" s="805"/>
      <c r="AT128" s="806"/>
      <c r="AU128" s="231"/>
      <c r="AV128" s="231"/>
      <c r="AW128" s="231"/>
      <c r="AX128" s="807" t="s">
        <v>483</v>
      </c>
      <c r="AY128" s="808"/>
      <c r="AZ128" s="808"/>
      <c r="BA128" s="808"/>
      <c r="BB128" s="808"/>
      <c r="BC128" s="808"/>
      <c r="BD128" s="808"/>
      <c r="BE128" s="809"/>
      <c r="BF128" s="786" t="s">
        <v>484</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4"/>
      <c r="CB128" s="254"/>
      <c r="CC128" s="254"/>
      <c r="CD128" s="254"/>
      <c r="CE128" s="254"/>
      <c r="CF128" s="254"/>
      <c r="CG128" s="231"/>
      <c r="CH128" s="231"/>
      <c r="CI128" s="231"/>
      <c r="CJ128" s="253"/>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t="s">
        <v>484</v>
      </c>
      <c r="DH128" s="791"/>
      <c r="DI128" s="791"/>
      <c r="DJ128" s="791"/>
      <c r="DK128" s="791"/>
      <c r="DL128" s="791" t="s">
        <v>484</v>
      </c>
      <c r="DM128" s="791"/>
      <c r="DN128" s="791"/>
      <c r="DO128" s="791"/>
      <c r="DP128" s="791"/>
      <c r="DQ128" s="791" t="s">
        <v>484</v>
      </c>
      <c r="DR128" s="791"/>
      <c r="DS128" s="791"/>
      <c r="DT128" s="791"/>
      <c r="DU128" s="791"/>
      <c r="DV128" s="792" t="s">
        <v>484</v>
      </c>
      <c r="DW128" s="792"/>
      <c r="DX128" s="792"/>
      <c r="DY128" s="792"/>
      <c r="DZ128" s="793"/>
    </row>
    <row r="129" spans="1:131" s="229"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2250298</v>
      </c>
      <c r="AB129" s="780"/>
      <c r="AC129" s="780"/>
      <c r="AD129" s="780"/>
      <c r="AE129" s="781"/>
      <c r="AF129" s="782">
        <v>2497092</v>
      </c>
      <c r="AG129" s="780"/>
      <c r="AH129" s="780"/>
      <c r="AI129" s="780"/>
      <c r="AJ129" s="781"/>
      <c r="AK129" s="782">
        <v>2476622</v>
      </c>
      <c r="AL129" s="780"/>
      <c r="AM129" s="780"/>
      <c r="AN129" s="780"/>
      <c r="AO129" s="781"/>
      <c r="AP129" s="783"/>
      <c r="AQ129" s="784"/>
      <c r="AR129" s="784"/>
      <c r="AS129" s="784"/>
      <c r="AT129" s="785"/>
      <c r="AU129" s="232"/>
      <c r="AV129" s="232"/>
      <c r="AW129" s="232"/>
      <c r="AX129" s="751" t="s">
        <v>487</v>
      </c>
      <c r="AY129" s="752"/>
      <c r="AZ129" s="752"/>
      <c r="BA129" s="752"/>
      <c r="BB129" s="752"/>
      <c r="BC129" s="752"/>
      <c r="BD129" s="752"/>
      <c r="BE129" s="753"/>
      <c r="BF129" s="770" t="s">
        <v>484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353869</v>
      </c>
      <c r="AB130" s="780"/>
      <c r="AC130" s="780"/>
      <c r="AD130" s="780"/>
      <c r="AE130" s="781"/>
      <c r="AF130" s="782">
        <v>407255</v>
      </c>
      <c r="AG130" s="780"/>
      <c r="AH130" s="780"/>
      <c r="AI130" s="780"/>
      <c r="AJ130" s="781"/>
      <c r="AK130" s="782">
        <v>415112</v>
      </c>
      <c r="AL130" s="780"/>
      <c r="AM130" s="780"/>
      <c r="AN130" s="780"/>
      <c r="AO130" s="781"/>
      <c r="AP130" s="783"/>
      <c r="AQ130" s="784"/>
      <c r="AR130" s="784"/>
      <c r="AS130" s="784"/>
      <c r="AT130" s="785"/>
      <c r="AU130" s="232"/>
      <c r="AV130" s="232"/>
      <c r="AW130" s="232"/>
      <c r="AX130" s="751" t="s">
        <v>490</v>
      </c>
      <c r="AY130" s="752"/>
      <c r="AZ130" s="752"/>
      <c r="BA130" s="752"/>
      <c r="BB130" s="752"/>
      <c r="BC130" s="752"/>
      <c r="BD130" s="752"/>
      <c r="BE130" s="753"/>
      <c r="BF130" s="754">
        <v>6.2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1896429</v>
      </c>
      <c r="AB131" s="764"/>
      <c r="AC131" s="764"/>
      <c r="AD131" s="764"/>
      <c r="AE131" s="765"/>
      <c r="AF131" s="766">
        <v>2089837</v>
      </c>
      <c r="AG131" s="764"/>
      <c r="AH131" s="764"/>
      <c r="AI131" s="764"/>
      <c r="AJ131" s="765"/>
      <c r="AK131" s="766">
        <v>2061510</v>
      </c>
      <c r="AL131" s="764"/>
      <c r="AM131" s="764"/>
      <c r="AN131" s="764"/>
      <c r="AO131" s="765"/>
      <c r="AP131" s="767"/>
      <c r="AQ131" s="768"/>
      <c r="AR131" s="768"/>
      <c r="AS131" s="768"/>
      <c r="AT131" s="769"/>
      <c r="AU131" s="232"/>
      <c r="AV131" s="232"/>
      <c r="AW131" s="232"/>
      <c r="AX131" s="729" t="s">
        <v>492</v>
      </c>
      <c r="AY131" s="730"/>
      <c r="AZ131" s="730"/>
      <c r="BA131" s="730"/>
      <c r="BB131" s="730"/>
      <c r="BC131" s="730"/>
      <c r="BD131" s="730"/>
      <c r="BE131" s="731"/>
      <c r="BF131" s="732">
        <v>32.9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5.9995918640000001</v>
      </c>
      <c r="AB132" s="745"/>
      <c r="AC132" s="745"/>
      <c r="AD132" s="745"/>
      <c r="AE132" s="746"/>
      <c r="AF132" s="747">
        <v>5.9783131410000001</v>
      </c>
      <c r="AG132" s="745"/>
      <c r="AH132" s="745"/>
      <c r="AI132" s="745"/>
      <c r="AJ132" s="746"/>
      <c r="AK132" s="747">
        <v>6.8501729310000004</v>
      </c>
      <c r="AL132" s="745"/>
      <c r="AM132" s="745"/>
      <c r="AN132" s="745"/>
      <c r="AO132" s="746"/>
      <c r="AP132" s="748"/>
      <c r="AQ132" s="749"/>
      <c r="AR132" s="749"/>
      <c r="AS132" s="749"/>
      <c r="AT132" s="750"/>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5.2</v>
      </c>
      <c r="AB133" s="724"/>
      <c r="AC133" s="724"/>
      <c r="AD133" s="724"/>
      <c r="AE133" s="725"/>
      <c r="AF133" s="723">
        <v>5.6</v>
      </c>
      <c r="AG133" s="724"/>
      <c r="AH133" s="724"/>
      <c r="AI133" s="724"/>
      <c r="AJ133" s="725"/>
      <c r="AK133" s="723">
        <v>6.2</v>
      </c>
      <c r="AL133" s="724"/>
      <c r="AM133" s="724"/>
      <c r="AN133" s="724"/>
      <c r="AO133" s="725"/>
      <c r="AP133" s="726"/>
      <c r="AQ133" s="727"/>
      <c r="AR133" s="727"/>
      <c r="AS133" s="727"/>
      <c r="AT133" s="728"/>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qhXQ4rLeeLJbORa0dYQJLICaBmmsziTzDChFoMym9abPH22J2GVj/SnGka43azdJoIWkDwnE2hsPrw6QoYerXw==" saltValue="gr9/eqhbsfVFXWTC2DXwT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9" customWidth="1"/>
    <col min="121" max="121" width="0" style="258" hidden="1" customWidth="1"/>
    <col min="122" max="16384" width="9" style="258" hidden="1"/>
  </cols>
  <sheetData>
    <row r="1" spans="1:120">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row r="3" spans="1:120"/>
    <row r="4" spans="1:120"/>
    <row r="5" spans="1:120"/>
    <row r="6" spans="1:120"/>
    <row r="7" spans="1:120"/>
    <row r="8" spans="1:120"/>
    <row r="9" spans="1:120"/>
    <row r="10" spans="1:120"/>
    <row r="11" spans="1:120"/>
    <row r="12" spans="1:120"/>
    <row r="13" spans="1:120"/>
    <row r="14" spans="1:120"/>
    <row r="15" spans="1:120"/>
    <row r="16" spans="1:120">
      <c r="DP16" s="258"/>
    </row>
    <row r="17" spans="119:120">
      <c r="DP17" s="258"/>
    </row>
    <row r="18" spans="119:120"/>
    <row r="19" spans="119:120"/>
    <row r="20" spans="119:120">
      <c r="DO20" s="258"/>
      <c r="DP20" s="258"/>
    </row>
    <row r="21" spans="119:120">
      <c r="DP21" s="258"/>
    </row>
    <row r="22" spans="119:120"/>
    <row r="23" spans="119:120">
      <c r="DO23" s="258"/>
      <c r="DP23" s="258"/>
    </row>
    <row r="24" spans="119:120">
      <c r="DP24" s="258"/>
    </row>
    <row r="25" spans="119:120">
      <c r="DP25" s="258"/>
    </row>
    <row r="26" spans="119:120">
      <c r="DO26" s="258"/>
      <c r="DP26" s="258"/>
    </row>
    <row r="27" spans="119:120"/>
    <row r="28" spans="119:120">
      <c r="DO28" s="258"/>
      <c r="DP28" s="258"/>
    </row>
    <row r="29" spans="119:120">
      <c r="DP29" s="258"/>
    </row>
    <row r="30" spans="119:120"/>
    <row r="31" spans="119:120">
      <c r="DO31" s="258"/>
      <c r="DP31" s="258"/>
    </row>
    <row r="32" spans="119:120"/>
    <row r="33" spans="98:120">
      <c r="DO33" s="258"/>
      <c r="DP33" s="258"/>
    </row>
    <row r="34" spans="98:120">
      <c r="DM34" s="258"/>
    </row>
    <row r="35" spans="98:120">
      <c r="CT35" s="258"/>
      <c r="CU35" s="258"/>
      <c r="CV35" s="258"/>
      <c r="CY35" s="258"/>
      <c r="CZ35" s="258"/>
      <c r="DA35" s="258"/>
      <c r="DD35" s="258"/>
      <c r="DE35" s="258"/>
      <c r="DF35" s="258"/>
      <c r="DI35" s="258"/>
      <c r="DJ35" s="258"/>
      <c r="DK35" s="258"/>
      <c r="DM35" s="258"/>
      <c r="DN35" s="258"/>
      <c r="DO35" s="258"/>
      <c r="DP35" s="258"/>
    </row>
    <row r="36" spans="98:120"/>
    <row r="37" spans="98:120">
      <c r="CW37" s="258"/>
      <c r="DB37" s="258"/>
      <c r="DG37" s="258"/>
      <c r="DL37" s="258"/>
      <c r="DP37" s="258"/>
    </row>
    <row r="38" spans="98:120">
      <c r="CT38" s="258"/>
      <c r="CU38" s="258"/>
      <c r="CV38" s="258"/>
      <c r="CW38" s="258"/>
      <c r="CY38" s="258"/>
      <c r="CZ38" s="258"/>
      <c r="DA38" s="258"/>
      <c r="DB38" s="258"/>
      <c r="DD38" s="258"/>
      <c r="DE38" s="258"/>
      <c r="DF38" s="258"/>
      <c r="DG38" s="258"/>
      <c r="DI38" s="258"/>
      <c r="DJ38" s="258"/>
      <c r="DK38" s="258"/>
      <c r="DL38" s="258"/>
      <c r="DN38" s="258"/>
      <c r="DO38" s="258"/>
      <c r="DP38" s="258"/>
    </row>
    <row r="39" spans="98:120"/>
    <row r="40" spans="98:120"/>
    <row r="41" spans="98:120"/>
    <row r="42" spans="98:120"/>
    <row r="43" spans="98:120"/>
    <row r="44" spans="98:120"/>
    <row r="45" spans="98:120"/>
    <row r="46" spans="98:120"/>
    <row r="47" spans="98:120"/>
    <row r="48" spans="98:120"/>
    <row r="49" spans="22:120">
      <c r="DN49" s="258"/>
      <c r="DO49" s="258"/>
      <c r="DP49" s="25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8"/>
      <c r="CS63" s="258"/>
      <c r="CX63" s="258"/>
      <c r="DC63" s="258"/>
      <c r="DH63" s="258"/>
    </row>
    <row r="64" spans="22:120">
      <c r="V64" s="258"/>
    </row>
    <row r="65" spans="15:120">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c r="Q66" s="258"/>
      <c r="S66" s="258"/>
      <c r="U66" s="258"/>
      <c r="DM66" s="258"/>
    </row>
    <row r="67" spans="15:120">
      <c r="O67" s="258"/>
      <c r="P67" s="258"/>
      <c r="R67" s="258"/>
      <c r="T67" s="258"/>
      <c r="Y67" s="258"/>
      <c r="CT67" s="258"/>
      <c r="CV67" s="258"/>
      <c r="CW67" s="258"/>
      <c r="CY67" s="258"/>
      <c r="DA67" s="258"/>
      <c r="DB67" s="258"/>
      <c r="DD67" s="258"/>
      <c r="DF67" s="258"/>
      <c r="DG67" s="258"/>
      <c r="DI67" s="258"/>
      <c r="DK67" s="258"/>
      <c r="DL67" s="258"/>
      <c r="DN67" s="258"/>
      <c r="DO67" s="258"/>
      <c r="DP67" s="258"/>
    </row>
    <row r="68" spans="15:120"/>
    <row r="69" spans="15:120"/>
    <row r="70" spans="15:120"/>
    <row r="71" spans="15:120"/>
    <row r="72" spans="15:120">
      <c r="DP72" s="258"/>
    </row>
    <row r="73" spans="15:120">
      <c r="DP73" s="25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8"/>
      <c r="CX96" s="258"/>
      <c r="DC96" s="258"/>
      <c r="DH96" s="258"/>
    </row>
    <row r="97" spans="24:120">
      <c r="CS97" s="258"/>
      <c r="CX97" s="258"/>
      <c r="DC97" s="258"/>
      <c r="DH97" s="258"/>
      <c r="DP97" s="259" t="s">
        <v>496</v>
      </c>
    </row>
    <row r="98" spans="24:120" hidden="1">
      <c r="CS98" s="258"/>
      <c r="CX98" s="258"/>
      <c r="DC98" s="258"/>
      <c r="DH98" s="258"/>
    </row>
    <row r="99" spans="24:120" hidden="1">
      <c r="CS99" s="258"/>
      <c r="CX99" s="258"/>
      <c r="DC99" s="258"/>
      <c r="DH99" s="258"/>
    </row>
    <row r="101" spans="24:120" ht="12" hidden="1" customHeight="1">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c r="CU102" s="258"/>
      <c r="CZ102" s="258"/>
      <c r="DE102" s="258"/>
      <c r="DJ102" s="258"/>
      <c r="DM102" s="258"/>
    </row>
    <row r="103" spans="24:120" hidden="1">
      <c r="CT103" s="258"/>
      <c r="CV103" s="258"/>
      <c r="CW103" s="258"/>
      <c r="CY103" s="258"/>
      <c r="DA103" s="258"/>
      <c r="DB103" s="258"/>
      <c r="DD103" s="258"/>
      <c r="DF103" s="258"/>
      <c r="DG103" s="258"/>
      <c r="DI103" s="258"/>
      <c r="DK103" s="258"/>
      <c r="DL103" s="258"/>
      <c r="DM103" s="258"/>
      <c r="DN103" s="258"/>
      <c r="DO103" s="258"/>
      <c r="DP103" s="258"/>
    </row>
    <row r="104" spans="24:120" hidden="1">
      <c r="CV104" s="258"/>
      <c r="CW104" s="258"/>
      <c r="DA104" s="258"/>
      <c r="DB104" s="258"/>
      <c r="DF104" s="258"/>
      <c r="DG104" s="258"/>
      <c r="DK104" s="258"/>
      <c r="DL104" s="258"/>
      <c r="DN104" s="258"/>
      <c r="DO104" s="258"/>
      <c r="DP104" s="258"/>
    </row>
    <row r="105" spans="24:120" ht="12.75" hidden="1" customHeight="1"/>
  </sheetData>
  <sheetProtection algorithmName="SHA-512" hashValue="jCy4Nb0vuzyFMIR/f/2uJovpzWjBigJPh6EomcAUKM3n6jfQPbEz8f8MnSEww1sWCauf6kZtVArxB1db9nMmfw==" saltValue="/RBTpF+THYd2PD2mqAvJ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9" customWidth="1"/>
    <col min="117" max="16384" width="9" style="258" hidden="1"/>
  </cols>
  <sheetData>
    <row r="1" spans="2:116">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row r="3" spans="2:116"/>
    <row r="4" spans="2:116">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row r="7" spans="2:116"/>
    <row r="8" spans="2:116"/>
    <row r="9" spans="2:116"/>
    <row r="10" spans="2:116"/>
    <row r="11" spans="2:116"/>
    <row r="12" spans="2:116"/>
    <row r="13" spans="2:116"/>
    <row r="14" spans="2:116"/>
    <row r="15" spans="2:116"/>
    <row r="16" spans="2:116"/>
    <row r="17" spans="9:116"/>
    <row r="18" spans="9:116">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row r="20" spans="9:116"/>
    <row r="21" spans="9:116">
      <c r="DL21" s="258"/>
    </row>
    <row r="22" spans="9:116">
      <c r="DI22" s="258"/>
      <c r="DJ22" s="258"/>
      <c r="DK22" s="258"/>
      <c r="DL22" s="258"/>
    </row>
    <row r="23" spans="9:116">
      <c r="CY23" s="258"/>
      <c r="CZ23" s="258"/>
      <c r="DA23" s="258"/>
      <c r="DB23" s="258"/>
      <c r="DC23" s="258"/>
      <c r="DD23" s="258"/>
      <c r="DE23" s="258"/>
      <c r="DF23" s="258"/>
      <c r="DG23" s="258"/>
      <c r="DH23" s="258"/>
      <c r="DI23" s="258"/>
      <c r="DJ23" s="258"/>
      <c r="DK23" s="258"/>
      <c r="DL23" s="258"/>
    </row>
    <row r="24" spans="9:116"/>
    <row r="25" spans="9:116"/>
    <row r="26" spans="9:116"/>
    <row r="27" spans="9:116"/>
    <row r="28" spans="9:116"/>
    <row r="29" spans="9:116"/>
    <row r="30" spans="9:116"/>
    <row r="31" spans="9:116"/>
    <row r="32" spans="9:116"/>
    <row r="33" spans="15:116"/>
    <row r="34" spans="15:116"/>
    <row r="35" spans="15:116">
      <c r="CZ35" s="258"/>
      <c r="DA35" s="258"/>
      <c r="DB35" s="258"/>
      <c r="DC35" s="258"/>
      <c r="DD35" s="258"/>
      <c r="DE35" s="258"/>
      <c r="DF35" s="258"/>
      <c r="DG35" s="258"/>
      <c r="DH35" s="258"/>
      <c r="DI35" s="258"/>
      <c r="DJ35" s="258"/>
      <c r="DK35" s="258"/>
      <c r="DL35" s="258"/>
    </row>
    <row r="36" spans="15:116"/>
    <row r="37" spans="15:116">
      <c r="DL37" s="258"/>
    </row>
    <row r="38" spans="15:116">
      <c r="DI38" s="258"/>
      <c r="DJ38" s="258"/>
      <c r="DK38" s="258"/>
      <c r="DL38" s="258"/>
    </row>
    <row r="39" spans="15:116"/>
    <row r="40" spans="15:116"/>
    <row r="41" spans="15:116"/>
    <row r="42" spans="15:116"/>
    <row r="43" spans="15:116">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c r="DL44" s="258"/>
    </row>
    <row r="45" spans="15:116"/>
    <row r="46" spans="15:116">
      <c r="DA46" s="258"/>
      <c r="DB46" s="258"/>
      <c r="DC46" s="258"/>
      <c r="DD46" s="258"/>
      <c r="DE46" s="258"/>
      <c r="DF46" s="258"/>
      <c r="DG46" s="258"/>
      <c r="DH46" s="258"/>
      <c r="DI46" s="258"/>
      <c r="DJ46" s="258"/>
      <c r="DK46" s="258"/>
      <c r="DL46" s="258"/>
    </row>
    <row r="47" spans="15:116"/>
    <row r="48" spans="15:116"/>
    <row r="49" spans="104:116"/>
    <row r="50" spans="104:116">
      <c r="CZ50" s="258"/>
      <c r="DA50" s="258"/>
      <c r="DB50" s="258"/>
      <c r="DC50" s="258"/>
      <c r="DD50" s="258"/>
      <c r="DE50" s="258"/>
      <c r="DF50" s="258"/>
      <c r="DG50" s="258"/>
      <c r="DH50" s="258"/>
      <c r="DI50" s="258"/>
      <c r="DJ50" s="258"/>
      <c r="DK50" s="258"/>
      <c r="DL50" s="258"/>
    </row>
    <row r="51" spans="104:116"/>
    <row r="52" spans="104:116"/>
    <row r="53" spans="104:116">
      <c r="DL53" s="25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8"/>
      <c r="DD67" s="258"/>
      <c r="DE67" s="258"/>
      <c r="DF67" s="258"/>
      <c r="DG67" s="258"/>
      <c r="DH67" s="258"/>
      <c r="DI67" s="258"/>
      <c r="DJ67" s="258"/>
      <c r="DK67" s="258"/>
      <c r="DL67" s="25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2+uuogcHW3ZsrshvqutazrsCjw3s1z+rpVB2Yt4AsyAS30PaMq1dGMYX958QDNbumOUqtBtImvQz4/TXbiyqA==" saltValue="/hfHwlZIViVKmoptZZCnt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c r="AS1" s="261"/>
      <c r="AT1" s="261"/>
    </row>
    <row r="2" spans="1:46">
      <c r="AS2" s="261"/>
      <c r="AT2" s="261"/>
    </row>
    <row r="3" spans="1:46">
      <c r="AS3" s="261"/>
      <c r="AT3" s="261"/>
    </row>
    <row r="4" spans="1:46">
      <c r="AS4" s="261"/>
      <c r="AT4" s="261"/>
    </row>
    <row r="5" spans="1:46" ht="17.25">
      <c r="A5" s="262" t="s">
        <v>497</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498</v>
      </c>
      <c r="AL6" s="266"/>
      <c r="AM6" s="266"/>
      <c r="AN6" s="266"/>
      <c r="AO6" s="261"/>
      <c r="AP6" s="261"/>
      <c r="AQ6" s="261"/>
      <c r="AR6" s="261"/>
    </row>
    <row r="7" spans="1:46" ht="13.5" customHeight="1">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22" t="s">
        <v>499</v>
      </c>
      <c r="AP7" s="271"/>
      <c r="AQ7" s="272" t="s">
        <v>500</v>
      </c>
      <c r="AR7" s="273"/>
    </row>
    <row r="8" spans="1:46">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23"/>
      <c r="AP8" s="277" t="s">
        <v>501</v>
      </c>
      <c r="AQ8" s="278" t="s">
        <v>502</v>
      </c>
      <c r="AR8" s="279" t="s">
        <v>503</v>
      </c>
    </row>
    <row r="9" spans="1:46">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34" t="s">
        <v>504</v>
      </c>
      <c r="AL9" s="1135"/>
      <c r="AM9" s="1135"/>
      <c r="AN9" s="1136"/>
      <c r="AO9" s="280">
        <v>715075</v>
      </c>
      <c r="AP9" s="280">
        <v>195322</v>
      </c>
      <c r="AQ9" s="281">
        <v>255467</v>
      </c>
      <c r="AR9" s="282">
        <v>-23.5</v>
      </c>
    </row>
    <row r="10" spans="1:46" ht="13.5" customHeight="1">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34" t="s">
        <v>505</v>
      </c>
      <c r="AL10" s="1135"/>
      <c r="AM10" s="1135"/>
      <c r="AN10" s="1136"/>
      <c r="AO10" s="283">
        <v>83612</v>
      </c>
      <c r="AP10" s="283">
        <v>22839</v>
      </c>
      <c r="AQ10" s="284">
        <v>29275</v>
      </c>
      <c r="AR10" s="285">
        <v>-22</v>
      </c>
    </row>
    <row r="11" spans="1:46" ht="13.5" customHeight="1">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34" t="s">
        <v>506</v>
      </c>
      <c r="AL11" s="1135"/>
      <c r="AM11" s="1135"/>
      <c r="AN11" s="1136"/>
      <c r="AO11" s="283" t="s">
        <v>507</v>
      </c>
      <c r="AP11" s="283" t="s">
        <v>507</v>
      </c>
      <c r="AQ11" s="284">
        <v>3959</v>
      </c>
      <c r="AR11" s="285" t="s">
        <v>507</v>
      </c>
    </row>
    <row r="12" spans="1:46" ht="13.5" customHeight="1">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34" t="s">
        <v>508</v>
      </c>
      <c r="AL12" s="1135"/>
      <c r="AM12" s="1135"/>
      <c r="AN12" s="1136"/>
      <c r="AO12" s="283" t="s">
        <v>507</v>
      </c>
      <c r="AP12" s="283" t="s">
        <v>507</v>
      </c>
      <c r="AQ12" s="284" t="s">
        <v>507</v>
      </c>
      <c r="AR12" s="285" t="s">
        <v>507</v>
      </c>
    </row>
    <row r="13" spans="1:46" ht="13.5" customHeight="1">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34" t="s">
        <v>509</v>
      </c>
      <c r="AL13" s="1135"/>
      <c r="AM13" s="1135"/>
      <c r="AN13" s="1136"/>
      <c r="AO13" s="283">
        <v>58341</v>
      </c>
      <c r="AP13" s="283">
        <v>15936</v>
      </c>
      <c r="AQ13" s="284">
        <v>9349</v>
      </c>
      <c r="AR13" s="285">
        <v>70.5</v>
      </c>
    </row>
    <row r="14" spans="1:46" ht="13.5" customHeight="1">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34" t="s">
        <v>510</v>
      </c>
      <c r="AL14" s="1135"/>
      <c r="AM14" s="1135"/>
      <c r="AN14" s="1136"/>
      <c r="AO14" s="283">
        <v>59809</v>
      </c>
      <c r="AP14" s="283">
        <v>16337</v>
      </c>
      <c r="AQ14" s="284">
        <v>4659</v>
      </c>
      <c r="AR14" s="285">
        <v>250.7</v>
      </c>
    </row>
    <row r="15" spans="1:46" ht="13.5" customHeight="1">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37" t="s">
        <v>511</v>
      </c>
      <c r="AL15" s="1138"/>
      <c r="AM15" s="1138"/>
      <c r="AN15" s="1139"/>
      <c r="AO15" s="283">
        <v>-62943</v>
      </c>
      <c r="AP15" s="283">
        <v>-17193</v>
      </c>
      <c r="AQ15" s="284">
        <v>-18111</v>
      </c>
      <c r="AR15" s="285">
        <v>-5.0999999999999996</v>
      </c>
    </row>
    <row r="16" spans="1:46">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37" t="s">
        <v>190</v>
      </c>
      <c r="AL16" s="1138"/>
      <c r="AM16" s="1138"/>
      <c r="AN16" s="1139"/>
      <c r="AO16" s="283">
        <v>853894</v>
      </c>
      <c r="AP16" s="283">
        <v>233241</v>
      </c>
      <c r="AQ16" s="284">
        <v>284598</v>
      </c>
      <c r="AR16" s="285">
        <v>-18</v>
      </c>
    </row>
    <row r="17" spans="1:46">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512</v>
      </c>
      <c r="AL19" s="261"/>
      <c r="AM19" s="261"/>
      <c r="AN19" s="261"/>
      <c r="AO19" s="261"/>
      <c r="AP19" s="261"/>
      <c r="AQ19" s="261"/>
      <c r="AR19" s="261"/>
    </row>
    <row r="20" spans="1:46">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513</v>
      </c>
      <c r="AP20" s="292" t="s">
        <v>514</v>
      </c>
      <c r="AQ20" s="293" t="s">
        <v>515</v>
      </c>
      <c r="AR20" s="294"/>
    </row>
    <row r="21" spans="1:46" s="300" customFormat="1">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40" t="s">
        <v>516</v>
      </c>
      <c r="AL21" s="1141"/>
      <c r="AM21" s="1141"/>
      <c r="AN21" s="1142"/>
      <c r="AO21" s="296">
        <v>18.850000000000001</v>
      </c>
      <c r="AP21" s="297">
        <v>25.07</v>
      </c>
      <c r="AQ21" s="298">
        <v>-6.22</v>
      </c>
      <c r="AR21" s="266"/>
      <c r="AS21" s="299"/>
      <c r="AT21" s="295"/>
    </row>
    <row r="22" spans="1:46" s="300" customFormat="1">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40" t="s">
        <v>517</v>
      </c>
      <c r="AL22" s="1141"/>
      <c r="AM22" s="1141"/>
      <c r="AN22" s="1142"/>
      <c r="AO22" s="301">
        <v>94.4</v>
      </c>
      <c r="AP22" s="302">
        <v>94.5</v>
      </c>
      <c r="AQ22" s="303">
        <v>-0.1</v>
      </c>
      <c r="AR22" s="287"/>
      <c r="AS22" s="299"/>
      <c r="AT22" s="295"/>
    </row>
    <row r="23" spans="1:46" s="300" customFormat="1">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c r="A26" s="1133" t="s">
        <v>518</v>
      </c>
      <c r="B26" s="1133"/>
      <c r="C26" s="1133"/>
      <c r="D26" s="1133"/>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3"/>
      <c r="AJ26" s="1133"/>
      <c r="AK26" s="1133"/>
      <c r="AL26" s="1133"/>
      <c r="AM26" s="1133"/>
      <c r="AN26" s="1133"/>
      <c r="AO26" s="1133"/>
      <c r="AP26" s="1133"/>
      <c r="AQ26" s="1133"/>
      <c r="AR26" s="1133"/>
      <c r="AS26" s="1133"/>
      <c r="AT26" s="266"/>
    </row>
    <row r="27" spans="1:46">
      <c r="A27" s="308"/>
      <c r="AO27" s="261"/>
      <c r="AP27" s="261"/>
      <c r="AQ27" s="261"/>
      <c r="AR27" s="261"/>
      <c r="AS27" s="261"/>
      <c r="AT27" s="261"/>
    </row>
    <row r="28" spans="1:46" ht="17.25">
      <c r="A28" s="262" t="s">
        <v>519</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520</v>
      </c>
      <c r="AL29" s="266"/>
      <c r="AM29" s="266"/>
      <c r="AN29" s="266"/>
      <c r="AO29" s="261"/>
      <c r="AP29" s="261"/>
      <c r="AQ29" s="261"/>
      <c r="AR29" s="261"/>
      <c r="AS29" s="310"/>
    </row>
    <row r="30" spans="1:46" ht="13.5" customHeight="1">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22" t="s">
        <v>499</v>
      </c>
      <c r="AP30" s="271"/>
      <c r="AQ30" s="272" t="s">
        <v>500</v>
      </c>
      <c r="AR30" s="273"/>
    </row>
    <row r="31" spans="1:46">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23"/>
      <c r="AP31" s="277" t="s">
        <v>501</v>
      </c>
      <c r="AQ31" s="278" t="s">
        <v>502</v>
      </c>
      <c r="AR31" s="279" t="s">
        <v>503</v>
      </c>
    </row>
    <row r="32" spans="1:46" ht="27" customHeight="1">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24" t="s">
        <v>521</v>
      </c>
      <c r="AL32" s="1125"/>
      <c r="AM32" s="1125"/>
      <c r="AN32" s="1126"/>
      <c r="AO32" s="311">
        <v>536495</v>
      </c>
      <c r="AP32" s="311">
        <v>146543</v>
      </c>
      <c r="AQ32" s="312">
        <v>156764</v>
      </c>
      <c r="AR32" s="313">
        <v>-6.5</v>
      </c>
    </row>
    <row r="33" spans="1:46" ht="13.5" customHeight="1">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24" t="s">
        <v>522</v>
      </c>
      <c r="AL33" s="1125"/>
      <c r="AM33" s="1125"/>
      <c r="AN33" s="1126"/>
      <c r="AO33" s="311" t="s">
        <v>507</v>
      </c>
      <c r="AP33" s="311" t="s">
        <v>507</v>
      </c>
      <c r="AQ33" s="312" t="s">
        <v>507</v>
      </c>
      <c r="AR33" s="313" t="s">
        <v>507</v>
      </c>
    </row>
    <row r="34" spans="1:46" ht="27" customHeight="1">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24" t="s">
        <v>523</v>
      </c>
      <c r="AL34" s="1125"/>
      <c r="AM34" s="1125"/>
      <c r="AN34" s="1126"/>
      <c r="AO34" s="311" t="s">
        <v>507</v>
      </c>
      <c r="AP34" s="311" t="s">
        <v>507</v>
      </c>
      <c r="AQ34" s="312" t="s">
        <v>507</v>
      </c>
      <c r="AR34" s="313" t="s">
        <v>507</v>
      </c>
    </row>
    <row r="35" spans="1:46" ht="27" customHeight="1">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24" t="s">
        <v>524</v>
      </c>
      <c r="AL35" s="1125"/>
      <c r="AM35" s="1125"/>
      <c r="AN35" s="1126"/>
      <c r="AO35" s="311">
        <v>18692</v>
      </c>
      <c r="AP35" s="311">
        <v>5106</v>
      </c>
      <c r="AQ35" s="312">
        <v>30923</v>
      </c>
      <c r="AR35" s="313">
        <v>-83.5</v>
      </c>
    </row>
    <row r="36" spans="1:46" ht="27" customHeight="1">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24" t="s">
        <v>525</v>
      </c>
      <c r="AL36" s="1125"/>
      <c r="AM36" s="1125"/>
      <c r="AN36" s="1126"/>
      <c r="AO36" s="311">
        <v>14997</v>
      </c>
      <c r="AP36" s="311">
        <v>4096</v>
      </c>
      <c r="AQ36" s="312">
        <v>4657</v>
      </c>
      <c r="AR36" s="313">
        <v>-12</v>
      </c>
    </row>
    <row r="37" spans="1:46" ht="13.5" customHeight="1">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24" t="s">
        <v>526</v>
      </c>
      <c r="AL37" s="1125"/>
      <c r="AM37" s="1125"/>
      <c r="AN37" s="1126"/>
      <c r="AO37" s="311">
        <v>1431</v>
      </c>
      <c r="AP37" s="311">
        <v>391</v>
      </c>
      <c r="AQ37" s="312">
        <v>888</v>
      </c>
      <c r="AR37" s="313">
        <v>-56</v>
      </c>
    </row>
    <row r="38" spans="1:46" ht="27" customHeight="1">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27" t="s">
        <v>527</v>
      </c>
      <c r="AL38" s="1128"/>
      <c r="AM38" s="1128"/>
      <c r="AN38" s="1129"/>
      <c r="AO38" s="314" t="s">
        <v>507</v>
      </c>
      <c r="AP38" s="314" t="s">
        <v>507</v>
      </c>
      <c r="AQ38" s="315">
        <v>21</v>
      </c>
      <c r="AR38" s="303" t="s">
        <v>507</v>
      </c>
      <c r="AS38" s="310"/>
    </row>
    <row r="39" spans="1:46">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27" t="s">
        <v>528</v>
      </c>
      <c r="AL39" s="1128"/>
      <c r="AM39" s="1128"/>
      <c r="AN39" s="1129"/>
      <c r="AO39" s="311">
        <v>-15286</v>
      </c>
      <c r="AP39" s="311">
        <v>-4175</v>
      </c>
      <c r="AQ39" s="312">
        <v>-6724</v>
      </c>
      <c r="AR39" s="313">
        <v>-37.9</v>
      </c>
      <c r="AS39" s="310"/>
    </row>
    <row r="40" spans="1:46" ht="27" customHeight="1">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24" t="s">
        <v>529</v>
      </c>
      <c r="AL40" s="1125"/>
      <c r="AM40" s="1125"/>
      <c r="AN40" s="1126"/>
      <c r="AO40" s="311">
        <v>-415112</v>
      </c>
      <c r="AP40" s="311">
        <v>-113388</v>
      </c>
      <c r="AQ40" s="312">
        <v>-136123</v>
      </c>
      <c r="AR40" s="313">
        <v>-16.7</v>
      </c>
      <c r="AS40" s="310"/>
    </row>
    <row r="41" spans="1:46">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30" t="s">
        <v>305</v>
      </c>
      <c r="AL41" s="1131"/>
      <c r="AM41" s="1131"/>
      <c r="AN41" s="1132"/>
      <c r="AO41" s="311">
        <v>141217</v>
      </c>
      <c r="AP41" s="311">
        <v>38573</v>
      </c>
      <c r="AQ41" s="312">
        <v>50405</v>
      </c>
      <c r="AR41" s="313">
        <v>-23.5</v>
      </c>
      <c r="AS41" s="310"/>
    </row>
    <row r="42" spans="1:46">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530</v>
      </c>
      <c r="AL42" s="261"/>
      <c r="AM42" s="261"/>
      <c r="AN42" s="261"/>
      <c r="AO42" s="261"/>
      <c r="AP42" s="261"/>
      <c r="AQ42" s="287"/>
      <c r="AR42" s="287"/>
      <c r="AS42" s="310"/>
    </row>
    <row r="43" spans="1:46">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c r="A47" s="320" t="s">
        <v>531</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532</v>
      </c>
      <c r="AL48" s="321"/>
      <c r="AM48" s="321"/>
      <c r="AN48" s="321"/>
      <c r="AO48" s="321"/>
      <c r="AP48" s="321"/>
      <c r="AQ48" s="322"/>
      <c r="AR48" s="321"/>
    </row>
    <row r="49" spans="1:44" ht="13.5" customHeight="1">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17" t="s">
        <v>499</v>
      </c>
      <c r="AN49" s="1119" t="s">
        <v>533</v>
      </c>
      <c r="AO49" s="1120"/>
      <c r="AP49" s="1120"/>
      <c r="AQ49" s="1120"/>
      <c r="AR49" s="1121"/>
    </row>
    <row r="50" spans="1:44">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18"/>
      <c r="AN50" s="327" t="s">
        <v>534</v>
      </c>
      <c r="AO50" s="328" t="s">
        <v>535</v>
      </c>
      <c r="AP50" s="329" t="s">
        <v>536</v>
      </c>
      <c r="AQ50" s="330" t="s">
        <v>537</v>
      </c>
      <c r="AR50" s="331" t="s">
        <v>538</v>
      </c>
    </row>
    <row r="51" spans="1:44">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539</v>
      </c>
      <c r="AL51" s="324"/>
      <c r="AM51" s="332">
        <v>443369</v>
      </c>
      <c r="AN51" s="333">
        <v>110787</v>
      </c>
      <c r="AO51" s="334">
        <v>-37.700000000000003</v>
      </c>
      <c r="AP51" s="335">
        <v>289738</v>
      </c>
      <c r="AQ51" s="336">
        <v>-8.6999999999999993</v>
      </c>
      <c r="AR51" s="337">
        <v>-29</v>
      </c>
    </row>
    <row r="52" spans="1:44">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540</v>
      </c>
      <c r="AM52" s="340">
        <v>271529</v>
      </c>
      <c r="AN52" s="341">
        <v>67848</v>
      </c>
      <c r="AO52" s="342">
        <v>-31.6</v>
      </c>
      <c r="AP52" s="343">
        <v>156238</v>
      </c>
      <c r="AQ52" s="344">
        <v>-4.9000000000000004</v>
      </c>
      <c r="AR52" s="345">
        <v>-26.7</v>
      </c>
    </row>
    <row r="53" spans="1:44">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541</v>
      </c>
      <c r="AL53" s="324"/>
      <c r="AM53" s="332">
        <v>679662</v>
      </c>
      <c r="AN53" s="333">
        <v>173383</v>
      </c>
      <c r="AO53" s="334">
        <v>56.5</v>
      </c>
      <c r="AP53" s="335">
        <v>316937</v>
      </c>
      <c r="AQ53" s="336">
        <v>9.4</v>
      </c>
      <c r="AR53" s="337">
        <v>47.1</v>
      </c>
    </row>
    <row r="54" spans="1:44">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540</v>
      </c>
      <c r="AM54" s="340">
        <v>538990</v>
      </c>
      <c r="AN54" s="341">
        <v>137497</v>
      </c>
      <c r="AO54" s="342">
        <v>102.7</v>
      </c>
      <c r="AP54" s="343">
        <v>199150</v>
      </c>
      <c r="AQ54" s="344">
        <v>27.5</v>
      </c>
      <c r="AR54" s="345">
        <v>75.2</v>
      </c>
    </row>
    <row r="55" spans="1:44">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542</v>
      </c>
      <c r="AL55" s="324"/>
      <c r="AM55" s="332">
        <v>709497</v>
      </c>
      <c r="AN55" s="333">
        <v>186024</v>
      </c>
      <c r="AO55" s="334">
        <v>7.3</v>
      </c>
      <c r="AP55" s="335">
        <v>332350</v>
      </c>
      <c r="AQ55" s="336">
        <v>4.9000000000000004</v>
      </c>
      <c r="AR55" s="337">
        <v>2.4</v>
      </c>
    </row>
    <row r="56" spans="1:44">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540</v>
      </c>
      <c r="AM56" s="340">
        <v>539197</v>
      </c>
      <c r="AN56" s="341">
        <v>141373</v>
      </c>
      <c r="AO56" s="342">
        <v>2.8</v>
      </c>
      <c r="AP56" s="343">
        <v>200453</v>
      </c>
      <c r="AQ56" s="344">
        <v>0.7</v>
      </c>
      <c r="AR56" s="345">
        <v>2.1</v>
      </c>
    </row>
    <row r="57" spans="1:44">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543</v>
      </c>
      <c r="AL57" s="324"/>
      <c r="AM57" s="332">
        <v>2267349</v>
      </c>
      <c r="AN57" s="333">
        <v>605110</v>
      </c>
      <c r="AO57" s="334">
        <v>225.3</v>
      </c>
      <c r="AP57" s="335">
        <v>362690</v>
      </c>
      <c r="AQ57" s="336">
        <v>9.1</v>
      </c>
      <c r="AR57" s="337">
        <v>216.2</v>
      </c>
    </row>
    <row r="58" spans="1:44">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540</v>
      </c>
      <c r="AM58" s="340">
        <v>1970957</v>
      </c>
      <c r="AN58" s="341">
        <v>526009</v>
      </c>
      <c r="AO58" s="342">
        <v>272.10000000000002</v>
      </c>
      <c r="AP58" s="343">
        <v>172580</v>
      </c>
      <c r="AQ58" s="344">
        <v>-13.9</v>
      </c>
      <c r="AR58" s="345">
        <v>286</v>
      </c>
    </row>
    <row r="59" spans="1:44">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544</v>
      </c>
      <c r="AL59" s="324"/>
      <c r="AM59" s="332">
        <v>1085566</v>
      </c>
      <c r="AN59" s="333">
        <v>296522</v>
      </c>
      <c r="AO59" s="334">
        <v>-51</v>
      </c>
      <c r="AP59" s="335">
        <v>296093</v>
      </c>
      <c r="AQ59" s="336">
        <v>-18.399999999999999</v>
      </c>
      <c r="AR59" s="337">
        <v>-32.6</v>
      </c>
    </row>
    <row r="60" spans="1:44">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540</v>
      </c>
      <c r="AM60" s="340">
        <v>899691</v>
      </c>
      <c r="AN60" s="341">
        <v>245750</v>
      </c>
      <c r="AO60" s="342">
        <v>-53.3</v>
      </c>
      <c r="AP60" s="343">
        <v>140545</v>
      </c>
      <c r="AQ60" s="344">
        <v>-18.600000000000001</v>
      </c>
      <c r="AR60" s="345">
        <v>-34.700000000000003</v>
      </c>
    </row>
    <row r="61" spans="1:44">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545</v>
      </c>
      <c r="AL61" s="346"/>
      <c r="AM61" s="347">
        <v>1037089</v>
      </c>
      <c r="AN61" s="348">
        <v>274365</v>
      </c>
      <c r="AO61" s="349">
        <v>40.1</v>
      </c>
      <c r="AP61" s="350">
        <v>319562</v>
      </c>
      <c r="AQ61" s="351">
        <v>-0.7</v>
      </c>
      <c r="AR61" s="337">
        <v>40.799999999999997</v>
      </c>
    </row>
    <row r="62" spans="1:44">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540</v>
      </c>
      <c r="AM62" s="340">
        <v>844073</v>
      </c>
      <c r="AN62" s="341">
        <v>223695</v>
      </c>
      <c r="AO62" s="342">
        <v>58.5</v>
      </c>
      <c r="AP62" s="343">
        <v>173793</v>
      </c>
      <c r="AQ62" s="344">
        <v>-1.8</v>
      </c>
      <c r="AR62" s="345">
        <v>60.3</v>
      </c>
    </row>
    <row r="63" spans="1:44">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c r="AK67" s="261"/>
      <c r="AL67" s="261"/>
      <c r="AM67" s="261"/>
      <c r="AN67" s="261"/>
      <c r="AO67" s="261"/>
      <c r="AP67" s="261"/>
      <c r="AQ67" s="261"/>
      <c r="AR67" s="261"/>
      <c r="AS67" s="261"/>
      <c r="AT67" s="261"/>
    </row>
    <row r="68" spans="1:46" ht="13.5" hidden="1" customHeight="1">
      <c r="AK68" s="261"/>
      <c r="AL68" s="261"/>
      <c r="AM68" s="261"/>
      <c r="AN68" s="261"/>
      <c r="AO68" s="261"/>
      <c r="AP68" s="261"/>
      <c r="AQ68" s="261"/>
      <c r="AR68" s="261"/>
    </row>
    <row r="69" spans="1:46" ht="13.5" hidden="1" customHeight="1">
      <c r="AK69" s="261"/>
      <c r="AL69" s="261"/>
      <c r="AM69" s="261"/>
      <c r="AN69" s="261"/>
      <c r="AO69" s="261"/>
      <c r="AP69" s="261"/>
      <c r="AQ69" s="261"/>
      <c r="AR69" s="261"/>
    </row>
    <row r="70" spans="1:46" hidden="1">
      <c r="AK70" s="261"/>
      <c r="AL70" s="261"/>
      <c r="AM70" s="261"/>
      <c r="AN70" s="261"/>
      <c r="AO70" s="261"/>
      <c r="AP70" s="261"/>
      <c r="AQ70" s="261"/>
      <c r="AR70" s="261"/>
    </row>
    <row r="71" spans="1:46" hidden="1">
      <c r="AK71" s="261"/>
      <c r="AL71" s="261"/>
      <c r="AM71" s="261"/>
      <c r="AN71" s="261"/>
      <c r="AO71" s="261"/>
      <c r="AP71" s="261"/>
      <c r="AQ71" s="261"/>
      <c r="AR71" s="261"/>
    </row>
    <row r="72" spans="1:46" hidden="1">
      <c r="AK72" s="261"/>
      <c r="AL72" s="261"/>
      <c r="AM72" s="261"/>
      <c r="AN72" s="261"/>
      <c r="AO72" s="261"/>
      <c r="AP72" s="261"/>
      <c r="AQ72" s="261"/>
      <c r="AR72" s="261"/>
    </row>
    <row r="73" spans="1:46" hidden="1">
      <c r="AK73" s="261"/>
      <c r="AL73" s="261"/>
      <c r="AM73" s="261"/>
      <c r="AN73" s="261"/>
      <c r="AO73" s="261"/>
      <c r="AP73" s="261"/>
      <c r="AQ73" s="261"/>
      <c r="AR73" s="261"/>
    </row>
  </sheetData>
  <sheetProtection algorithmName="SHA-512" hashValue="AR1RzKY2qj1xiriRf0DSrtjTHyQuWilh8DTvqvqs5oE9ZA+0e1s5h8i2oZMs8wWnzEnAg7EoMTWxGTmAHI+efw==" saltValue="4WREtoMb3GdvFYXVOL2Ri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9" customWidth="1"/>
    <col min="126" max="16384" width="9" style="258" hidden="1"/>
  </cols>
  <sheetData>
    <row r="1" spans="2:125" ht="13.5" customHeight="1">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c r="B2" s="258"/>
      <c r="DG2" s="258"/>
    </row>
    <row r="3" spans="2:12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row r="5" spans="2:125"/>
    <row r="6" spans="2:125"/>
    <row r="7" spans="2:125"/>
    <row r="8" spans="2:125"/>
    <row r="9" spans="2:125">
      <c r="DU9" s="258"/>
    </row>
    <row r="10" spans="2:125"/>
    <row r="11" spans="2:125"/>
    <row r="12" spans="2:125"/>
    <row r="13" spans="2:125"/>
    <row r="14" spans="2:125"/>
    <row r="15" spans="2:125"/>
    <row r="16" spans="2:125"/>
    <row r="17" spans="125:125">
      <c r="DU17" s="258"/>
    </row>
    <row r="18" spans="125:125"/>
    <row r="19" spans="125:125"/>
    <row r="20" spans="125:125">
      <c r="DU20" s="258"/>
    </row>
    <row r="21" spans="125:125">
      <c r="DU21" s="258"/>
    </row>
    <row r="22" spans="125:125"/>
    <row r="23" spans="125:125"/>
    <row r="24" spans="125:125"/>
    <row r="25" spans="125:125"/>
    <row r="26" spans="125:125"/>
    <row r="27" spans="125:125"/>
    <row r="28" spans="125:125">
      <c r="DU28" s="258"/>
    </row>
    <row r="29" spans="125:125"/>
    <row r="30" spans="125:125"/>
    <row r="31" spans="125:125"/>
    <row r="32" spans="125:125"/>
    <row r="33" spans="2:125">
      <c r="B33" s="258"/>
      <c r="G33" s="258"/>
      <c r="I33" s="258"/>
    </row>
    <row r="34" spans="2:125">
      <c r="C34" s="258"/>
      <c r="P34" s="258"/>
      <c r="DE34" s="258"/>
      <c r="DH34" s="258"/>
    </row>
    <row r="35" spans="2:125">
      <c r="D35" s="258"/>
      <c r="E35" s="258"/>
      <c r="DG35" s="258"/>
      <c r="DJ35" s="258"/>
      <c r="DP35" s="258"/>
      <c r="DQ35" s="258"/>
      <c r="DR35" s="258"/>
      <c r="DS35" s="258"/>
      <c r="DT35" s="258"/>
      <c r="DU35" s="258"/>
    </row>
    <row r="36" spans="2:12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c r="DU37" s="258"/>
    </row>
    <row r="38" spans="2:125">
      <c r="DT38" s="258"/>
      <c r="DU38" s="258"/>
    </row>
    <row r="39" spans="2:125"/>
    <row r="40" spans="2:125">
      <c r="DH40" s="258"/>
    </row>
    <row r="41" spans="2:125">
      <c r="DE41" s="258"/>
    </row>
    <row r="42" spans="2:125">
      <c r="DG42" s="258"/>
      <c r="DJ42" s="258"/>
    </row>
    <row r="43" spans="2:12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c r="DU44" s="258"/>
    </row>
    <row r="45" spans="2:125"/>
    <row r="46" spans="2:125"/>
    <row r="47" spans="2:125"/>
    <row r="48" spans="2:125">
      <c r="DT48" s="258"/>
      <c r="DU48" s="258"/>
    </row>
    <row r="49" spans="120:125">
      <c r="DU49" s="258"/>
    </row>
    <row r="50" spans="120:125">
      <c r="DU50" s="258"/>
    </row>
    <row r="51" spans="120:125">
      <c r="DP51" s="258"/>
      <c r="DQ51" s="258"/>
      <c r="DR51" s="258"/>
      <c r="DS51" s="258"/>
      <c r="DT51" s="258"/>
      <c r="DU51" s="258"/>
    </row>
    <row r="52" spans="120:125"/>
    <row r="53" spans="120:125"/>
    <row r="54" spans="120:125">
      <c r="DU54" s="258"/>
    </row>
    <row r="55" spans="120:125"/>
    <row r="56" spans="120:125"/>
    <row r="57" spans="120:125"/>
    <row r="58" spans="120:125">
      <c r="DU58" s="258"/>
    </row>
    <row r="59" spans="120:125"/>
    <row r="60" spans="120:125"/>
    <row r="61" spans="120:125"/>
    <row r="62" spans="120:125"/>
    <row r="63" spans="120:125">
      <c r="DU63" s="258"/>
    </row>
    <row r="64" spans="120:125">
      <c r="DT64" s="258"/>
      <c r="DU64" s="258"/>
    </row>
    <row r="65" spans="123:125"/>
    <row r="66" spans="123:125"/>
    <row r="67" spans="123:125"/>
    <row r="68" spans="123:125"/>
    <row r="69" spans="123:125">
      <c r="DS69" s="258"/>
      <c r="DT69" s="258"/>
      <c r="DU69" s="258"/>
    </row>
    <row r="70" spans="123:125"/>
    <row r="71" spans="123:125"/>
    <row r="72" spans="123:125"/>
    <row r="73" spans="123:125"/>
    <row r="74" spans="123:125"/>
    <row r="75" spans="123:125"/>
    <row r="76" spans="123:125"/>
    <row r="77" spans="123:125"/>
    <row r="78" spans="123:125"/>
    <row r="79" spans="123:125"/>
    <row r="80" spans="123:125"/>
    <row r="81" spans="116:125"/>
    <row r="82" spans="116:125">
      <c r="DL82" s="258"/>
    </row>
    <row r="83" spans="116:125">
      <c r="DM83" s="258"/>
      <c r="DN83" s="258"/>
      <c r="DO83" s="258"/>
      <c r="DP83" s="258"/>
      <c r="DQ83" s="258"/>
      <c r="DR83" s="258"/>
      <c r="DS83" s="258"/>
      <c r="DT83" s="258"/>
      <c r="DU83" s="258"/>
    </row>
    <row r="84" spans="116:125"/>
    <row r="85" spans="116:125"/>
    <row r="86" spans="116:125"/>
    <row r="87" spans="116:125"/>
    <row r="88" spans="116:125">
      <c r="DU88" s="258"/>
    </row>
    <row r="89" spans="116:125"/>
    <row r="90" spans="116:125"/>
    <row r="91" spans="116:125"/>
    <row r="92" spans="116:125" ht="13.5" customHeight="1"/>
    <row r="93" spans="116:125" ht="13.5" customHeight="1"/>
    <row r="94" spans="116:125" ht="13.5" customHeight="1">
      <c r="DS94" s="258"/>
      <c r="DT94" s="258"/>
      <c r="DU94" s="258"/>
    </row>
    <row r="95" spans="116:125" ht="13.5" customHeight="1">
      <c r="DU95" s="258"/>
    </row>
    <row r="96" spans="116:125" ht="13.5" customHeight="1"/>
    <row r="97" spans="124:125" ht="13.5" customHeight="1"/>
    <row r="98" spans="124:125" ht="13.5" customHeight="1"/>
    <row r="99" spans="124:125" ht="13.5" customHeight="1"/>
    <row r="100" spans="124:125" ht="13.5" customHeight="1"/>
    <row r="101" spans="124:125" ht="13.5" customHeight="1">
      <c r="DU101" s="258"/>
    </row>
    <row r="102" spans="124:125" ht="13.5" customHeight="1"/>
    <row r="103" spans="124:125" ht="13.5" customHeight="1"/>
    <row r="104" spans="124:125" ht="13.5" customHeight="1">
      <c r="DT104" s="258"/>
      <c r="DU104" s="25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8" t="s">
        <v>547</v>
      </c>
    </row>
    <row r="120" spans="125:125" ht="13.5" hidden="1" customHeight="1"/>
    <row r="121" spans="125:125" ht="13.5" hidden="1" customHeight="1">
      <c r="DU121" s="258"/>
    </row>
  </sheetData>
  <sheetProtection algorithmName="SHA-512" hashValue="Ry1qckOB514V+gVVnCXLF2Jmry9AB2EfpmYZQeSr9QkHn1z8WupuUrhgiWGGjygPu1/SQuuUCQT8e17OsNE/Tw==" saltValue="LCJYe5MxeQf2YpZlWiakZ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9" customWidth="1"/>
    <col min="126" max="142" width="0" style="258" hidden="1" customWidth="1"/>
    <col min="143" max="16384" width="9" style="258" hidden="1"/>
  </cols>
  <sheetData>
    <row r="1" spans="1:125" ht="13.5" customHeight="1">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c r="B2" s="258"/>
      <c r="T2" s="258"/>
    </row>
    <row r="3" spans="1:12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8"/>
      <c r="G33" s="258"/>
      <c r="I33" s="258"/>
    </row>
    <row r="34" spans="2:125">
      <c r="C34" s="258"/>
      <c r="P34" s="258"/>
      <c r="R34" s="258"/>
      <c r="U34" s="258"/>
    </row>
    <row r="35" spans="2:12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c r="F36" s="258"/>
      <c r="H36" s="258"/>
      <c r="J36" s="258"/>
      <c r="K36" s="258"/>
      <c r="L36" s="258"/>
      <c r="M36" s="258"/>
      <c r="N36" s="258"/>
      <c r="O36" s="258"/>
      <c r="Q36" s="258"/>
      <c r="S36" s="258"/>
      <c r="V36" s="258"/>
    </row>
    <row r="37" spans="2:125"/>
    <row r="38" spans="2:125"/>
    <row r="39" spans="2:125"/>
    <row r="40" spans="2:125">
      <c r="U40" s="258"/>
    </row>
    <row r="41" spans="2:125">
      <c r="R41" s="258"/>
    </row>
    <row r="42" spans="2:12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c r="Q43" s="258"/>
      <c r="S43" s="258"/>
      <c r="V43" s="25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9" t="s">
        <v>548</v>
      </c>
    </row>
  </sheetData>
  <sheetProtection algorithmName="SHA-512" hashValue="JBultMItNTCXDPc7xXHOH78w8DexbY06jmpU9JFivayPqAaxeXxYelueGmiZowiXaf+p6y5bMLbmsmxCeURbXw==" saltValue="LDRn7dmfA+gdhMc5phjJ7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43" t="s">
        <v>3</v>
      </c>
      <c r="D47" s="1143"/>
      <c r="E47" s="1144"/>
      <c r="F47" s="11">
        <v>40.69</v>
      </c>
      <c r="G47" s="12">
        <v>40.74</v>
      </c>
      <c r="H47" s="12">
        <v>40.299999999999997</v>
      </c>
      <c r="I47" s="12">
        <v>38.619999999999997</v>
      </c>
      <c r="J47" s="13">
        <v>44.46</v>
      </c>
    </row>
    <row r="48" spans="2:10" ht="57.75" customHeight="1">
      <c r="B48" s="14"/>
      <c r="C48" s="1145" t="s">
        <v>4</v>
      </c>
      <c r="D48" s="1145"/>
      <c r="E48" s="1146"/>
      <c r="F48" s="15">
        <v>3.02</v>
      </c>
      <c r="G48" s="16">
        <v>3.26</v>
      </c>
      <c r="H48" s="16">
        <v>2.94</v>
      </c>
      <c r="I48" s="16">
        <v>9.0500000000000007</v>
      </c>
      <c r="J48" s="17">
        <v>5.64</v>
      </c>
    </row>
    <row r="49" spans="2:10" ht="57.75" customHeight="1" thickBot="1">
      <c r="B49" s="18"/>
      <c r="C49" s="1147" t="s">
        <v>5</v>
      </c>
      <c r="D49" s="1147"/>
      <c r="E49" s="1148"/>
      <c r="F49" s="19" t="s">
        <v>554</v>
      </c>
      <c r="G49" s="20" t="s">
        <v>555</v>
      </c>
      <c r="H49" s="20" t="s">
        <v>556</v>
      </c>
      <c r="I49" s="20">
        <v>6.43</v>
      </c>
      <c r="J49" s="21" t="s">
        <v>557</v>
      </c>
    </row>
    <row r="50" spans="2:10"/>
  </sheetData>
  <sheetProtection algorithmName="SHA-512" hashValue="HnFFGMbDcuhR2z1LT+A7b3N9GthguOvgPWBmMyb9frjjMLfuASYXaupUI4VsBXlkLwrZMzN9niapc5BO2/DmZQ==" saltValue="/XsEn7z57el+vhqTFCLX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2024-03-25T01:54:15Z</cp:lastPrinted>
  <dcterms:created xsi:type="dcterms:W3CDTF">2024-02-05T03:09:55Z</dcterms:created>
  <dcterms:modified xsi:type="dcterms:W3CDTF">2024-03-26T06:43:00Z</dcterms:modified>
  <cp:category/>
</cp:coreProperties>
</file>