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財政状況資料集\R4年度分\05 市町回答（修正後）\"/>
    </mc:Choice>
  </mc:AlternateContent>
  <xr:revisionPtr revIDLastSave="0" documentId="13_ncr:1_{A7CFE8E2-4F74-47FE-9EE2-D4D512CC49A5}" xr6:coauthVersionLast="36" xr6:coauthVersionMax="36" xr10:uidLastSave="{00000000-0000-0000-0000-000000000000}"/>
  <bookViews>
    <workbookView xWindow="0" yWindow="0" windowWidth="15360" windowHeight="7635" tabRatio="90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DQ102" i="12" l="1"/>
  <c r="DL102" i="12"/>
  <c r="DG102" i="12"/>
  <c r="DB102" i="12"/>
  <c r="CW102" i="12"/>
  <c r="CR102" i="12"/>
  <c r="AP88" i="12"/>
  <c r="AF88" i="12"/>
  <c r="AU63" i="12"/>
  <c r="AP63" i="12"/>
  <c r="AP23" i="12" l="1"/>
  <c r="AA23" i="12"/>
  <c r="V23" i="12"/>
  <c r="Q23" i="12"/>
  <c r="AA30" i="12"/>
  <c r="AA33" i="12"/>
  <c r="AA34" i="12"/>
  <c r="AA35" i="12"/>
  <c r="AA36" i="12"/>
  <c r="AA29" i="12"/>
  <c r="AA9" i="12"/>
  <c r="AA8" i="12"/>
  <c r="AA7" i="12" l="1"/>
  <c r="AO37"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7" i="10"/>
  <c r="CO36" i="10"/>
  <c r="BE36" i="10"/>
  <c r="CO35" i="10"/>
  <c r="BE35" i="10"/>
  <c r="BW34" i="10"/>
  <c r="BW35" i="10" s="1"/>
  <c r="BW36" i="10" s="1"/>
  <c r="BW37" i="10" s="1"/>
  <c r="BW38" i="10" s="1"/>
  <c r="BW39" i="10" s="1"/>
  <c r="BW40" i="10" s="1"/>
  <c r="BW41" i="10" s="1"/>
  <c r="BW42" i="10" s="1"/>
  <c r="BW43" i="10" s="1"/>
  <c r="BE34" i="10"/>
  <c r="C34" i="10"/>
  <c r="C35" i="10" s="1"/>
  <c r="CO34" i="10" l="1"/>
  <c r="AM34" i="10"/>
  <c r="AM35" i="10" s="1"/>
  <c r="AM36" i="10" s="1"/>
  <c r="AM37" i="10" s="1"/>
  <c r="U34" i="10"/>
  <c r="U35" i="10" s="1"/>
  <c r="U36" i="10" s="1"/>
  <c r="U37" i="10" s="1"/>
  <c r="U38"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<sst xmlns="http://schemas.openxmlformats.org/spreadsheetml/2006/main" count="1168" uniqueCount="625">
  <si>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</si>
  <si>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</si>
  <si>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</si>
  <si>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</si>
  <si>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</si>
  <si>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</si>
  <si>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</si>
  <si>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</si>
  <si>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</si>
  <si>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</si>
  <si>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</si>
  <si>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</si>
  <si>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</si>
  <si>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</si>
  <si>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</si>
  <si>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</si>
  <si>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</si>
  <si>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</si>
  <si>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</si>
  <si>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</si>
  <si>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</si>
  <si>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</si>
  <si>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</si>
  <si>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</si>
  <si>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</si>
  <si>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</si>
  <si>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</si>
  <si>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</si>
  <si>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</si>
  <si>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</si>
  <si>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</si>
  <si>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</si>
  <si>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</si>
  <si>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</si>
  <si>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</si>
  <si>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</si>
  <si>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</si>
  <si>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</si>
  <si>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</si>
  <si>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</si>
  <si>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</si>
  <si>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</si>
  <si>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</si>
  <si>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</si>
  <si>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</si>
  <si>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</si>
  <si>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</si>
  <si>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</si>
  <si>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</si>
  <si>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</si>
  <si>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</si>
  <si>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</si>
  <si>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</si>
  <si>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</si>
  <si>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</si>
  <si>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</si>
  <si>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</si>
  <si>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</si>
  <si>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</si>
  <si>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</si>
  <si>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</si>
  <si>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</si>
  <si>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</si>
  <si>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</si>
  <si>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</si>
  <si>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</si>
  <si>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</si>
  <si>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</si>
  <si>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</si>
  <si>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</si>
  <si>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</si>
  <si>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</si>
  <si>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</si>
  <si>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</si>
  <si>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</si>
  <si>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</si>
  <si>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</si>
  <si>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</si>
  <si>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</si>
  <si>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</si>
  <si>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</si>
  <si>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</si>
  <si>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</si>
  <si>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</si>
  <si>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</si>
  <si>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</si>
  <si>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</si>
  <si>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</si>
  <si>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</si>
  <si>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</si>
  <si>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</si>
  <si>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</si>
  <si>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</si>
  <si>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</si>
  <si>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</si>
  <si>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</si>
  <si>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</si>
  <si>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</si>
  <si>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</si>
  <si>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</si>
  <si>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砥部町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</si>
  <si>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</si>
  <si>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</si>
  <si>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</si>
  <si>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</si>
  <si>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</si>
  <si>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</si>
  <si>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</si>
  <si>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</si>
  <si>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</si>
  <si>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</si>
  <si>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</si>
  <si>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</si>
  <si>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</si>
  <si>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</si>
  <si>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</si>
  <si>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</si>
  <si>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</si>
  <si>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</si>
  <si>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</si>
  <si>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</si>
  <si>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</si>
  <si>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</si>
  <si>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</si>
  <si>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</si>
  <si>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</si>
  <si>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</si>
  <si>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</si>
  <si>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</si>
  <si>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</si>
  <si>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</si>
  <si>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</si>
  <si>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</si>
  <si>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</si>
  <si>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</si>
  <si>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</si>
  <si>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</si>
  <si>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</si>
  <si>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</si>
  <si>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</si>
  <si>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</si>
  <si>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</si>
  <si>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</si>
  <si>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</si>
  <si>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</si>
  <si>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</si>
  <si>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</si>
  <si>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</si>
  <si>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</si>
  <si>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</si>
  <si>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</si>
  <si>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</si>
  <si>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</si>
  <si>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</si>
  <si>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</si>
  <si>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</si>
  <si>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</si>
  <si>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</si>
  <si>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</si>
  <si>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</si>
  <si>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</si>
  <si>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</si>
  <si>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</si>
  <si>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</si>
  <si>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</si>
  <si>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</si>
  <si>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</si>
  <si>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</si>
  <si>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</si>
  <si>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</si>
  <si>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</si>
  <si>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</si>
  <si>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</si>
  <si>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</si>
  <si>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</si>
  <si>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</si>
  <si>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</si>
  <si>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</si>
  <si>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</si>
  <si>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</si>
  <si>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</si>
  <si>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</si>
  <si>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</si>
  <si>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</si>
  <si>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</si>
  <si>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</si>
  <si>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</si>
  <si>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</si>
  <si>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</si>
  <si>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</si>
  <si>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</si>
  <si>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</si>
  <si>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</si>
  <si>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</si>
  <si>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</si>
  <si>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</si>
  <si>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</si>
  <si>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</si>
  <si>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</si>
  <si>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</si>
  <si>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</si>
  <si>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</si>
  <si>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</si>
  <si>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</si>
  <si>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</si>
  <si>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</si>
  <si>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</si>
  <si>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</si>
  <si>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</si>
  <si>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</si>
  <si>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</si>
  <si>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</si>
  <si>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</si>
  <si>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</si>
  <si>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</si>
  <si>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</si>
  <si>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</si>
  <si>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</si>
  <si>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</si>
  <si>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</si>
  <si>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愛媛県砥部町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</si>
  <si>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</si>
  <si>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</si>
  <si>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</si>
  <si>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</si>
  <si>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</si>
  <si>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</si>
  <si>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</si>
  <si>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</si>
  <si>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</si>
  <si>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</si>
  <si>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</si>
  <si>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</si>
  <si>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</si>
  <si>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</si>
  <si>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</si>
  <si>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</si>
  <si>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</si>
  <si>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</si>
  <si>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</si>
  <si>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</si>
  <si>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</si>
  <si>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</si>
  <si>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</si>
  <si>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</si>
  <si>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</si>
  <si>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</si>
  <si>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</si>
  <si>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</si>
  <si>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</si>
  <si>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</si>
  <si>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</si>
  <si>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</si>
  <si>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</si>
  <si>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</si>
  <si>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</si>
  <si>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</si>
  <si>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</si>
  <si>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</si>
  <si>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</si>
  <si>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</si>
  <si>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</si>
  <si>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</si>
  <si>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</si>
  <si>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</si>
  <si>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</si>
  <si>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</si>
  <si>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</si>
  <si>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</si>
  <si>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</si>
  <si>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</si>
  <si>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</si>
  <si>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</si>
  <si>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</si>
  <si>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</si>
  <si>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</si>
  <si>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</si>
  <si>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</si>
  <si>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</si>
  <si>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</si>
  <si>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</si>
  <si>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</si>
  <si>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</si>
  <si>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</si>
  <si>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</si>
  <si>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</si>
  <si>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</si>
  <si>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</si>
  <si>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</si>
  <si>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</si>
  <si>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</si>
  <si>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</si>
  <si>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</si>
  <si>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</si>
  <si>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</si>
  <si>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</si>
  <si>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</si>
  <si>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</si>
  <si>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</si>
  <si>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</si>
  <si>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</si>
  <si>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</si>
  <si>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</si>
  <si>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</si>
  <si>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</si>
  <si>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</si>
  <si>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</si>
  <si>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</si>
  <si>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</si>
  <si>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</si>
  <si>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</si>
  <si>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</si>
  <si>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</si>
  <si>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</si>
  <si>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</si>
  <si>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</si>
  <si>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</si>
  <si>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</si>
  <si>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</si>
  <si>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</si>
  <si>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</si>
  <si>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</si>
  <si>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</si>
  <si>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</si>
  <si>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</si>
  <si>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</si>
  <si>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</si>
  <si>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</si>
  <si>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</si>
  <si>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</si>
  <si>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</si>
  <si>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</si>
  <si>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</si>
  <si>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</si>
  <si>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</si>
  <si>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</si>
  <si>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</si>
  <si>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</si>
  <si>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</si>
  <si>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</si>
  <si>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</si>
  <si>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</si>
  <si>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</si>
  <si>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</si>
  <si>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</si>
  <si>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</si>
  <si>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</si>
  <si>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</si>
  <si>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</si>
  <si>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</si>
  <si>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</si>
  <si>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</si>
  <si>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</si>
  <si>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</si>
  <si>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</si>
  <si>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</si>
  <si>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</si>
  <si>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</si>
  <si>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</si>
  <si>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</si>
  <si>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</si>
  <si>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</si>
  <si>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</si>
  <si>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</si>
  <si>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</si>
  <si>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</si>
  <si>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</si>
  <si>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</si>
  <si>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</si>
  <si>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</si>
  <si>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</si>
  <si>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</si>
  <si>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</si>
  <si>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</si>
  <si>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愛媛県砥部町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</si>
  <si>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</si>
  <si>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</si>
  <si>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</si>
  <si>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</si>
  <si>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</si>
  <si>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</si>
  <si>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</si>
  <si>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</si>
  <si>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</si>
  <si>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</si>
  <si>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</si>
  <si>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</si>
  <si>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</si>
  <si>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</si>
  <si>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</si>
  <si>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</si>
  <si>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</si>
  <si>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</si>
  <si>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</si>
  <si>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</si>
  <si>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とべの館特別会計</t>
    <phoneticPr fontId="5"/>
  </si>
  <si>
    <t>とべ温泉特別会計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</si>
  <si>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</si>
  <si>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</si>
  <si>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</si>
  <si>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</si>
  <si>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</si>
  <si>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</si>
  <si>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</si>
  <si>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</si>
  <si>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</si>
  <si>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</si>
  <si>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</si>
  <si>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</si>
  <si>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</si>
  <si>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</si>
  <si>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</si>
  <si>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</si>
  <si>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</si>
  <si>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介護保険事業特別会計（介護サービス事業勘定）</t>
    <phoneticPr fontId="5"/>
  </si>
  <si>
    <t>-</t>
    <phoneticPr fontId="5"/>
  </si>
  <si>
    <t>後期高齢者医療特別会計</t>
    <phoneticPr fontId="5"/>
  </si>
  <si>
    <t>水道事業会計</t>
    <phoneticPr fontId="5"/>
  </si>
  <si>
    <t>法適用企業</t>
    <phoneticPr fontId="5"/>
  </si>
  <si>
    <t>下水道事業会計（公共下水道事業）</t>
    <phoneticPr fontId="5"/>
  </si>
  <si>
    <t>法適用企業</t>
    <phoneticPr fontId="5"/>
  </si>
  <si>
    <t>下水道事業会計（農業集落排水事業）</t>
    <phoneticPr fontId="5"/>
  </si>
  <si>
    <t>法適用企業</t>
    <phoneticPr fontId="5"/>
  </si>
  <si>
    <t>下水道事業会計（浄化槽事業）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</si>
  <si>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</si>
  <si>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</si>
  <si>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</si>
  <si>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</si>
  <si>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</si>
  <si>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</si>
  <si>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</si>
  <si>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</si>
  <si>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</si>
  <si>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</si>
  <si>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</si>
  <si>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</si>
  <si>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</si>
  <si>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</si>
  <si>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</si>
  <si>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</si>
  <si>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</si>
  <si>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</si>
  <si>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</si>
  <si>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</si>
  <si>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</si>
  <si>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</si>
  <si>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</si>
  <si>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</si>
  <si>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</si>
  <si>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</si>
  <si>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</si>
  <si>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</si>
  <si>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</si>
  <si>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</si>
  <si>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</si>
  <si>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</si>
  <si>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</si>
  <si>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</si>
  <si>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</si>
  <si>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</si>
  <si>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</si>
  <si>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</si>
  <si>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</si>
  <si>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</si>
  <si>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</si>
  <si>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</si>
  <si>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</si>
  <si>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</si>
  <si>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</si>
  <si>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</si>
  <si>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</si>
  <si>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</si>
  <si>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</si>
  <si>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</si>
  <si>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</si>
  <si>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</si>
  <si>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</si>
  <si>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</si>
  <si>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</si>
  <si>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</si>
  <si>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</si>
  <si>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</si>
  <si>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</si>
  <si>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</si>
  <si>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</si>
  <si>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</si>
  <si>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</si>
  <si>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</si>
  <si>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</si>
  <si>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</si>
  <si>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</si>
  <si>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</si>
  <si>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</si>
  <si>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</si>
  <si>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下水道事業会計（浄化槽事業）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</si>
  <si>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</si>
  <si>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</si>
  <si>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</si>
  <si>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</si>
  <si>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</si>
  <si>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</si>
  <si>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</si>
  <si>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</si>
  <si>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</si>
  <si>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</si>
  <si>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</si>
  <si>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</si>
  <si>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</si>
  <si>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</si>
  <si>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</si>
  <si>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</si>
  <si>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</si>
  <si>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</si>
  <si>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</si>
  <si>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</si>
  <si>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</si>
  <si>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</si>
  <si>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</si>
  <si>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</si>
  <si>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</si>
  <si>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</si>
  <si>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</si>
  <si>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</si>
  <si>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</si>
  <si>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</si>
  <si>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</si>
  <si>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</si>
  <si>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</si>
  <si>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</si>
  <si>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</si>
  <si>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</si>
  <si>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</si>
  <si>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</si>
  <si>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</si>
  <si>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</si>
  <si>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</si>
  <si>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</si>
  <si>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</si>
  <si>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</si>
  <si>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</si>
  <si>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</si>
  <si>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</si>
  <si>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</si>
  <si>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</si>
  <si>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</si>
  <si>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</si>
  <si>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</si>
  <si>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</si>
  <si>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</si>
  <si>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</si>
  <si>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</si>
  <si>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</si>
  <si>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</si>
  <si>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</si>
  <si>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</si>
  <si>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</si>
  <si>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</si>
  <si>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</si>
  <si>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</si>
  <si>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</si>
  <si>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</si>
  <si>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</si>
  <si>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</si>
  <si>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</si>
  <si>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</si>
  <si>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</si>
  <si>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</si>
  <si>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</si>
  <si>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</si>
  <si>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</si>
  <si>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</si>
  <si>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</si>
  <si>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</si>
  <si>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</si>
  <si>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</si>
  <si>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</si>
  <si>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</si>
  <si>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</si>
  <si>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</si>
  <si>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</si>
  <si>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</si>
  <si>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</si>
  <si>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1.81</t>
  </si>
  <si>
    <t>▲ 0.32</t>
  </si>
  <si>
    <t>▲ 8.56</t>
  </si>
  <si>
    <t>一般会計</t>
  </si>
  <si>
    <t>国民健康保険事業特別会計（事業勘定）</t>
  </si>
  <si>
    <t>水道事業会計</t>
  </si>
  <si>
    <t>下水道事業会計（公共下水道事業）</t>
  </si>
  <si>
    <t>介護保険事業特別会計（保険事業勘定）</t>
  </si>
  <si>
    <t>下水道事業会計（浄化槽事業）</t>
  </si>
  <si>
    <t>とべの館特別会計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</si>
  <si>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</si>
  <si>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</si>
  <si>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</si>
  <si>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</si>
  <si>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</si>
  <si>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</si>
  <si>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</si>
  <si>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</si>
  <si>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</si>
  <si>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社会福祉施設整備基金</t>
    <rPh sb="0" eb="6">
      <t>シャカイフクシシセツ</t>
    </rPh>
    <rPh sb="6" eb="8">
      <t>セイビ</t>
    </rPh>
    <rPh sb="8" eb="10">
      <t>キキン</t>
    </rPh>
    <phoneticPr fontId="5"/>
  </si>
  <si>
    <t>ふるさと創生基金</t>
    <rPh sb="4" eb="6">
      <t>ソウセイ</t>
    </rPh>
    <rPh sb="6" eb="8">
      <t>キキン</t>
    </rPh>
    <phoneticPr fontId="5"/>
  </si>
  <si>
    <t>公共施設更新準備基金</t>
    <rPh sb="0" eb="10">
      <t>コウキョウシセツコウシンジュンビキキン</t>
    </rPh>
    <phoneticPr fontId="5"/>
  </si>
  <si>
    <t>災害対策基金</t>
    <rPh sb="0" eb="2">
      <t>サイガイ</t>
    </rPh>
    <rPh sb="2" eb="4">
      <t>タイサク</t>
    </rPh>
    <rPh sb="4" eb="6">
      <t>キキン</t>
    </rPh>
    <phoneticPr fontId="5"/>
  </si>
  <si>
    <t>とべの館運営基金</t>
    <phoneticPr fontId="2"/>
  </si>
  <si>
    <t>（株）グリーンキーパー</t>
    <phoneticPr fontId="2"/>
  </si>
  <si>
    <t>-</t>
    <phoneticPr fontId="2"/>
  </si>
  <si>
    <t>松山衛生事務組合（一般会計）</t>
    <rPh sb="0" eb="2">
      <t>マツヤマ</t>
    </rPh>
    <rPh sb="2" eb="4">
      <t>エイセイ</t>
    </rPh>
    <rPh sb="4" eb="6">
      <t>ジム</t>
    </rPh>
    <rPh sb="6" eb="8">
      <t>クミアイ</t>
    </rPh>
    <rPh sb="9" eb="13">
      <t>イッパンカイケイ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</si>
  <si>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</si>
  <si>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</si>
  <si>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</si>
  <si>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</si>
  <si>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</si>
  <si>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</si>
  <si>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伊予市・伊予郡養護老人ホーム組合（一般会計）</t>
    <rPh sb="0" eb="3">
      <t>イヨシ</t>
    </rPh>
    <rPh sb="4" eb="7">
      <t>イヨグン</t>
    </rPh>
    <rPh sb="7" eb="9">
      <t>ヨウゴ</t>
    </rPh>
    <rPh sb="9" eb="11">
      <t>ロウジン</t>
    </rPh>
    <rPh sb="14" eb="16">
      <t>クミアイ</t>
    </rPh>
    <rPh sb="17" eb="21">
      <t>イッパンカイケイ</t>
    </rPh>
    <phoneticPr fontId="2"/>
  </si>
  <si>
    <t>大洲・喜多衛生事務組合（一般会計）</t>
    <rPh sb="0" eb="2">
      <t>オオズ</t>
    </rPh>
    <rPh sb="3" eb="5">
      <t>キタ</t>
    </rPh>
    <rPh sb="5" eb="7">
      <t>エイセイ</t>
    </rPh>
    <rPh sb="7" eb="9">
      <t>ジム</t>
    </rPh>
    <rPh sb="9" eb="11">
      <t>クミアイ</t>
    </rPh>
    <rPh sb="12" eb="16">
      <t>イッパンカイケイ</t>
    </rPh>
    <phoneticPr fontId="2"/>
  </si>
  <si>
    <t>伊予消防等事務組合（一般会計）</t>
    <rPh sb="0" eb="2">
      <t>イヨ</t>
    </rPh>
    <rPh sb="2" eb="4">
      <t>ショウボウ</t>
    </rPh>
    <rPh sb="4" eb="5">
      <t>トウ</t>
    </rPh>
    <rPh sb="5" eb="7">
      <t>ジム</t>
    </rPh>
    <rPh sb="7" eb="9">
      <t>クミアイ</t>
    </rPh>
    <rPh sb="10" eb="14">
      <t>イッパンカイケイ</t>
    </rPh>
    <phoneticPr fontId="2"/>
  </si>
  <si>
    <t>伊予市外二町共有物組合（一般会計）</t>
    <rPh sb="0" eb="3">
      <t>イヨシ</t>
    </rPh>
    <rPh sb="3" eb="4">
      <t>ホカ</t>
    </rPh>
    <rPh sb="4" eb="6">
      <t>ニチョウ</t>
    </rPh>
    <rPh sb="6" eb="8">
      <t>キョウユウ</t>
    </rPh>
    <rPh sb="8" eb="9">
      <t>モノ</t>
    </rPh>
    <rPh sb="9" eb="11">
      <t>クミアイ</t>
    </rPh>
    <rPh sb="12" eb="16">
      <t>イッパンカイケイ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</si>
  <si>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7">
      <t>イッパンカイケイ</t>
    </rPh>
    <phoneticPr fontId="2"/>
  </si>
  <si>
    <t>愛媛地方税滞納整理機構（一般会計）</t>
  </si>
  <si>
    <t>愛媛県後期高齢者医療広域連合（一般会計）</t>
  </si>
  <si>
    <t>愛媛県後期高齢者医療広域連合（後期高齢者医療特別会計）</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</si>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</sst>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CE63-4987-AEA8-076705B59E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76681</c:v>
                </c:pt>
                <c:pt idx="1">
                  <c:v>121970</c:v>
                </c:pt>
                <c:pt idx="2">
                  <c:v>64023</c:v>
                </c:pt>
                <c:pt idx="3">
                  <c:v>39555</c:v>
                </c:pt>
                <c:pt idx="4">
                  <c:v>39070</c:v>
                </c:pt>
              </c:numCache>
            </c:numRef>
          </c:val>
          <c:smooth val="0"/>
          <c:extLst>
            <c:ext xmlns:c16="http://schemas.microsoft.com/office/drawing/2014/chart" uri="{C3380CC4-5D6E-409C-BE32-E72D297353CC}">
              <c16:uniqueId val="{00000001-CE63-4987-AEA8-076705B59E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11.69</c:v>
                </c:pt>
                <c:pt idx="1">
                  <c:v>13.12</c:v>
                </c:pt>
                <c:pt idx="2">
                  <c:v>19.670000000000002</c:v>
                </c:pt>
                <c:pt idx="3">
                  <c:v>21.34</c:v>
                </c:pt>
                <c:pt idx="4">
                  <c:v>15.7</c:v>
                </c:pt>
              </c:numCache>
            </c:numRef>
          </c:val>
          <c:extLst>
            <c:ext xmlns:c16="http://schemas.microsoft.com/office/drawing/2014/chart" uri="{C3380CC4-5D6E-409C-BE32-E72D297353CC}">
              <c16:uniqueId val="{00000000-A475-42CF-BF71-46834EBE9E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20.41</c:v>
                </c:pt>
                <c:pt idx="1">
                  <c:v>18.239999999999998</c:v>
                </c:pt>
                <c:pt idx="2">
                  <c:v>15.65</c:v>
                </c:pt>
                <c:pt idx="3">
                  <c:v>20.13</c:v>
                </c:pt>
                <c:pt idx="4">
                  <c:v>24.2</c:v>
                </c:pt>
              </c:numCache>
            </c:numRef>
          </c:val>
          <c:extLst>
            <c:ext xmlns:c16="http://schemas.microsoft.com/office/drawing/2014/chart" uri="{C3380CC4-5D6E-409C-BE32-E72D297353CC}">
              <c16:uniqueId val="{00000001-A475-42CF-BF71-46834EBE9E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-1.81</c:v>
                </c:pt>
                <c:pt idx="1">
                  <c:v>-0.32</c:v>
                </c:pt>
                <c:pt idx="2">
                  <c:v>5.28</c:v>
                </c:pt>
                <c:pt idx="3">
                  <c:v>0.87</c:v>
                </c:pt>
                <c:pt idx="4">
                  <c:v>-8.56</c:v>
                </c:pt>
              </c:numCache>
            </c:numRef>
          </c:val>
          <c:smooth val="0"/>
          <c:extLst>
            <c:ext xmlns:c16="http://schemas.microsoft.com/office/drawing/2014/chart" uri="{C3380CC4-5D6E-409C-BE32-E72D297353CC}">
              <c16:uniqueId val="{00000002-A475-42CF-BF71-46834EBE9E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7.63</c:v>
                </c:pt>
                <c:pt idx="2">
                  <c:v>#N/A</c:v>
                </c:pt>
                <c:pt idx="3">
                  <c:v>6.84</c:v>
                </c:pt>
                <c:pt idx="4">
                  <c:v>#N/A</c:v>
                </c:pt>
                <c:pt idx="5">
                  <c:v>6.15</c:v>
                </c:pt>
                <c:pt idx="6">
                  <c:v>#N/A</c:v>
                </c:pt>
                <c:pt idx="7">
                  <c:v>6.49</c:v>
                </c:pt>
                <c:pt idx="8">
                  <c:v>#N/A</c:v>
                </c:pt>
                <c:pt idx="9">
                  <c:v>0.14000000000000001</c:v>
                </c:pt>
              </c:numCache>
            </c:numRef>
          </c:val>
          <c:extLst>
            <c:ext xmlns:c16="http://schemas.microsoft.com/office/drawing/2014/chart" uri="{C3380CC4-5D6E-409C-BE32-E72D297353CC}">
              <c16:uniqueId val="{00000000-F613-42CF-A5A0-2BF1BAAD82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13-42CF-A5A0-2BF1BAAD82E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0.13</c:v>
                </c:pt>
                <c:pt idx="2">
                  <c:v>#N/A</c:v>
                </c:pt>
                <c:pt idx="3">
                  <c:v>0.26</c:v>
                </c:pt>
                <c:pt idx="4">
                  <c:v>#N/A</c:v>
                </c:pt>
                <c:pt idx="5">
                  <c:v>0.23</c:v>
                </c:pt>
                <c:pt idx="6">
                  <c:v>#N/A</c:v>
                </c:pt>
                <c:pt idx="7">
                  <c:v>0.14000000000000001</c:v>
                </c:pt>
                <c:pt idx="8">
                  <c:v>#N/A</c:v>
                </c:pt>
                <c:pt idx="9">
                  <c:v>0.15</c:v>
                </c:pt>
              </c:numCache>
            </c:numRef>
          </c:val>
          <c:extLst>
            <c:ext xmlns:c16="http://schemas.microsoft.com/office/drawing/2014/chart" uri="{C3380CC4-5D6E-409C-BE32-E72D297353CC}">
              <c16:uniqueId val="{00000002-F613-42CF-A5A0-2BF1BAAD82EE}"/>
            </c:ext>
          </c:extLst>
        </c:ser>
        <c:ser>
          <c:idx val="3"/>
          <c:order val="3"/>
          <c:tx>
            <c:strRef>
              <c:f>データシート!$A$30</c:f>
              <c:strCache>
                <c:ptCount val="1"/>
                <c:pt idx="0">
                  <c:v>とべの館特別会計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0.24</c:v>
                </c:pt>
                <c:pt idx="2">
                  <c:v>#N/A</c:v>
                </c:pt>
                <c:pt idx="3">
                  <c:v>0.2</c:v>
                </c:pt>
                <c:pt idx="4">
                  <c:v>#N/A</c:v>
                </c:pt>
                <c:pt idx="5">
                  <c:v>0.12</c:v>
                </c:pt>
                <c:pt idx="6">
                  <c:v>#N/A</c:v>
                </c:pt>
                <c:pt idx="7">
                  <c:v>0.18</c:v>
                </c:pt>
                <c:pt idx="8">
                  <c:v>#N/A</c:v>
                </c:pt>
                <c:pt idx="9">
                  <c:v>0.38</c:v>
                </c:pt>
              </c:numCache>
            </c:numRef>
          </c:val>
          <c:extLst>
            <c:ext xmlns:c16="http://schemas.microsoft.com/office/drawing/2014/chart" uri="{C3380CC4-5D6E-409C-BE32-E72D297353CC}">
              <c16:uniqueId val="{00000003-F613-42CF-A5A0-2BF1BAAD82EE}"/>
            </c:ext>
          </c:extLst>
        </c:ser>
        <c:ser>
          <c:idx val="4"/>
          <c:order val="4"/>
          <c:tx>
            <c:strRef>
              <c:f>データシート!$A$31</c:f>
              <c:strCache>
                <c:ptCount val="1"/>
                <c:pt idx="0">
                  <c:v>下水道事業会計（浄化槽事業）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0.81</c:v>
                </c:pt>
              </c:numCache>
            </c:numRef>
          </c:val>
          <c:extLst>
            <c:ext xmlns:c16="http://schemas.microsoft.com/office/drawing/2014/chart" uri="{C3380CC4-5D6E-409C-BE32-E72D297353CC}">
              <c16:uniqueId val="{00000004-F613-42CF-A5A0-2BF1BAAD82EE}"/>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2.3199999999999998</c:v>
                </c:pt>
                <c:pt idx="2">
                  <c:v>#N/A</c:v>
                </c:pt>
                <c:pt idx="3">
                  <c:v>1.1200000000000001</c:v>
                </c:pt>
                <c:pt idx="4">
                  <c:v>#N/A</c:v>
                </c:pt>
                <c:pt idx="5">
                  <c:v>1.03</c:v>
                </c:pt>
                <c:pt idx="6">
                  <c:v>#N/A</c:v>
                </c:pt>
                <c:pt idx="7">
                  <c:v>1.18</c:v>
                </c:pt>
                <c:pt idx="8">
                  <c:v>#N/A</c:v>
                </c:pt>
                <c:pt idx="9">
                  <c:v>1.6</c:v>
                </c:pt>
              </c:numCache>
            </c:numRef>
          </c:val>
          <c:extLst>
            <c:ext xmlns:c16="http://schemas.microsoft.com/office/drawing/2014/chart" uri="{C3380CC4-5D6E-409C-BE32-E72D297353CC}">
              <c16:uniqueId val="{00000005-F613-42CF-A5A0-2BF1BAAD82EE}"/>
            </c:ext>
          </c:extLst>
        </c:ser>
        <c:ser>
          <c:idx val="6"/>
          <c:order val="6"/>
          <c:tx>
            <c:strRef>
              <c:f>データシート!$A$33</c:f>
              <c:strCache>
                <c:ptCount val="1"/>
                <c:pt idx="0">
                  <c:v>下水道事業会計（公共下水道事業）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4.21</c:v>
                </c:pt>
              </c:numCache>
            </c:numRef>
          </c:val>
          <c:extLst>
            <c:ext xmlns:c16="http://schemas.microsoft.com/office/drawing/2014/chart" uri="{C3380CC4-5D6E-409C-BE32-E72D297353CC}">
              <c16:uniqueId val="{00000006-F613-42CF-A5A0-2BF1BAAD82E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7.52</c:v>
                </c:pt>
                <c:pt idx="2">
                  <c:v>#N/A</c:v>
                </c:pt>
                <c:pt idx="3">
                  <c:v>7.21</c:v>
                </c:pt>
                <c:pt idx="4">
                  <c:v>#N/A</c:v>
                </c:pt>
                <c:pt idx="5">
                  <c:v>6.29</c:v>
                </c:pt>
                <c:pt idx="6">
                  <c:v>#N/A</c:v>
                </c:pt>
                <c:pt idx="7">
                  <c:v>5.0599999999999996</c:v>
                </c:pt>
                <c:pt idx="8">
                  <c:v>#N/A</c:v>
                </c:pt>
                <c:pt idx="9">
                  <c:v>4.79</c:v>
                </c:pt>
              </c:numCache>
            </c:numRef>
          </c:val>
          <c:extLst>
            <c:ext xmlns:c16="http://schemas.microsoft.com/office/drawing/2014/chart" uri="{C3380CC4-5D6E-409C-BE32-E72D297353CC}">
              <c16:uniqueId val="{00000007-F613-42CF-A5A0-2BF1BAAD82EE}"/>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7.01</c:v>
                </c:pt>
                <c:pt idx="2">
                  <c:v>#N/A</c:v>
                </c:pt>
                <c:pt idx="3">
                  <c:v>6.36</c:v>
                </c:pt>
                <c:pt idx="4">
                  <c:v>#N/A</c:v>
                </c:pt>
                <c:pt idx="5">
                  <c:v>6.06</c:v>
                </c:pt>
                <c:pt idx="6">
                  <c:v>#N/A</c:v>
                </c:pt>
                <c:pt idx="7">
                  <c:v>5.79</c:v>
                </c:pt>
                <c:pt idx="8">
                  <c:v>#N/A</c:v>
                </c:pt>
                <c:pt idx="9">
                  <c:v>5.22</c:v>
                </c:pt>
              </c:numCache>
            </c:numRef>
          </c:val>
          <c:extLst>
            <c:ext xmlns:c16="http://schemas.microsoft.com/office/drawing/2014/chart" uri="{C3380CC4-5D6E-409C-BE32-E72D297353CC}">
              <c16:uniqueId val="{00000008-F613-42CF-A5A0-2BF1BAAD82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10.98</c:v>
                </c:pt>
                <c:pt idx="2">
                  <c:v>#N/A</c:v>
                </c:pt>
                <c:pt idx="3">
                  <c:v>12.31</c:v>
                </c:pt>
                <c:pt idx="4">
                  <c:v>#N/A</c:v>
                </c:pt>
                <c:pt idx="5">
                  <c:v>19.079999999999998</c:v>
                </c:pt>
                <c:pt idx="6">
                  <c:v>#N/A</c:v>
                </c:pt>
                <c:pt idx="7">
                  <c:v>19.95</c:v>
                </c:pt>
                <c:pt idx="8">
                  <c:v>#N/A</c:v>
                </c:pt>
                <c:pt idx="9">
                  <c:v>15.23</c:v>
                </c:pt>
              </c:numCache>
            </c:numRef>
          </c:val>
          <c:extLst>
            <c:ext xmlns:c16="http://schemas.microsoft.com/office/drawing/2014/chart" uri="{C3380CC4-5D6E-409C-BE32-E72D297353CC}">
              <c16:uniqueId val="{00000009-F613-42CF-A5A0-2BF1BAAD82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635</c:v>
                </c:pt>
                <c:pt idx="5">
                  <c:v>632</c:v>
                </c:pt>
                <c:pt idx="8">
                  <c:v>621</c:v>
                </c:pt>
                <c:pt idx="11">
                  <c:v>620</c:v>
                </c:pt>
                <c:pt idx="14">
                  <c:v>623</c:v>
                </c:pt>
              </c:numCache>
            </c:numRef>
          </c:val>
          <c:extLst>
            <c:ext xmlns:c16="http://schemas.microsoft.com/office/drawing/2014/chart" uri="{C3380CC4-5D6E-409C-BE32-E72D297353CC}">
              <c16:uniqueId val="{00000000-0F78-4574-A2BE-528916754D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78-4574-A2BE-528916754D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2-0F78-4574-A2BE-528916754D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c:v>
                </c:pt>
                <c:pt idx="3">
                  <c:v>32</c:v>
                </c:pt>
                <c:pt idx="6">
                  <c:v>34</c:v>
                </c:pt>
                <c:pt idx="9">
                  <c:v>45</c:v>
                </c:pt>
                <c:pt idx="12">
                  <c:v>61</c:v>
                </c:pt>
              </c:numCache>
            </c:numRef>
          </c:val>
          <c:extLst>
            <c:ext xmlns:c16="http://schemas.microsoft.com/office/drawing/2014/chart" uri="{C3380CC4-5D6E-409C-BE32-E72D297353CC}">
              <c16:uniqueId val="{00000003-0F78-4574-A2BE-528916754D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118</c:v>
                </c:pt>
                <c:pt idx="3">
                  <c:v>119</c:v>
                </c:pt>
                <c:pt idx="6">
                  <c:v>120</c:v>
                </c:pt>
                <c:pt idx="9">
                  <c:v>120</c:v>
                </c:pt>
                <c:pt idx="12">
                  <c:v>126</c:v>
                </c:pt>
              </c:numCache>
            </c:numRef>
          </c:val>
          <c:extLst>
            <c:ext xmlns:c16="http://schemas.microsoft.com/office/drawing/2014/chart" uri="{C3380CC4-5D6E-409C-BE32-E72D297353CC}">
              <c16:uniqueId val="{00000004-0F78-4574-A2BE-528916754D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78-4574-A2BE-528916754D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78-4574-A2BE-528916754D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558</c:v>
                </c:pt>
                <c:pt idx="3">
                  <c:v>573</c:v>
                </c:pt>
                <c:pt idx="6">
                  <c:v>582</c:v>
                </c:pt>
                <c:pt idx="9">
                  <c:v>609</c:v>
                </c:pt>
                <c:pt idx="12">
                  <c:v>664</c:v>
                </c:pt>
              </c:numCache>
            </c:numRef>
          </c:val>
          <c:extLst>
            <c:ext xmlns:c16="http://schemas.microsoft.com/office/drawing/2014/chart" uri="{C3380CC4-5D6E-409C-BE32-E72D297353CC}">
              <c16:uniqueId val="{00000007-0F78-4574-A2BE-528916754D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77</c:v>
                </c:pt>
                <c:pt idx="2">
                  <c:v>#N/A</c:v>
                </c:pt>
                <c:pt idx="3">
                  <c:v>#N/A</c:v>
                </c:pt>
                <c:pt idx="4">
                  <c:v>94</c:v>
                </c:pt>
                <c:pt idx="5">
                  <c:v>#N/A</c:v>
                </c:pt>
                <c:pt idx="6">
                  <c:v>#N/A</c:v>
                </c:pt>
                <c:pt idx="7">
                  <c:v>117</c:v>
                </c:pt>
                <c:pt idx="8">
                  <c:v>#N/A</c:v>
                </c:pt>
                <c:pt idx="9">
                  <c:v>#N/A</c:v>
                </c:pt>
                <c:pt idx="10">
                  <c:v>155</c:v>
                </c:pt>
                <c:pt idx="11">
                  <c:v>#N/A</c:v>
                </c:pt>
                <c:pt idx="12">
                  <c:v>#N/A</c:v>
                </c:pt>
                <c:pt idx="13">
                  <c:v>229</c:v>
                </c:pt>
                <c:pt idx="14">
                  <c:v>#N/A</c:v>
                </c:pt>
              </c:numCache>
            </c:numRef>
          </c:val>
          <c:smooth val="0"/>
          <c:extLst>
            <c:ext xmlns:c16="http://schemas.microsoft.com/office/drawing/2014/chart" uri="{C3380CC4-5D6E-409C-BE32-E72D297353CC}">
              <c16:uniqueId val="{00000008-0F78-4574-A2BE-528916754D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8697</c:v>
                </c:pt>
                <c:pt idx="5">
                  <c:v>9286</c:v>
                </c:pt>
                <c:pt idx="8">
                  <c:v>9255</c:v>
                </c:pt>
                <c:pt idx="11">
                  <c:v>9131</c:v>
                </c:pt>
                <c:pt idx="14">
                  <c:v>8776</c:v>
                </c:pt>
              </c:numCache>
            </c:numRef>
          </c:val>
          <c:extLst>
            <c:ext xmlns:c16="http://schemas.microsoft.com/office/drawing/2014/chart" uri="{C3380CC4-5D6E-409C-BE32-E72D297353CC}">
              <c16:uniqueId val="{00000000-4715-4F98-81C4-511F0698EB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144</c:v>
                </c:pt>
                <c:pt idx="5">
                  <c:v>132</c:v>
                </c:pt>
                <c:pt idx="8">
                  <c:v>112</c:v>
                </c:pt>
                <c:pt idx="11">
                  <c:v>87</c:v>
                </c:pt>
                <c:pt idx="14">
                  <c:v>54</c:v>
                </c:pt>
              </c:numCache>
            </c:numRef>
          </c:val>
          <c:extLst>
            <c:ext xmlns:c16="http://schemas.microsoft.com/office/drawing/2014/chart" uri="{C3380CC4-5D6E-409C-BE32-E72D297353CC}">
              <c16:uniqueId val="{00000001-4715-4F98-81C4-511F0698EB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2633</c:v>
                </c:pt>
                <c:pt idx="5">
                  <c:v>2331</c:v>
                </c:pt>
                <c:pt idx="8">
                  <c:v>2198</c:v>
                </c:pt>
                <c:pt idx="11">
                  <c:v>2315</c:v>
                </c:pt>
                <c:pt idx="14">
                  <c:v>2454</c:v>
                </c:pt>
              </c:numCache>
            </c:numRef>
          </c:val>
          <c:extLst>
            <c:ext xmlns:c16="http://schemas.microsoft.com/office/drawing/2014/chart" uri="{C3380CC4-5D6E-409C-BE32-E72D297353CC}">
              <c16:uniqueId val="{00000002-4715-4F98-81C4-511F0698EB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15-4F98-81C4-511F0698EB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15-4F98-81C4-511F0698EB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15-4F98-81C4-511F0698EB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448</c:v>
                </c:pt>
                <c:pt idx="3">
                  <c:v>516</c:v>
                </c:pt>
                <c:pt idx="6">
                  <c:v>474</c:v>
                </c:pt>
                <c:pt idx="9">
                  <c:v>427</c:v>
                </c:pt>
                <c:pt idx="12">
                  <c:v>416</c:v>
                </c:pt>
              </c:numCache>
            </c:numRef>
          </c:val>
          <c:extLst>
            <c:ext xmlns:c16="http://schemas.microsoft.com/office/drawing/2014/chart" uri="{C3380CC4-5D6E-409C-BE32-E72D297353CC}">
              <c16:uniqueId val="{00000006-4715-4F98-81C4-511F0698EB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309</c:v>
                </c:pt>
                <c:pt idx="3">
                  <c:v>278</c:v>
                </c:pt>
                <c:pt idx="6">
                  <c:v>256</c:v>
                </c:pt>
                <c:pt idx="9">
                  <c:v>210</c:v>
                </c:pt>
                <c:pt idx="12">
                  <c:v>167</c:v>
                </c:pt>
              </c:numCache>
            </c:numRef>
          </c:val>
          <c:extLst>
            <c:ext xmlns:c16="http://schemas.microsoft.com/office/drawing/2014/chart" uri="{C3380CC4-5D6E-409C-BE32-E72D297353CC}">
              <c16:uniqueId val="{00000007-4715-4F98-81C4-511F0698EB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3490</c:v>
                </c:pt>
                <c:pt idx="3">
                  <c:v>3410</c:v>
                </c:pt>
                <c:pt idx="6">
                  <c:v>3246</c:v>
                </c:pt>
                <c:pt idx="9">
                  <c:v>3126</c:v>
                </c:pt>
                <c:pt idx="12">
                  <c:v>3027</c:v>
                </c:pt>
              </c:numCache>
            </c:numRef>
          </c:val>
          <c:extLst>
            <c:ext xmlns:c16="http://schemas.microsoft.com/office/drawing/2014/chart" uri="{C3380CC4-5D6E-409C-BE32-E72D297353CC}">
              <c16:uniqueId val="{00000008-4715-4F98-81C4-511F0698EB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715-4F98-81C4-511F0698EB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8160</c:v>
                </c:pt>
                <c:pt idx="3">
                  <c:v>9600</c:v>
                </c:pt>
                <c:pt idx="6">
                  <c:v>9956</c:v>
                </c:pt>
                <c:pt idx="9">
                  <c:v>9831</c:v>
                </c:pt>
                <c:pt idx="12">
                  <c:v>9595</c:v>
                </c:pt>
              </c:numCache>
            </c:numRef>
          </c:val>
          <c:extLst>
            <c:ext xmlns:c16="http://schemas.microsoft.com/office/drawing/2014/chart" uri="{C3380CC4-5D6E-409C-BE32-E72D297353CC}">
              <c16:uniqueId val="{0000000A-4715-4F98-81C4-511F0698EB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933</c:v>
                </c:pt>
                <c:pt idx="2">
                  <c:v>#N/A</c:v>
                </c:pt>
                <c:pt idx="3">
                  <c:v>#N/A</c:v>
                </c:pt>
                <c:pt idx="4">
                  <c:v>2055</c:v>
                </c:pt>
                <c:pt idx="5">
                  <c:v>#N/A</c:v>
                </c:pt>
                <c:pt idx="6">
                  <c:v>#N/A</c:v>
                </c:pt>
                <c:pt idx="7">
                  <c:v>2367</c:v>
                </c:pt>
                <c:pt idx="8">
                  <c:v>#N/A</c:v>
                </c:pt>
                <c:pt idx="9">
                  <c:v>#N/A</c:v>
                </c:pt>
                <c:pt idx="10">
                  <c:v>2061</c:v>
                </c:pt>
                <c:pt idx="11">
                  <c:v>#N/A</c:v>
                </c:pt>
                <c:pt idx="12">
                  <c:v>#N/A</c:v>
                </c:pt>
                <c:pt idx="13">
                  <c:v>1923</c:v>
                </c:pt>
                <c:pt idx="14">
                  <c:v>#N/A</c:v>
                </c:pt>
              </c:numCache>
            </c:numRef>
          </c:val>
          <c:smooth val="0"/>
          <c:extLst>
            <c:ext xmlns:c16="http://schemas.microsoft.com/office/drawing/2014/chart" uri="{C3380CC4-5D6E-409C-BE32-E72D297353CC}">
              <c16:uniqueId val="{0000000B-4715-4F98-81C4-511F0698EB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856</c:v>
                </c:pt>
                <c:pt idx="1">
                  <c:v>1156</c:v>
                </c:pt>
                <c:pt idx="2">
                  <c:v>1356</c:v>
                </c:pt>
              </c:numCache>
            </c:numRef>
          </c:val>
          <c:extLst>
            <c:ext xmlns:c16="http://schemas.microsoft.com/office/drawing/2014/chart" uri="{C3380CC4-5D6E-409C-BE32-E72D297353CC}">
              <c16:uniqueId val="{00000000-2DB4-4561-A490-1A9B31A35D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DB4-4561-A490-1A9B31A35D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1122</c:v>
                </c:pt>
                <c:pt idx="1">
                  <c:v>1004</c:v>
                </c:pt>
                <c:pt idx="2">
                  <c:v>795</c:v>
                </c:pt>
              </c:numCache>
            </c:numRef>
          </c:val>
          <c:extLst>
            <c:ext xmlns:c16="http://schemas.microsoft.com/office/drawing/2014/chart" uri="{C3380CC4-5D6E-409C-BE32-E72D297353CC}">
              <c16:uniqueId val="{00000002-2DB4-4561-A490-1A9B31A35D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元利償還金は前年度より</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主な原因は、過去に地方債の借入を行ったもののうち、</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年度借入の臨財債分、元年度借入の麻生保育所改築事業分や防災行政無線更新事業分などの据置期間終了による元金償還開始によるものである。</a:t>
          </a:r>
        </a:p>
        <a:p>
          <a:r>
            <a:rPr kumimoji="1" lang="ja-JP" altLang="en-US" sz="1400">
              <a:latin typeface="ＭＳ ゴシック" pitchFamily="49" charset="-128"/>
              <a:ea typeface="ＭＳ ゴシック" pitchFamily="49" charset="-128"/>
            </a:rPr>
            <a:t>　現在、多数の地方債を償還行っている上に、今後も松山南高等学校砥部分校教育寮（仮称）などの大型事業を実施するために地方債の発行を予定している。</a:t>
          </a:r>
        </a:p>
        <a:p>
          <a:r>
            <a:rPr kumimoji="1" lang="ja-JP" altLang="en-US" sz="1400">
              <a:latin typeface="ＭＳ ゴシック" pitchFamily="49" charset="-128"/>
              <a:ea typeface="ＭＳ ゴシック" pitchFamily="49" charset="-128"/>
            </a:rPr>
            <a:t>　悪化を少しでも防ぐためにも事業の見直しや地方債以外の財源を確保しなければならない。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減災基金は平成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年度に廃止済。</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前年度と比較して将来負担比率は減少した。理由は、大規模な事業等がなく、前年度よりも全体的な地方債発行額が少額であったためである。</a:t>
          </a:r>
        </a:p>
        <a:p>
          <a:r>
            <a:rPr kumimoji="1" lang="ja-JP" altLang="en-US" sz="1400">
              <a:latin typeface="ＭＳ ゴシック" pitchFamily="49" charset="-128"/>
              <a:ea typeface="ＭＳ ゴシック" pitchFamily="49" charset="-128"/>
            </a:rPr>
            <a:t>　しかし、今後も松山南高等学校砥部分校教育寮（仮称）などの大規模事業を実施するために多額の地方債の発行を予定している。事業の見直しを慎重に行うことで起債に大きく依存す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愛媛県砥部町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前年度より増加した。その他特定目的基金は取り崩したため減額したが、財政調整基金へ地方自治法第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億円を積み立てたことで、大幅に増加したためである。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割程度を確保し、また公共施設更新準備基金は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億円程度の残高を維持できるよう運用する。その他の目的基金も目的に沿った適切な運用を行う。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　：民間事業者が行う社会福祉施設整備を支援し、高齢者及び障害者への福祉の向上や子育て環境の整備を推進するための事業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：個性と魅力あるふるさとづくりを推進するための事業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　：公共施設の整備に要する経費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　　　　　：災害予防、災害応急対策、災害復旧、被災地への支援活動等の災害対策にかかる経費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とべの館運営基金　　　：とべの館の管理運営経費及び砥部町の観光及び地場産業の振興にかかる経費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　：民間の高齢者福祉施設整備の補助金に充てるため、減少。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：砥部焼陶芸塾運営事業、砥部焼共同組合交付金、六次産業化支援事業などに充てるため、減少。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　：県団地広場整備事業、保健センター改修工事設計業務などに充てるため、減少。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とべの館運営基金　　　：とべ温泉の運営経費に充てるため、減少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　：保育所等施設整備交付金、子ども・子育て支援施設整備交付金などに充てるため、取り崩す予定。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：アンテナショップ運営委託料、砥部焼陶芸塾運営事業、砥部焼まつり運営費負担金などに充てるため、取り崩す予定。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　：公共施設の更新、新規整備の財源として取崩す予定。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とべの館運営基金　　　：観光振興事業の財源として取崩す予定。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で増加した。このように多額の剰余金が発生した理由は、新型コロナウイルスの影響により事業が予定通りに執行できなかった一方で地方税や交付税等の一般財源が上振れしたことにより、多くの歳入があったためであ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割程度を確保し、歳入の大幅な減少や大規模災害等の不測の事態に対応できるよう、適切な運用に努める。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FD7269B-F824-446E-9375-B5DA984B6AB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83C519D-47FB-4580-B8E9-A746CA6B86E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5076384-FFC0-495C-8DAE-B338D5554FF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3C3DDAB-8A54-4DD4-A41F-37C5CB01848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2A7D3CA-3D5B-4EDA-8D1F-DD71596FA6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FBABF04-D1D1-4680-A443-23070AD60A6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95047EE-77A9-40F0-B50B-BCB379DA435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2C439DE-1671-478C-8E7B-39E8347653D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30967E5-386C-47DB-A2A8-31875BADF4B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9D41EA0-3006-47ED-904A-9990145FD1D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20,510
20,442
101.59
10,099,902
9,114,035
879,738
5,604,186
9,595,299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53BCCAB-B0C7-4075-A2C0-0A254703259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6887B02-822B-4E95-89A3-CF19E210E46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4BB4347-4351-4DB4-9710-3DA1B85D32B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A994B5B-7BE5-45F6-B48B-3FFE2D04B8D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B5ED374-1410-43DD-8D2B-74F09BD599E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F99B944-3FBE-4AD1-9E7C-8C2DCA1CE15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8BD7BA0-9EBB-4EA1-AA3D-5FDF25CDDD4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5A68332-B37C-4E58-B56A-50BC25B1029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C24A5CF-1CF3-4A5E-AB65-F7A0CF66509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C80C2BE-2C94-446E-A79C-458CF71F123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2A685E5-F144-4AC4-9862-D27D2277144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6CA9998-C6E1-463D-8904-7EA6203F589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03060CB-6438-40F6-8C7F-B4EEB7379BB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5100211-0C9B-4CF1-8598-C6DA10F103A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4F03F98-6F73-4A55-9ABA-78709A3D45C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51B273B-E19F-4C09-8EA3-5424AF0BA1C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6F9D3ED-21A0-49BE-A388-A6B91EB61C5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2360EBB-96B2-4CDD-951C-16FCC70264E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4072A31-F837-41AF-A68B-01A66FD7DEC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50C12F3-0472-49C4-8073-A92CDDB1644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ACE2FF3-24FF-4EB8-A3E6-E2E0376DBA1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B2C24B0-05FD-44D7-8124-25AE27CFC8C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91B3D7A-0C79-40F1-AA72-E4A1BD3B6DC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E4B9D21-FA8D-4433-BED1-6E2A6FFA86E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6BCE8AB-3866-4447-88B3-F832AF034AF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0E78AAA-72D0-4E37-A776-D658326AF84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99D6F47-3045-4FED-915C-38BCB446E29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A2477B8-24C5-4331-8795-A25C93A7FCD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424DBC5-E7CB-48FD-949B-F44B97F1C41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3F70BBA-B586-414C-8411-F1D446C9173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91B1961-1D24-4559-86A2-31499447D3A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03CEB59-11AB-4B4C-9FF2-C1C3A8D08B8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B5D83A9-ED89-4614-9481-3592627475F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E88A4B9-ABD6-4C18-AFF5-9E119E9510E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67785D8-B3B5-42D5-9766-A70659EC9D9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714DEB0-2C33-439B-A9C3-EECC3BC60B2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E105709-C9CD-4780-928D-8FCEB439F4B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低下し、</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となった。県平均よりも上回っているが類似団体と比較するとかなり下回っており、年々徐々に減少傾向である。</a:t>
          </a:r>
        </a:p>
        <a:p>
          <a:r>
            <a:rPr kumimoji="1" lang="ja-JP" altLang="en-US" sz="1300">
              <a:latin typeface="ＭＳ Ｐゴシック" panose="020B0600070205080204" pitchFamily="50" charset="-128"/>
              <a:ea typeface="ＭＳ Ｐゴシック" panose="020B0600070205080204" pitchFamily="50" charset="-128"/>
            </a:rPr>
            <a:t>　本町は大企業や商業の集積地域が少なく法人関係の収入も乏しい上に、人口も減少傾向にあるため、地方税の収入増加は厳しい。</a:t>
          </a:r>
        </a:p>
        <a:p>
          <a:r>
            <a:rPr kumimoji="1" lang="ja-JP" altLang="en-US" sz="1300">
              <a:latin typeface="ＭＳ Ｐゴシック" panose="020B0600070205080204" pitchFamily="50" charset="-128"/>
              <a:ea typeface="ＭＳ Ｐゴシック" panose="020B0600070205080204" pitchFamily="50" charset="-128"/>
            </a:rPr>
            <a:t>　今後も財源確保と税負担の公平性を保つために、税金滞納者への徴収を強化していく。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A4CCDD4-42CC-4816-BBF1-BB2819F06A5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25DCB4D-45C4-4C8F-9AFD-A57B84E59485}"/>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3CA87341-652F-4360-95CC-7C4ECDFA6A77}"/>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B8714590-F6C4-40E3-8206-645F4A01BA8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4F823256-046F-445D-9144-54A0ED2A22CA}"/>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4DF698E5-4BEC-426B-BBDB-C710EE13173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D22D2CC6-1C9D-4446-B772-AC1B341EDF5E}"/>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DC31C8E7-5627-4008-8E02-E695D023E64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52A4C644-A1F8-411B-8E8A-9B5B3D2DB80B}"/>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4B2D0888-D8A3-4793-A8A1-787011007991}"/>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75B0F20-C58F-4DB9-B82A-8A5DDE5D7B5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FF8B35F-C975-4BB9-BD09-DF887AF6509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7CA9E8D-C85C-4085-A861-EBF71D63068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C80C851-FAB0-4AE4-A920-DA465DC59E9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7289DF31-B66D-4349-B7D7-432ADBD23A8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853C290B-1D7F-40DE-8BE2-8441446EB80A}"/>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70389262-E85B-4BD6-ADC8-DB116078EF88}"/>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84063564-9D33-471B-B7EF-69B27B5EBAC4}"/>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CF147BFD-7E52-40B7-BA11-4CF64DFED09D}"/>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A5539E7D-2C7A-4063-9504-C7627D3BE106}"/>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57855</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BF3B4F7B-BFD3-4ECB-8A62-71A011153BAD}"/>
            </a:ext>
          </a:extLst>
        </xdr:cNvPr>
        <xdr:cNvCxnSpPr/>
      </xdr:nvCxnSpPr>
      <xdr:spPr>
        <a:xfrm>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73BA103-065E-4FC0-84CF-2FE8F08EA65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8B10DD02-EF73-4888-B750-2F126310255A}"/>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57855</xdr:rowOff>
    </xdr:to>
    <xdr:cxnSp macro="">
      <xdr:nvCxnSpPr>
        <xdr:cNvPr id="72" name="直線コネクタ 71">
          <a:extLst>
            <a:ext uri="{FF2B5EF4-FFF2-40B4-BE49-F238E27FC236}">
              <a16:creationId xmlns:a16="http://schemas.microsoft.com/office/drawing/2014/main" id="{7986A01D-5A6F-46E5-8407-B3D66C9809F2}"/>
            </a:ext>
          </a:extLst>
        </xdr:cNvPr>
        <xdr:cNvCxnSpPr/>
      </xdr:nvCxnSpPr>
      <xdr:spPr>
        <a:xfrm>
          <a:off x="3225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16F4D42F-D18C-4AB2-9B2F-C5A7FDFC35A1}"/>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1EE6DDB8-F25A-42B7-B2CE-5FE4639FD7DF}"/>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54525550-95F7-4F1B-9D2D-F2195E4484D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BA35C599-6A50-4E66-8A38-2E8343659E2E}"/>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EFB1C24C-9D16-4C14-A101-AF7342AAC8C5}"/>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D2D99F0B-9753-4D75-9632-B95250DE0C62}"/>
            </a:ext>
          </a:extLst>
        </xdr:cNvPr>
        <xdr:cNvCxnSpPr/>
      </xdr:nvCxnSpPr>
      <xdr:spPr>
        <a:xfrm>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F6972C7C-0364-498C-BA4A-825C03D819ED}"/>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A665EEBC-961C-419B-9C25-7802B6C47A5D}"/>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998EC3D1-628A-4362-B6F7-0A122AA8CE32}"/>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F283E327-64CA-4701-8B25-C8AA58D47F48}"/>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CD92EA8-812A-4778-BB08-2E1A4A68816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CB63B24-9A2E-4293-8C83-0F99D0F4BAC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4FF74C8-D2BE-46A7-BAAE-41BACD878A8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9222292-8F49-484B-A6F9-1A666349896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907C7FD-4283-4B19-9DBE-BFD750C5839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3954719A-9B29-4AC4-BF6E-A816CCD574C3}"/>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a:extLst>
            <a:ext uri="{FF2B5EF4-FFF2-40B4-BE49-F238E27FC236}">
              <a16:creationId xmlns:a16="http://schemas.microsoft.com/office/drawing/2014/main" id="{889B7BDA-2301-4A52-A2A8-3487410242DC}"/>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7055</xdr:rowOff>
    </xdr:from>
    <xdr:to>
      <xdr:col>19</xdr:col>
      <xdr:colOff>184150</xdr:colOff>
      <xdr:row>44</xdr:row>
      <xdr:rowOff>108655</xdr:rowOff>
    </xdr:to>
    <xdr:sp macro="" textlink="">
      <xdr:nvSpPr>
        <xdr:cNvPr id="90" name="楕円 89">
          <a:extLst>
            <a:ext uri="{FF2B5EF4-FFF2-40B4-BE49-F238E27FC236}">
              <a16:creationId xmlns:a16="http://schemas.microsoft.com/office/drawing/2014/main" id="{DD098CFF-ACF0-4300-A3A3-72FB2B670C92}"/>
            </a:ext>
          </a:extLst>
        </xdr:cNvPr>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93432</xdr:rowOff>
    </xdr:from>
    <xdr:ext cx="736600" cy="259045"/>
    <xdr:sp macro="" textlink="">
      <xdr:nvSpPr>
        <xdr:cNvPr id="91" name="テキスト ボックス 90">
          <a:extLst>
            <a:ext uri="{FF2B5EF4-FFF2-40B4-BE49-F238E27FC236}">
              <a16:creationId xmlns:a16="http://schemas.microsoft.com/office/drawing/2014/main" id="{414405F3-FD0B-4FD8-AC19-A261379B6745}"/>
            </a:ext>
          </a:extLst>
        </xdr:cNvPr>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205610-1E3D-4D7C-A8BF-65FF96382964}"/>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6C618FCC-2D79-4CAC-92CE-BA15F980ADD6}"/>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1264F86F-DA7E-4C06-846B-627D039A9191}"/>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35BAE9A0-8A33-4E19-BC4F-B46E2A572746}"/>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a:extLst>
            <a:ext uri="{FF2B5EF4-FFF2-40B4-BE49-F238E27FC236}">
              <a16:creationId xmlns:a16="http://schemas.microsoft.com/office/drawing/2014/main" id="{9A01ADAA-CE22-4189-9B77-15A7B7764244}"/>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a:extLst>
            <a:ext uri="{FF2B5EF4-FFF2-40B4-BE49-F238E27FC236}">
              <a16:creationId xmlns:a16="http://schemas.microsoft.com/office/drawing/2014/main" id="{EEB2814C-8506-4718-9D27-65EC6744A138}"/>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6BF0049-C733-42FE-89DA-37FE6A2D387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5E6B78FA-9E6B-4377-956C-2BFBF3950F1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B24A5D5-7813-469C-9C01-48612DB848D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13FA2402-2E7F-4B54-9F47-9F8ED60B2A2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6113D4CA-8479-4DF3-B3CC-FF010D68C7B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557A253D-A262-4960-9D03-A51E1823E20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E0FF5701-FF77-48B0-96AA-48FB4354349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CF399ECE-5C85-4BCF-A2CC-A9B6614E80B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FCE9CD83-2E5E-4965-8F0F-93F586ECD61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DEC8D24-D3B9-429E-BD85-B9E98DF1E17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FD865F0C-54C5-40B0-9A04-25893FE0DDF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97F3654-96AE-4562-91B4-BA264D8695A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E17F264-2C06-4FB1-82EC-873F5EC70E9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ポイント上昇したが、県平均・類似団体ともに比較して下回る結果となった。</a:t>
          </a:r>
        </a:p>
        <a:p>
          <a:r>
            <a:rPr kumimoji="1" lang="ja-JP" altLang="en-US" sz="1200">
              <a:latin typeface="ＭＳ Ｐゴシック" panose="020B0600070205080204" pitchFamily="50" charset="-128"/>
              <a:ea typeface="ＭＳ Ｐゴシック" panose="020B0600070205080204" pitchFamily="50" charset="-128"/>
            </a:rPr>
            <a:t>　普通交付税や地方消費税交付金などの歳入は前年度よりも増加したものの、扶助費や物件費などの歳出が大幅に増加したことにより、経常収支比率が増加することとなった。</a:t>
          </a:r>
        </a:p>
        <a:p>
          <a:r>
            <a:rPr kumimoji="1" lang="ja-JP" altLang="en-US" sz="1200">
              <a:latin typeface="ＭＳ Ｐゴシック" panose="020B0600070205080204" pitchFamily="50" charset="-128"/>
              <a:ea typeface="ＭＳ Ｐゴシック" panose="020B0600070205080204" pitchFamily="50" charset="-128"/>
            </a:rPr>
            <a:t>　今後、松山南高等学校砥部分校教育寮（仮称）などの大規模建設事業を予定しており、多額の地方債を発行するために公債費の上昇が懸念される。総合管理計画を基に事業の見直しや廃止を行うことで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E6481CCB-8955-4F6B-8B9E-A7F2DF1FDC7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D553A22E-B97A-49D9-B8DD-D7736EBEB1D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0BFA3F4-BAA1-4D30-B38C-A05D1C1B304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2A8C763E-6A39-4921-88E2-E56CF87D7C95}"/>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D832364B-F562-4265-AB14-441C302B8BFB}"/>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4EB7CD6-CE27-459B-8F54-A034D34E0EA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1547F128-5D95-4E45-98A4-27B95E0AB28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6108A2FD-4EC3-4953-91AD-76B33A8D89B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65FEED-B67F-4494-A006-72648F49A2CB}"/>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13AD26B4-29D8-44E1-A247-AAC3F7C314C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4E4B1EEB-0EFC-441C-B168-65197F1E932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F085E3B4-D555-4965-981C-1351B47EACB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6081FF3F-F959-4CE0-B851-D0686071A24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4E4C047E-37C0-4395-A066-6711CFD246A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5448CEDE-0A00-4C76-BAE3-529C6C5CDC7A}"/>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70C748A8-46C9-4EE6-9DFE-338BEB47B225}"/>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F00453A9-8A6C-4F45-A2ED-4C9EA8B71743}"/>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CD158B18-BA64-40CC-BA4C-7060C87FF11C}"/>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19EB9698-4E03-4ABA-BCB6-2528288C0D89}"/>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64</xdr:row>
      <xdr:rowOff>5588</xdr:rowOff>
    </xdr:to>
    <xdr:cxnSp macro="">
      <xdr:nvCxnSpPr>
        <xdr:cNvPr id="130" name="直線コネクタ 129">
          <a:extLst>
            <a:ext uri="{FF2B5EF4-FFF2-40B4-BE49-F238E27FC236}">
              <a16:creationId xmlns:a16="http://schemas.microsoft.com/office/drawing/2014/main" id="{C05FB4BE-4F01-442E-BC25-4BC1FA21338A}"/>
            </a:ext>
          </a:extLst>
        </xdr:cNvPr>
        <xdr:cNvCxnSpPr/>
      </xdr:nvCxnSpPr>
      <xdr:spPr>
        <a:xfrm>
          <a:off x="4114800" y="10766044"/>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ABD8157B-135D-475D-BD0B-F45C85C10E81}"/>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B5C54B0A-50B0-4C93-AC89-765724709AA2}"/>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136144</xdr:rowOff>
    </xdr:to>
    <xdr:cxnSp macro="">
      <xdr:nvCxnSpPr>
        <xdr:cNvPr id="133" name="直線コネクタ 132">
          <a:extLst>
            <a:ext uri="{FF2B5EF4-FFF2-40B4-BE49-F238E27FC236}">
              <a16:creationId xmlns:a16="http://schemas.microsoft.com/office/drawing/2014/main" id="{0D29B3D7-E759-407A-B048-0985AB961284}"/>
            </a:ext>
          </a:extLst>
        </xdr:cNvPr>
        <xdr:cNvCxnSpPr/>
      </xdr:nvCxnSpPr>
      <xdr:spPr>
        <a:xfrm>
          <a:off x="3225800" y="1060678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B3011C33-5ECD-4FD9-A83F-C7B57624C69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DEB03EB3-C35D-482D-8995-4EB0F29502B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63</xdr:row>
      <xdr:rowOff>80518</xdr:rowOff>
    </xdr:to>
    <xdr:cxnSp macro="">
      <xdr:nvCxnSpPr>
        <xdr:cNvPr id="136" name="直線コネクタ 135">
          <a:extLst>
            <a:ext uri="{FF2B5EF4-FFF2-40B4-BE49-F238E27FC236}">
              <a16:creationId xmlns:a16="http://schemas.microsoft.com/office/drawing/2014/main" id="{5AE4F6EA-BC85-4002-82DE-85D4EFDA2C17}"/>
            </a:ext>
          </a:extLst>
        </xdr:cNvPr>
        <xdr:cNvCxnSpPr/>
      </xdr:nvCxnSpPr>
      <xdr:spPr>
        <a:xfrm flipV="1">
          <a:off x="2336800" y="10606786"/>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5AF5E60B-BFC3-4DDE-937F-96597AE1FAA8}"/>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79C70C9F-F884-4405-B907-AE1410532C1F}"/>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80518</xdr:rowOff>
    </xdr:to>
    <xdr:cxnSp macro="">
      <xdr:nvCxnSpPr>
        <xdr:cNvPr id="139" name="直線コネクタ 138">
          <a:extLst>
            <a:ext uri="{FF2B5EF4-FFF2-40B4-BE49-F238E27FC236}">
              <a16:creationId xmlns:a16="http://schemas.microsoft.com/office/drawing/2014/main" id="{5119B382-693B-4564-82B1-A741DA412672}"/>
            </a:ext>
          </a:extLst>
        </xdr:cNvPr>
        <xdr:cNvCxnSpPr/>
      </xdr:nvCxnSpPr>
      <xdr:spPr>
        <a:xfrm>
          <a:off x="1447800" y="108336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9211C5CA-0E50-44A4-93A1-00D70F4C47A1}"/>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43E7BEBD-9182-4CE9-8E7A-91373A6F469B}"/>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842592A1-A3A7-4BB7-84B1-09DE52C777D6}"/>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E767AC16-78B7-495E-BA9C-A667E6ECBF76}"/>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1AF560A-3D31-4F4C-A3EE-F422A7ECE6F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D59975E-194F-4EF3-8333-521B585FF02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EDC286B-4C6C-4242-9D7F-AAC5B52B91E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B16162F-2FF2-4016-8EFC-A28165E2543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7C045F3-8995-46D2-9FFF-8C5AA680E18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49" name="楕円 148">
          <a:extLst>
            <a:ext uri="{FF2B5EF4-FFF2-40B4-BE49-F238E27FC236}">
              <a16:creationId xmlns:a16="http://schemas.microsoft.com/office/drawing/2014/main" id="{5603A412-F03A-4238-A750-DC1A5E994E8F}"/>
            </a:ext>
          </a:extLst>
        </xdr:cNvPr>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142765</xdr:rowOff>
    </xdr:from>
    <xdr:ext cx="762000" cy="259045"/>
    <xdr:sp macro="" textlink="">
      <xdr:nvSpPr>
        <xdr:cNvPr id="150" name="財政構造の弾力性該当値テキスト">
          <a:extLst>
            <a:ext uri="{FF2B5EF4-FFF2-40B4-BE49-F238E27FC236}">
              <a16:creationId xmlns:a16="http://schemas.microsoft.com/office/drawing/2014/main" id="{6AC77D78-85D2-4EA7-87AB-714C5AF266D0}"/>
            </a:ext>
          </a:extLst>
        </xdr:cNvPr>
        <xdr:cNvSpPr txBox="1"/>
      </xdr:nvSpPr>
      <xdr:spPr>
        <a:xfrm>
          <a:off x="50419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1" name="楕円 150">
          <a:extLst>
            <a:ext uri="{FF2B5EF4-FFF2-40B4-BE49-F238E27FC236}">
              <a16:creationId xmlns:a16="http://schemas.microsoft.com/office/drawing/2014/main" id="{B7656C1A-8E7D-4A47-AD30-1EC8E97562AA}"/>
            </a:ext>
          </a:extLst>
        </xdr:cNvPr>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25671</xdr:rowOff>
    </xdr:from>
    <xdr:ext cx="736600" cy="259045"/>
    <xdr:sp macro="" textlink="">
      <xdr:nvSpPr>
        <xdr:cNvPr id="152" name="テキスト ボックス 151">
          <a:extLst>
            <a:ext uri="{FF2B5EF4-FFF2-40B4-BE49-F238E27FC236}">
              <a16:creationId xmlns:a16="http://schemas.microsoft.com/office/drawing/2014/main" id="{18A70822-B2F3-403C-8D25-37B7E7FBAAD2}"/>
            </a:ext>
          </a:extLst>
        </xdr:cNvPr>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3" name="楕円 152">
          <a:extLst>
            <a:ext uri="{FF2B5EF4-FFF2-40B4-BE49-F238E27FC236}">
              <a16:creationId xmlns:a16="http://schemas.microsoft.com/office/drawing/2014/main" id="{B9207087-B330-45C6-BD6A-B4B31338DEE4}"/>
            </a:ext>
          </a:extLst>
        </xdr:cNvPr>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54" name="テキスト ボックス 153">
          <a:extLst>
            <a:ext uri="{FF2B5EF4-FFF2-40B4-BE49-F238E27FC236}">
              <a16:creationId xmlns:a16="http://schemas.microsoft.com/office/drawing/2014/main" id="{15853B98-67F0-4740-B2A8-2E369C4B3C92}"/>
            </a:ext>
          </a:extLst>
        </xdr:cNvPr>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5" name="楕円 154">
          <a:extLst>
            <a:ext uri="{FF2B5EF4-FFF2-40B4-BE49-F238E27FC236}">
              <a16:creationId xmlns:a16="http://schemas.microsoft.com/office/drawing/2014/main" id="{F744F98E-6905-49DD-BB0C-F3DD2857DCE5}"/>
            </a:ext>
          </a:extLst>
        </xdr:cNvPr>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6" name="テキスト ボックス 155">
          <a:extLst>
            <a:ext uri="{FF2B5EF4-FFF2-40B4-BE49-F238E27FC236}">
              <a16:creationId xmlns:a16="http://schemas.microsoft.com/office/drawing/2014/main" id="{93FAB55D-0F96-41DA-8EFF-7D3EB64B7A29}"/>
            </a:ext>
          </a:extLst>
        </xdr:cNvPr>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a:extLst>
            <a:ext uri="{FF2B5EF4-FFF2-40B4-BE49-F238E27FC236}">
              <a16:creationId xmlns:a16="http://schemas.microsoft.com/office/drawing/2014/main" id="{EA9120DA-E30C-4C66-9AE1-0F1693D08964}"/>
            </a:ext>
          </a:extLst>
        </xdr:cNvPr>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58" name="テキスト ボックス 157">
          <a:extLst>
            <a:ext uri="{FF2B5EF4-FFF2-40B4-BE49-F238E27FC236}">
              <a16:creationId xmlns:a16="http://schemas.microsoft.com/office/drawing/2014/main" id="{68926A3D-952E-431C-B60E-BA40EB299888}"/>
            </a:ext>
          </a:extLst>
        </xdr:cNvPr>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3C92F9C7-DF30-43B0-AEF4-89F55D348B1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C3156245-974D-4C0D-8A5F-8BBFA93C170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819313EC-B222-4EAF-854D-3EBDFD57EBE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5678CF75-566E-4370-9555-B5F9ACED8E5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2C8EEC44-7E01-46B0-A072-B68080AEB66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E2B50F66-E831-4D9A-BCBC-68C1977E71C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9EF221AD-742B-4B8F-9E67-77BE89026D3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12D49AC8-BF14-4130-A2D3-1BDE9BB6552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C5EA0691-098C-4FBC-9895-4723E39FB6C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356E2EC2-C015-4009-8F12-184F98BBD1A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5DE0C0F6-DB7B-4784-A857-90E90C7EB5A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E0712C41-243C-4E4E-8474-7D5C179286B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4DCA9C37-7403-45D3-ACB2-364AA391B41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9,868</a:t>
          </a:r>
          <a:r>
            <a:rPr kumimoji="1" lang="ja-JP" altLang="en-US" sz="1300">
              <a:latin typeface="ＭＳ Ｐゴシック" panose="020B0600070205080204" pitchFamily="50" charset="-128"/>
              <a:ea typeface="ＭＳ Ｐゴシック" panose="020B0600070205080204" pitchFamily="50" charset="-128"/>
            </a:rPr>
            <a:t>円増加し、県平均と類似団体平均よりも上回っている。</a:t>
          </a:r>
        </a:p>
        <a:p>
          <a:r>
            <a:rPr kumimoji="1" lang="ja-JP" altLang="en-US" sz="1300">
              <a:latin typeface="ＭＳ Ｐゴシック" panose="020B0600070205080204" pitchFamily="50" charset="-128"/>
              <a:ea typeface="ＭＳ Ｐゴシック" panose="020B0600070205080204" pitchFamily="50" charset="-128"/>
            </a:rPr>
            <a:t>　主に</a:t>
          </a:r>
          <a:r>
            <a:rPr kumimoji="1" lang="en-US" altLang="ja-JP" sz="1300">
              <a:latin typeface="ＭＳ Ｐゴシック" panose="020B0600070205080204" pitchFamily="50" charset="-128"/>
              <a:ea typeface="ＭＳ Ｐゴシック" panose="020B0600070205080204" pitchFamily="50" charset="-128"/>
            </a:rPr>
            <a:t>JA</a:t>
          </a:r>
          <a:r>
            <a:rPr kumimoji="1" lang="ja-JP" altLang="en-US" sz="1300">
              <a:latin typeface="ＭＳ Ｐゴシック" panose="020B0600070205080204" pitchFamily="50" charset="-128"/>
              <a:ea typeface="ＭＳ Ｐゴシック" panose="020B0600070205080204" pitchFamily="50" charset="-128"/>
            </a:rPr>
            <a:t>より寄附を受けた施設の解体費用や、ごみ処理の広域化に伴うごみ収集運搬費の増加により物件費が増加したことが要因である。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　今後、宮内保育所と麻生幼稚園の閉園に伴う施設解体を予定しており、物件費の増加が懸念されるため、人件費の抑制が必要とされる。定年延長も考慮した定員管理の適正化のために、より計画的に採用を行う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79F937EC-AFF0-4512-872B-EB8DFF27336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46D180E2-2A54-4E61-8E96-B662312BFEE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380DF363-0252-42EA-8FE3-AF65212B759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C77B5FEA-80DE-4556-92E9-F3CEE4B12A9A}"/>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B1A40E78-9000-4676-B6DE-C74383E9F3AB}"/>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F3451666-4208-4250-8594-2D53D27848B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AE847F7C-972F-4BEB-9BB5-A48961EB3AF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A66ED105-4A52-4E54-8215-6EBFE5DC1B55}"/>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36215DAD-8938-4B7D-9C9E-10DB7BD47E1F}"/>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A2F746F8-6FE2-4FBF-9148-EBE90694A9C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3386F224-8F21-40E4-923D-7420836C8CEA}"/>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49951BE7-5830-4ECB-A7F5-532B1089137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C5480C80-CB23-407B-B899-4241237B54EA}"/>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3EFD4D16-23DA-4839-B715-7649B6DA13BE}"/>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195C799A-E084-46E0-A6C6-DD9111931611}"/>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1E5776DD-A09F-4EA6-B108-B308EC6617D7}"/>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6449F250-44AA-447A-815E-0278E222F6CF}"/>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128253</xdr:rowOff>
    </xdr:from>
    <xdr:to>
      <xdr:col>23</xdr:col>
      <xdr:colOff>133350</xdr:colOff>
      <xdr:row>84</xdr:row>
      <xdr:rowOff>16331</xdr:rowOff>
    </xdr:to>
    <xdr:cxnSp macro="">
      <xdr:nvCxnSpPr>
        <xdr:cNvPr id="189" name="直線コネクタ 188">
          <a:extLst>
            <a:ext uri="{FF2B5EF4-FFF2-40B4-BE49-F238E27FC236}">
              <a16:creationId xmlns:a16="http://schemas.microsoft.com/office/drawing/2014/main" id="{3E7923D2-4973-485B-B570-6CD85E620401}"/>
            </a:ext>
          </a:extLst>
        </xdr:cNvPr>
        <xdr:cNvCxnSpPr/>
      </xdr:nvCxnSpPr>
      <xdr:spPr>
        <a:xfrm>
          <a:off x="4114800" y="14358603"/>
          <a:ext cx="838200" cy="5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D3BD323B-8C9A-4303-8998-FC192D3ADD19}"/>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3863722E-5B46-4C8C-BA8B-26D389BDD4A2}"/>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116929</xdr:rowOff>
    </xdr:from>
    <xdr:to>
      <xdr:col>19</xdr:col>
      <xdr:colOff>133350</xdr:colOff>
      <xdr:row>83</xdr:row>
      <xdr:rowOff>128253</xdr:rowOff>
    </xdr:to>
    <xdr:cxnSp macro="">
      <xdr:nvCxnSpPr>
        <xdr:cNvPr id="192" name="直線コネクタ 191">
          <a:extLst>
            <a:ext uri="{FF2B5EF4-FFF2-40B4-BE49-F238E27FC236}">
              <a16:creationId xmlns:a16="http://schemas.microsoft.com/office/drawing/2014/main" id="{278B1530-1215-4EA6-9772-6EB5B8B8BCB8}"/>
            </a:ext>
          </a:extLst>
        </xdr:cNvPr>
        <xdr:cNvCxnSpPr/>
      </xdr:nvCxnSpPr>
      <xdr:spPr>
        <a:xfrm>
          <a:off x="3225800" y="14347279"/>
          <a:ext cx="8890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827655B3-7C22-45DC-8414-CA6555C80B97}"/>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B8053207-D78E-4DEB-BDFF-F95B71304DBA}"/>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61793</xdr:rowOff>
    </xdr:from>
    <xdr:to>
      <xdr:col>15</xdr:col>
      <xdr:colOff>82550</xdr:colOff>
      <xdr:row>83</xdr:row>
      <xdr:rowOff>116929</xdr:rowOff>
    </xdr:to>
    <xdr:cxnSp macro="">
      <xdr:nvCxnSpPr>
        <xdr:cNvPr id="195" name="直線コネクタ 194">
          <a:extLst>
            <a:ext uri="{FF2B5EF4-FFF2-40B4-BE49-F238E27FC236}">
              <a16:creationId xmlns:a16="http://schemas.microsoft.com/office/drawing/2014/main" id="{E71BD1F9-43A3-4EE2-BF84-623D0C367AC0}"/>
            </a:ext>
          </a:extLst>
        </xdr:cNvPr>
        <xdr:cNvCxnSpPr/>
      </xdr:nvCxnSpPr>
      <xdr:spPr>
        <a:xfrm>
          <a:off x="2336800" y="14292143"/>
          <a:ext cx="889000" cy="5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58FCEDFD-CF9D-49AE-83B1-2808A020CEC4}"/>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5533A88D-0C3C-4B95-9A7F-A5DC76728063}"/>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61793</xdr:rowOff>
    </xdr:from>
    <xdr:to>
      <xdr:col>11</xdr:col>
      <xdr:colOff>31750</xdr:colOff>
      <xdr:row>83</xdr:row>
      <xdr:rowOff>62457</xdr:rowOff>
    </xdr:to>
    <xdr:cxnSp macro="">
      <xdr:nvCxnSpPr>
        <xdr:cNvPr id="198" name="直線コネクタ 197">
          <a:extLst>
            <a:ext uri="{FF2B5EF4-FFF2-40B4-BE49-F238E27FC236}">
              <a16:creationId xmlns:a16="http://schemas.microsoft.com/office/drawing/2014/main" id="{001BCDA3-8DB6-4E80-8C13-0A17BC950D38}"/>
            </a:ext>
          </a:extLst>
        </xdr:cNvPr>
        <xdr:cNvCxnSpPr/>
      </xdr:nvCxnSpPr>
      <xdr:spPr>
        <a:xfrm flipV="1">
          <a:off x="1447800" y="14292143"/>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E930B56E-4E52-4CF8-AEA5-391287C73A04}"/>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A5C81624-2554-4B0A-A13E-97C75B96776E}"/>
            </a:ext>
          </a:extLst>
        </xdr:cNvPr>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325382FC-BB99-408A-9DE0-F96D0849AB63}"/>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A38B2F77-D8DC-4B31-ACC1-1BA225E51D46}"/>
            </a:ext>
          </a:extLst>
        </xdr:cNvPr>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E3B813B4-7F87-44E9-BAF5-02C47F3C366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674535B-ADF0-42D9-8997-94C3B2471ED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363389B0-0486-4D41-86D7-D5333A14F18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AEA755C-0B44-4927-8E52-AD4E1EC2463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FA57602-77CA-4B73-A9CB-0112119DFFD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136981</xdr:rowOff>
    </xdr:from>
    <xdr:to>
      <xdr:col>23</xdr:col>
      <xdr:colOff>184150</xdr:colOff>
      <xdr:row>84</xdr:row>
      <xdr:rowOff>67131</xdr:rowOff>
    </xdr:to>
    <xdr:sp macro="" textlink="">
      <xdr:nvSpPr>
        <xdr:cNvPr id="208" name="楕円 207">
          <a:extLst>
            <a:ext uri="{FF2B5EF4-FFF2-40B4-BE49-F238E27FC236}">
              <a16:creationId xmlns:a16="http://schemas.microsoft.com/office/drawing/2014/main" id="{40CC36FB-D48B-486C-B376-D8816A261BDA}"/>
            </a:ext>
          </a:extLst>
        </xdr:cNvPr>
        <xdr:cNvSpPr/>
      </xdr:nvSpPr>
      <xdr:spPr>
        <a:xfrm>
          <a:off x="4902200" y="143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109058</xdr:rowOff>
    </xdr:from>
    <xdr:ext cx="762000" cy="259045"/>
    <xdr:sp macro="" textlink="">
      <xdr:nvSpPr>
        <xdr:cNvPr id="209" name="人件費・物件費等の状況該当値テキスト">
          <a:extLst>
            <a:ext uri="{FF2B5EF4-FFF2-40B4-BE49-F238E27FC236}">
              <a16:creationId xmlns:a16="http://schemas.microsoft.com/office/drawing/2014/main" id="{BC8ACF50-91C7-49EB-B14B-9D90F356E26F}"/>
            </a:ext>
          </a:extLst>
        </xdr:cNvPr>
        <xdr:cNvSpPr txBox="1"/>
      </xdr:nvSpPr>
      <xdr:spPr>
        <a:xfrm>
          <a:off x="5041900" y="1433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77453</xdr:rowOff>
    </xdr:from>
    <xdr:to>
      <xdr:col>19</xdr:col>
      <xdr:colOff>184150</xdr:colOff>
      <xdr:row>84</xdr:row>
      <xdr:rowOff>7603</xdr:rowOff>
    </xdr:to>
    <xdr:sp macro="" textlink="">
      <xdr:nvSpPr>
        <xdr:cNvPr id="210" name="楕円 209">
          <a:extLst>
            <a:ext uri="{FF2B5EF4-FFF2-40B4-BE49-F238E27FC236}">
              <a16:creationId xmlns:a16="http://schemas.microsoft.com/office/drawing/2014/main" id="{E55B8D3D-CCEE-4C36-9063-3EB774C9F3DA}"/>
            </a:ext>
          </a:extLst>
        </xdr:cNvPr>
        <xdr:cNvSpPr/>
      </xdr:nvSpPr>
      <xdr:spPr>
        <a:xfrm>
          <a:off x="4064000" y="143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163830</xdr:rowOff>
    </xdr:from>
    <xdr:ext cx="736600" cy="259045"/>
    <xdr:sp macro="" textlink="">
      <xdr:nvSpPr>
        <xdr:cNvPr id="211" name="テキスト ボックス 210">
          <a:extLst>
            <a:ext uri="{FF2B5EF4-FFF2-40B4-BE49-F238E27FC236}">
              <a16:creationId xmlns:a16="http://schemas.microsoft.com/office/drawing/2014/main" id="{43A65DA9-7808-44ED-9FAE-6D4230434214}"/>
            </a:ext>
          </a:extLst>
        </xdr:cNvPr>
        <xdr:cNvSpPr txBox="1"/>
      </xdr:nvSpPr>
      <xdr:spPr>
        <a:xfrm>
          <a:off x="3733800" y="14394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66129</xdr:rowOff>
    </xdr:from>
    <xdr:to>
      <xdr:col>15</xdr:col>
      <xdr:colOff>133350</xdr:colOff>
      <xdr:row>83</xdr:row>
      <xdr:rowOff>167729</xdr:rowOff>
    </xdr:to>
    <xdr:sp macro="" textlink="">
      <xdr:nvSpPr>
        <xdr:cNvPr id="212" name="楕円 211">
          <a:extLst>
            <a:ext uri="{FF2B5EF4-FFF2-40B4-BE49-F238E27FC236}">
              <a16:creationId xmlns:a16="http://schemas.microsoft.com/office/drawing/2014/main" id="{973CB42D-1B41-4F29-B69E-64A99C86C32E}"/>
            </a:ext>
          </a:extLst>
        </xdr:cNvPr>
        <xdr:cNvSpPr/>
      </xdr:nvSpPr>
      <xdr:spPr>
        <a:xfrm>
          <a:off x="3175000" y="1429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152506</xdr:rowOff>
    </xdr:from>
    <xdr:ext cx="762000" cy="259045"/>
    <xdr:sp macro="" textlink="">
      <xdr:nvSpPr>
        <xdr:cNvPr id="213" name="テキスト ボックス 212">
          <a:extLst>
            <a:ext uri="{FF2B5EF4-FFF2-40B4-BE49-F238E27FC236}">
              <a16:creationId xmlns:a16="http://schemas.microsoft.com/office/drawing/2014/main" id="{93A88060-E7D1-4E45-9E29-9DEF132585ED}"/>
            </a:ext>
          </a:extLst>
        </xdr:cNvPr>
        <xdr:cNvSpPr txBox="1"/>
      </xdr:nvSpPr>
      <xdr:spPr>
        <a:xfrm>
          <a:off x="2844800" y="1438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10993</xdr:rowOff>
    </xdr:from>
    <xdr:to>
      <xdr:col>11</xdr:col>
      <xdr:colOff>82550</xdr:colOff>
      <xdr:row>83</xdr:row>
      <xdr:rowOff>112593</xdr:rowOff>
    </xdr:to>
    <xdr:sp macro="" textlink="">
      <xdr:nvSpPr>
        <xdr:cNvPr id="214" name="楕円 213">
          <a:extLst>
            <a:ext uri="{FF2B5EF4-FFF2-40B4-BE49-F238E27FC236}">
              <a16:creationId xmlns:a16="http://schemas.microsoft.com/office/drawing/2014/main" id="{32E3EB34-68ED-4F02-86BA-F3528C4E23CF}"/>
            </a:ext>
          </a:extLst>
        </xdr:cNvPr>
        <xdr:cNvSpPr/>
      </xdr:nvSpPr>
      <xdr:spPr>
        <a:xfrm>
          <a:off x="2286000" y="142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97370</xdr:rowOff>
    </xdr:from>
    <xdr:ext cx="762000" cy="259045"/>
    <xdr:sp macro="" textlink="">
      <xdr:nvSpPr>
        <xdr:cNvPr id="215" name="テキスト ボックス 214">
          <a:extLst>
            <a:ext uri="{FF2B5EF4-FFF2-40B4-BE49-F238E27FC236}">
              <a16:creationId xmlns:a16="http://schemas.microsoft.com/office/drawing/2014/main" id="{F7F795AF-FEDB-4B21-A731-F0DE9AD4FCAE}"/>
            </a:ext>
          </a:extLst>
        </xdr:cNvPr>
        <xdr:cNvSpPr txBox="1"/>
      </xdr:nvSpPr>
      <xdr:spPr>
        <a:xfrm>
          <a:off x="1955800" y="1432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11657</xdr:rowOff>
    </xdr:from>
    <xdr:to>
      <xdr:col>7</xdr:col>
      <xdr:colOff>31750</xdr:colOff>
      <xdr:row>83</xdr:row>
      <xdr:rowOff>113257</xdr:rowOff>
    </xdr:to>
    <xdr:sp macro="" textlink="">
      <xdr:nvSpPr>
        <xdr:cNvPr id="216" name="楕円 215">
          <a:extLst>
            <a:ext uri="{FF2B5EF4-FFF2-40B4-BE49-F238E27FC236}">
              <a16:creationId xmlns:a16="http://schemas.microsoft.com/office/drawing/2014/main" id="{9A9AAFCB-058A-4314-B32C-6BB57A80FF19}"/>
            </a:ext>
          </a:extLst>
        </xdr:cNvPr>
        <xdr:cNvSpPr/>
      </xdr:nvSpPr>
      <xdr:spPr>
        <a:xfrm>
          <a:off x="1397000" y="1424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98034</xdr:rowOff>
    </xdr:from>
    <xdr:ext cx="762000" cy="259045"/>
    <xdr:sp macro="" textlink="">
      <xdr:nvSpPr>
        <xdr:cNvPr id="217" name="テキスト ボックス 216">
          <a:extLst>
            <a:ext uri="{FF2B5EF4-FFF2-40B4-BE49-F238E27FC236}">
              <a16:creationId xmlns:a16="http://schemas.microsoft.com/office/drawing/2014/main" id="{83F5A5D2-0706-4C7A-93A1-22991218AE80}"/>
            </a:ext>
          </a:extLst>
        </xdr:cNvPr>
        <xdr:cNvSpPr txBox="1"/>
      </xdr:nvSpPr>
      <xdr:spPr>
        <a:xfrm>
          <a:off x="1066800" y="1432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D4A6FAA1-5430-4262-B1FC-5375C7168D1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2377D14E-6872-410C-AA62-20BFAB54C69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EE28243A-A2A4-433F-AA46-9CB3C44D094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99C814ED-3CEA-4DD9-851D-A0B34BBF397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A047E379-D9B0-4CCD-A4E1-780F7255545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604A8B7E-B26A-4018-BD8A-B10DBE3B93A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8AF2230F-30FE-4448-8D9D-8A29041B1DA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1EB8BA59-25E7-4451-AF23-A77225B9681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2E4F12A5-67AC-47A7-B195-50C93761C0A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3DAFEB7C-AF8C-4C53-A646-C1797C3F07E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817A7EAA-033A-4C61-84C8-1774BCD6ADA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A05B5224-4EB4-456F-A7C8-8D436D02919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DCFDB1E6-CFB9-41F4-85B8-E37E54EB513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職員の退職及び新規採用、経験年数階層の変動などにより前年度から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94.8</a:t>
          </a:r>
          <a:r>
            <a:rPr kumimoji="1" lang="ja-JP" altLang="en-US" sz="1300">
              <a:latin typeface="ＭＳ Ｐゴシック" panose="020B0600070205080204" pitchFamily="50" charset="-128"/>
              <a:ea typeface="ＭＳ Ｐゴシック" panose="020B0600070205080204" pitchFamily="50" charset="-128"/>
            </a:rPr>
            <a:t>となったが、県平均・類似団体と比較しても低い状況であるため、今後も業務に相応した給与水準の維持に努める。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7FED18B2-5BA0-4267-8CC1-AD60616D4FA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513D188F-D2B0-4E92-8549-19020D69F00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3885CC0-8E85-402F-BC7E-C25ABB354F6A}"/>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59A6CA7-1671-45EB-B0EA-D0BA416DAF3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742C6E37-0B78-41F1-9F48-AA23ED5C6D2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102A8DB3-2660-4418-A419-FF0C6A5329B4}"/>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999EDB80-2914-45B7-931C-60AD6D3942D2}"/>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57F21CDB-D102-49AC-A53C-80020174BB42}"/>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BF2DBB3E-7FB0-43AB-AE11-7AA4EE210523}"/>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758CCAFE-96B4-4729-A0D5-E12F81A76E94}"/>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3C51148F-3951-4F00-950C-6375793E09FA}"/>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4CD66FE9-7D1B-4D3B-80B1-A87201931296}"/>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83622F9D-EA02-4C03-A280-5C348442A46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9E545111-7DF5-4130-90C3-41AE181102BB}"/>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85D340E9-237D-4B0A-B54D-9D7DCEE074B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53339C45-01CB-4B59-9D82-C454EEE261E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29CC3099-63EE-48E9-AEFB-0778252CE19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EAE85BDD-9084-46FD-A3D0-9F03ADE4D8F5}"/>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703413FE-80D7-4D54-8BEA-45EBBDD627AE}"/>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5E04AED3-D545-4AC1-94E7-24D0380C3BB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3AC458C8-D0D9-46E9-A4B7-78B2049B9622}"/>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B432824D-18D2-4DE0-9232-A50F89B10148}"/>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82</xdr:row>
      <xdr:rowOff>166914</xdr:rowOff>
    </xdr:to>
    <xdr:cxnSp macro="">
      <xdr:nvCxnSpPr>
        <xdr:cNvPr id="253" name="直線コネクタ 252">
          <a:extLst>
            <a:ext uri="{FF2B5EF4-FFF2-40B4-BE49-F238E27FC236}">
              <a16:creationId xmlns:a16="http://schemas.microsoft.com/office/drawing/2014/main" id="{F0F3813C-ABDC-466F-930E-DB18376478A1}"/>
            </a:ext>
          </a:extLst>
        </xdr:cNvPr>
        <xdr:cNvCxnSpPr/>
      </xdr:nvCxnSpPr>
      <xdr:spPr>
        <a:xfrm>
          <a:off x="16179800" y="1413963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AAFC01CE-41AB-41CE-8F43-B809C50B372A}"/>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E0E8E66C-5B86-4EC9-8D01-5A4859321AA4}"/>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80736</xdr:rowOff>
    </xdr:to>
    <xdr:cxnSp macro="">
      <xdr:nvCxnSpPr>
        <xdr:cNvPr id="256" name="直線コネクタ 255">
          <a:extLst>
            <a:ext uri="{FF2B5EF4-FFF2-40B4-BE49-F238E27FC236}">
              <a16:creationId xmlns:a16="http://schemas.microsoft.com/office/drawing/2014/main" id="{32375DA6-21AA-44D0-9DC7-115289A533F9}"/>
            </a:ext>
          </a:extLst>
        </xdr:cNvPr>
        <xdr:cNvCxnSpPr/>
      </xdr:nvCxnSpPr>
      <xdr:spPr>
        <a:xfrm>
          <a:off x="15290800" y="14139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A0825A77-810E-4F64-8D2D-A3C8DBA082E5}"/>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99FC7A4-8670-4056-85E1-503F0F93C0E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82</xdr:row>
      <xdr:rowOff>97971</xdr:rowOff>
    </xdr:to>
    <xdr:cxnSp macro="">
      <xdr:nvCxnSpPr>
        <xdr:cNvPr id="259" name="直線コネクタ 258">
          <a:extLst>
            <a:ext uri="{FF2B5EF4-FFF2-40B4-BE49-F238E27FC236}">
              <a16:creationId xmlns:a16="http://schemas.microsoft.com/office/drawing/2014/main" id="{F17EAE44-3B9F-400A-9165-FE885F994AE1}"/>
            </a:ext>
          </a:extLst>
        </xdr:cNvPr>
        <xdr:cNvCxnSpPr/>
      </xdr:nvCxnSpPr>
      <xdr:spPr>
        <a:xfrm flipV="1">
          <a:off x="14401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E34D6075-6D46-4EC6-BE45-522C54AAEF0E}"/>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92482B93-C2BE-49AC-AE5C-E11F4C82A2AD}"/>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12700</xdr:rowOff>
    </xdr:to>
    <xdr:cxnSp macro="">
      <xdr:nvCxnSpPr>
        <xdr:cNvPr id="262" name="直線コネクタ 261">
          <a:extLst>
            <a:ext uri="{FF2B5EF4-FFF2-40B4-BE49-F238E27FC236}">
              <a16:creationId xmlns:a16="http://schemas.microsoft.com/office/drawing/2014/main" id="{0541E807-EFDE-4F4F-A1F2-84F75B8EF7DF}"/>
            </a:ext>
          </a:extLst>
        </xdr:cNvPr>
        <xdr:cNvCxnSpPr/>
      </xdr:nvCxnSpPr>
      <xdr:spPr>
        <a:xfrm flipV="1">
          <a:off x="13512800" y="141568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ADE00B57-2468-4ED3-8B79-0E74E3FD16C1}"/>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ADCF2EBC-AAAF-4906-A445-0EF1C8AD5A62}"/>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70944CD7-18F3-419F-8D11-2B48BA96BC57}"/>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E83702AE-1E64-4669-AF93-B8F1C25AED4D}"/>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5FF20F4A-2446-4C29-B353-D9EE5D3D6DD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62E16221-3509-4B49-8534-BE507023169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354C85F-7F06-4EEC-B685-788875A1963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C819A34-1F86-4374-A5C8-833E7ABF736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12D3EE4-C4AE-46BF-9401-079B4DDA33E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2" name="楕円 271">
          <a:extLst>
            <a:ext uri="{FF2B5EF4-FFF2-40B4-BE49-F238E27FC236}">
              <a16:creationId xmlns:a16="http://schemas.microsoft.com/office/drawing/2014/main" id="{E88DEF13-94D6-4D6A-9DAA-8DCDE4E3475B}"/>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3" name="給与水準   （国との比較）該当値テキスト">
          <a:extLst>
            <a:ext uri="{FF2B5EF4-FFF2-40B4-BE49-F238E27FC236}">
              <a16:creationId xmlns:a16="http://schemas.microsoft.com/office/drawing/2014/main" id="{E60D451E-2E67-494C-8552-12EAB37A6BB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74" name="楕円 273">
          <a:extLst>
            <a:ext uri="{FF2B5EF4-FFF2-40B4-BE49-F238E27FC236}">
              <a16:creationId xmlns:a16="http://schemas.microsoft.com/office/drawing/2014/main" id="{B4D858C7-B243-4044-B72B-9FA7CD2106E8}"/>
            </a:ext>
          </a:extLst>
        </xdr:cNvPr>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75" name="テキスト ボックス 274">
          <a:extLst>
            <a:ext uri="{FF2B5EF4-FFF2-40B4-BE49-F238E27FC236}">
              <a16:creationId xmlns:a16="http://schemas.microsoft.com/office/drawing/2014/main" id="{45A42416-4974-4201-BB70-E24EC90DBBB0}"/>
            </a:ext>
          </a:extLst>
        </xdr:cNvPr>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76" name="楕円 275">
          <a:extLst>
            <a:ext uri="{FF2B5EF4-FFF2-40B4-BE49-F238E27FC236}">
              <a16:creationId xmlns:a16="http://schemas.microsoft.com/office/drawing/2014/main" id="{2EB318FF-8284-48F3-A676-4871A9F33719}"/>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77" name="テキスト ボックス 276">
          <a:extLst>
            <a:ext uri="{FF2B5EF4-FFF2-40B4-BE49-F238E27FC236}">
              <a16:creationId xmlns:a16="http://schemas.microsoft.com/office/drawing/2014/main" id="{0E258AE8-8878-4E60-AC10-FFF16531956D}"/>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78" name="楕円 277">
          <a:extLst>
            <a:ext uri="{FF2B5EF4-FFF2-40B4-BE49-F238E27FC236}">
              <a16:creationId xmlns:a16="http://schemas.microsoft.com/office/drawing/2014/main" id="{BC639504-E1F8-4D0F-A58D-40A2FDCF1163}"/>
            </a:ext>
          </a:extLst>
        </xdr:cNvPr>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79" name="テキスト ボックス 278">
          <a:extLst>
            <a:ext uri="{FF2B5EF4-FFF2-40B4-BE49-F238E27FC236}">
              <a16:creationId xmlns:a16="http://schemas.microsoft.com/office/drawing/2014/main" id="{7BC82293-BC3E-4953-8150-128C72DE0EC6}"/>
            </a:ext>
          </a:extLst>
        </xdr:cNvPr>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0" name="楕円 279">
          <a:extLst>
            <a:ext uri="{FF2B5EF4-FFF2-40B4-BE49-F238E27FC236}">
              <a16:creationId xmlns:a16="http://schemas.microsoft.com/office/drawing/2014/main" id="{C7723F6D-716F-406A-9F79-453C0EA05AF6}"/>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6CA9D597-BE14-40AB-B71B-ED75AE9BB946}"/>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4B5E5B37-DBD6-4FBA-B0C7-685FEB38DBD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14942D88-0F4C-43DF-BEFE-7B20E9BCC98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D694A390-4CA3-48EF-A0B7-0A8714EB40B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D4EA83E8-60CE-4E4C-8282-6C6548F5582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86BB296B-B110-452E-8A2B-FEE66018C04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2A1FF68E-D567-42FE-9238-06C7BF72ACC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20624D1-9EAA-45DA-9353-A70376A2B07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67811E2B-6DDA-4E44-AF7E-1ACD7E3773E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4160158A-335F-46FA-A4D4-67DF40A1114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5532E66C-F8F3-4E81-BAE8-1809624C17D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D5F01046-4493-4E9D-BD81-52F20B7D21C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AB6CF09F-FE3F-4CF2-8EE5-6BF64438E63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1E1EBAD4-C074-4F27-A95A-1687438D624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8.29</a:t>
          </a:r>
          <a:r>
            <a:rPr kumimoji="1" lang="ja-JP" altLang="en-US" sz="1300">
              <a:latin typeface="ＭＳ Ｐゴシック" panose="020B0600070205080204" pitchFamily="50" charset="-128"/>
              <a:ea typeface="ＭＳ Ｐゴシック" panose="020B0600070205080204" pitchFamily="50" charset="-128"/>
            </a:rPr>
            <a:t>人となった。この数値は県平均・類似団体より高いものである。</a:t>
          </a:r>
        </a:p>
        <a:p>
          <a:r>
            <a:rPr kumimoji="1" lang="ja-JP" altLang="en-US" sz="1300">
              <a:latin typeface="ＭＳ Ｐゴシック" panose="020B0600070205080204" pitchFamily="50" charset="-128"/>
              <a:ea typeface="ＭＳ Ｐゴシック" panose="020B0600070205080204" pitchFamily="50" charset="-128"/>
            </a:rPr>
            <a:t>　本町は他団体と同様に人員削減を実施していたが、平成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年度以降から定員の適正化に努めながら定員適正化計画に基づき、住民サービスの維持向上を図るための専門員の確保や職員の年齢構成を考慮した新規採用を行っている。</a:t>
          </a:r>
        </a:p>
        <a:p>
          <a:r>
            <a:rPr kumimoji="1" lang="ja-JP" altLang="en-US" sz="1300">
              <a:latin typeface="ＭＳ Ｐゴシック" panose="020B0600070205080204" pitchFamily="50" charset="-128"/>
              <a:ea typeface="ＭＳ Ｐゴシック" panose="020B0600070205080204" pitchFamily="50" charset="-128"/>
            </a:rPr>
            <a:t>　今後も定年延長を考慮した適正な定員管理を行いながら、効率的な行政運営体制の確保に努める。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7411538D-4A26-4BF2-9E16-D00AE662162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38A82310-4734-4CD5-8676-FDFC59C7E3F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1E7C54E2-4558-4C78-B31E-B43BCAA5C82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3572BB07-7F48-48B7-B86C-0291C13CB9BE}"/>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AD6B0835-776E-42EC-AAF7-E3303DDA432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9A201903-BFBB-4666-87BF-8FF0E77EA879}"/>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CA6F799F-2748-43AA-831C-59D75DD1336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FD50053C-B231-4B0F-B3F6-0095C5A1B9A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52C60F13-0B96-4500-A2B2-401DB29B0E8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E1ED063B-FB67-4DF7-B7C7-01D0E0C35B2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306D3D42-7B53-4D07-96E9-CCDD6879C3A3}"/>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A3BDBA3E-9914-4EDE-85C5-8DF6717CCDA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41F4B8AF-BD50-4682-929A-F98C43D62A0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2D46ACB3-A639-440E-A6E9-30203F259E77}"/>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DC5A0A7E-323A-4EB0-A8EC-A87C02027321}"/>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17C2CA0F-485C-4601-AB6E-26EBEA14172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2B64ACC0-0935-455F-937F-38604F6AE9F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DA697D6-C8BB-4932-8AED-49FA6DE6D4A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31BB4F3B-D0C4-4740-A2F7-13AEBF2C2857}"/>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9661442E-4724-4720-9C18-54F421A0F5BA}"/>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261E939A-4D24-4DDE-B3D6-F1B212EC82F6}"/>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4800E33D-C605-446E-858D-4D40292A7BFD}"/>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777E3E8F-A750-4E72-8727-9813127BDABF}"/>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42726</xdr:rowOff>
    </xdr:from>
    <xdr:to>
      <xdr:col>81</xdr:col>
      <xdr:colOff>44450</xdr:colOff>
      <xdr:row>62</xdr:row>
      <xdr:rowOff>51344</xdr:rowOff>
    </xdr:to>
    <xdr:cxnSp macro="">
      <xdr:nvCxnSpPr>
        <xdr:cNvPr id="318" name="直線コネクタ 317">
          <a:extLst>
            <a:ext uri="{FF2B5EF4-FFF2-40B4-BE49-F238E27FC236}">
              <a16:creationId xmlns:a16="http://schemas.microsoft.com/office/drawing/2014/main" id="{028B312D-614E-42AD-B1D7-496BD3F05F1F}"/>
            </a:ext>
          </a:extLst>
        </xdr:cNvPr>
        <xdr:cNvCxnSpPr/>
      </xdr:nvCxnSpPr>
      <xdr:spPr>
        <a:xfrm flipV="1">
          <a:off x="16179800" y="10672626"/>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54989D00-19A5-4BE3-9B56-C19276D04B67}"/>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E021D43D-1F83-4787-8738-44A23EF7BBF7}"/>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37556</xdr:rowOff>
    </xdr:from>
    <xdr:to>
      <xdr:col>77</xdr:col>
      <xdr:colOff>44450</xdr:colOff>
      <xdr:row>62</xdr:row>
      <xdr:rowOff>51344</xdr:rowOff>
    </xdr:to>
    <xdr:cxnSp macro="">
      <xdr:nvCxnSpPr>
        <xdr:cNvPr id="321" name="直線コネクタ 320">
          <a:extLst>
            <a:ext uri="{FF2B5EF4-FFF2-40B4-BE49-F238E27FC236}">
              <a16:creationId xmlns:a16="http://schemas.microsoft.com/office/drawing/2014/main" id="{231E0AE4-E8BA-4D74-96D6-A41718E3E368}"/>
            </a:ext>
          </a:extLst>
        </xdr:cNvPr>
        <xdr:cNvCxnSpPr/>
      </xdr:nvCxnSpPr>
      <xdr:spPr>
        <a:xfrm>
          <a:off x="15290800" y="1066745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81FD95F-1C70-4356-8A7B-4842BFEB0C62}"/>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D553B17B-54CD-4D10-8B4F-8113CB19338B}"/>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18597</xdr:rowOff>
    </xdr:from>
    <xdr:to>
      <xdr:col>72</xdr:col>
      <xdr:colOff>203200</xdr:colOff>
      <xdr:row>62</xdr:row>
      <xdr:rowOff>37556</xdr:rowOff>
    </xdr:to>
    <xdr:cxnSp macro="">
      <xdr:nvCxnSpPr>
        <xdr:cNvPr id="324" name="直線コネクタ 323">
          <a:extLst>
            <a:ext uri="{FF2B5EF4-FFF2-40B4-BE49-F238E27FC236}">
              <a16:creationId xmlns:a16="http://schemas.microsoft.com/office/drawing/2014/main" id="{68646ABE-FC01-488C-B658-592ECC05BEAB}"/>
            </a:ext>
          </a:extLst>
        </xdr:cNvPr>
        <xdr:cNvCxnSpPr/>
      </xdr:nvCxnSpPr>
      <xdr:spPr>
        <a:xfrm>
          <a:off x="14401800" y="1064849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8BEB2274-C014-43A0-B13B-EE43614F9E1D}"/>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862C2F96-1E46-4091-B8F0-178CECBE1E57}"/>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148681</xdr:rowOff>
    </xdr:from>
    <xdr:to>
      <xdr:col>68</xdr:col>
      <xdr:colOff>152400</xdr:colOff>
      <xdr:row>62</xdr:row>
      <xdr:rowOff>18597</xdr:rowOff>
    </xdr:to>
    <xdr:cxnSp macro="">
      <xdr:nvCxnSpPr>
        <xdr:cNvPr id="327" name="直線コネクタ 326">
          <a:extLst>
            <a:ext uri="{FF2B5EF4-FFF2-40B4-BE49-F238E27FC236}">
              <a16:creationId xmlns:a16="http://schemas.microsoft.com/office/drawing/2014/main" id="{740FA3AF-50CD-4413-85CD-D2F0E8670F12}"/>
            </a:ext>
          </a:extLst>
        </xdr:cNvPr>
        <xdr:cNvCxnSpPr/>
      </xdr:nvCxnSpPr>
      <xdr:spPr>
        <a:xfrm>
          <a:off x="13512800" y="1060713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559C379C-C246-408A-91C1-84B74A03830B}"/>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5818F2D0-6A95-4404-8BBA-68E12A5F73E6}"/>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27FFAAF-0A5B-4C7C-A9B9-15AF8DB8CF25}"/>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DF08CC32-D22C-4454-8484-6C7BD5D31A13}"/>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CE7D160-6DA9-4C99-9909-3639AB57E1B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87CF0C4-5F55-4AF1-ADFE-27A2ECED8B0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2D65249-9C9B-48FE-93A9-4D6BE26C855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47C577E-29D0-43E1-BED1-EAB19E8BEFF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9701538-3841-43A5-9DB7-D58767F0A9B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163376</xdr:rowOff>
    </xdr:from>
    <xdr:to>
      <xdr:col>81</xdr:col>
      <xdr:colOff>95250</xdr:colOff>
      <xdr:row>62</xdr:row>
      <xdr:rowOff>93526</xdr:rowOff>
    </xdr:to>
    <xdr:sp macro="" textlink="">
      <xdr:nvSpPr>
        <xdr:cNvPr id="337" name="楕円 336">
          <a:extLst>
            <a:ext uri="{FF2B5EF4-FFF2-40B4-BE49-F238E27FC236}">
              <a16:creationId xmlns:a16="http://schemas.microsoft.com/office/drawing/2014/main" id="{2E9CB33D-B3CB-4B61-B501-AB3D5AE5B749}"/>
            </a:ext>
          </a:extLst>
        </xdr:cNvPr>
        <xdr:cNvSpPr/>
      </xdr:nvSpPr>
      <xdr:spPr>
        <a:xfrm>
          <a:off x="169672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135453</xdr:rowOff>
    </xdr:from>
    <xdr:ext cx="762000" cy="259045"/>
    <xdr:sp macro="" textlink="">
      <xdr:nvSpPr>
        <xdr:cNvPr id="338" name="定員管理の状況該当値テキスト">
          <a:extLst>
            <a:ext uri="{FF2B5EF4-FFF2-40B4-BE49-F238E27FC236}">
              <a16:creationId xmlns:a16="http://schemas.microsoft.com/office/drawing/2014/main" id="{383AC342-E209-4E5D-B45B-81F672E9B739}"/>
            </a:ext>
          </a:extLst>
        </xdr:cNvPr>
        <xdr:cNvSpPr txBox="1"/>
      </xdr:nvSpPr>
      <xdr:spPr>
        <a:xfrm>
          <a:off x="17106900" y="1059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544</xdr:rowOff>
    </xdr:from>
    <xdr:to>
      <xdr:col>77</xdr:col>
      <xdr:colOff>95250</xdr:colOff>
      <xdr:row>62</xdr:row>
      <xdr:rowOff>102144</xdr:rowOff>
    </xdr:to>
    <xdr:sp macro="" textlink="">
      <xdr:nvSpPr>
        <xdr:cNvPr id="339" name="楕円 338">
          <a:extLst>
            <a:ext uri="{FF2B5EF4-FFF2-40B4-BE49-F238E27FC236}">
              <a16:creationId xmlns:a16="http://schemas.microsoft.com/office/drawing/2014/main" id="{A92EF080-92DD-4F47-B937-A8F6C594AB99}"/>
            </a:ext>
          </a:extLst>
        </xdr:cNvPr>
        <xdr:cNvSpPr/>
      </xdr:nvSpPr>
      <xdr:spPr>
        <a:xfrm>
          <a:off x="16129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40" name="テキスト ボックス 339">
          <a:extLst>
            <a:ext uri="{FF2B5EF4-FFF2-40B4-BE49-F238E27FC236}">
              <a16:creationId xmlns:a16="http://schemas.microsoft.com/office/drawing/2014/main" id="{92037787-2A8A-4847-A2CD-E68D68A991AC}"/>
            </a:ext>
          </a:extLst>
        </xdr:cNvPr>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158206</xdr:rowOff>
    </xdr:from>
    <xdr:to>
      <xdr:col>73</xdr:col>
      <xdr:colOff>44450</xdr:colOff>
      <xdr:row>62</xdr:row>
      <xdr:rowOff>88356</xdr:rowOff>
    </xdr:to>
    <xdr:sp macro="" textlink="">
      <xdr:nvSpPr>
        <xdr:cNvPr id="341" name="楕円 340">
          <a:extLst>
            <a:ext uri="{FF2B5EF4-FFF2-40B4-BE49-F238E27FC236}">
              <a16:creationId xmlns:a16="http://schemas.microsoft.com/office/drawing/2014/main" id="{C03110D7-D217-4E6C-B46F-5316C5F7F9BD}"/>
            </a:ext>
          </a:extLst>
        </xdr:cNvPr>
        <xdr:cNvSpPr/>
      </xdr:nvSpPr>
      <xdr:spPr>
        <a:xfrm>
          <a:off x="15240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73133</xdr:rowOff>
    </xdr:from>
    <xdr:ext cx="762000" cy="259045"/>
    <xdr:sp macro="" textlink="">
      <xdr:nvSpPr>
        <xdr:cNvPr id="342" name="テキスト ボックス 341">
          <a:extLst>
            <a:ext uri="{FF2B5EF4-FFF2-40B4-BE49-F238E27FC236}">
              <a16:creationId xmlns:a16="http://schemas.microsoft.com/office/drawing/2014/main" id="{6A833B02-5B07-4E42-BF86-9A774FBF85FD}"/>
            </a:ext>
          </a:extLst>
        </xdr:cNvPr>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139247</xdr:rowOff>
    </xdr:from>
    <xdr:to>
      <xdr:col>68</xdr:col>
      <xdr:colOff>203200</xdr:colOff>
      <xdr:row>62</xdr:row>
      <xdr:rowOff>69397</xdr:rowOff>
    </xdr:to>
    <xdr:sp macro="" textlink="">
      <xdr:nvSpPr>
        <xdr:cNvPr id="343" name="楕円 342">
          <a:extLst>
            <a:ext uri="{FF2B5EF4-FFF2-40B4-BE49-F238E27FC236}">
              <a16:creationId xmlns:a16="http://schemas.microsoft.com/office/drawing/2014/main" id="{4B515F5A-9FBA-4DAC-B663-A764297D216D}"/>
            </a:ext>
          </a:extLst>
        </xdr:cNvPr>
        <xdr:cNvSpPr/>
      </xdr:nvSpPr>
      <xdr:spPr>
        <a:xfrm>
          <a:off x="14351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54174</xdr:rowOff>
    </xdr:from>
    <xdr:ext cx="762000" cy="259045"/>
    <xdr:sp macro="" textlink="">
      <xdr:nvSpPr>
        <xdr:cNvPr id="344" name="テキスト ボックス 343">
          <a:extLst>
            <a:ext uri="{FF2B5EF4-FFF2-40B4-BE49-F238E27FC236}">
              <a16:creationId xmlns:a16="http://schemas.microsoft.com/office/drawing/2014/main" id="{EAC2203B-90AD-4304-BA55-C469A64F3CEF}"/>
            </a:ext>
          </a:extLst>
        </xdr:cNvPr>
        <xdr:cNvSpPr txBox="1"/>
      </xdr:nvSpPr>
      <xdr:spPr>
        <a:xfrm>
          <a:off x="14020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97881</xdr:rowOff>
    </xdr:from>
    <xdr:to>
      <xdr:col>64</xdr:col>
      <xdr:colOff>152400</xdr:colOff>
      <xdr:row>62</xdr:row>
      <xdr:rowOff>28031</xdr:rowOff>
    </xdr:to>
    <xdr:sp macro="" textlink="">
      <xdr:nvSpPr>
        <xdr:cNvPr id="345" name="楕円 344">
          <a:extLst>
            <a:ext uri="{FF2B5EF4-FFF2-40B4-BE49-F238E27FC236}">
              <a16:creationId xmlns:a16="http://schemas.microsoft.com/office/drawing/2014/main" id="{FFA0C21F-8B4E-46FC-9A08-864DAAC982BD}"/>
            </a:ext>
          </a:extLst>
        </xdr:cNvPr>
        <xdr:cNvSpPr/>
      </xdr:nvSpPr>
      <xdr:spPr>
        <a:xfrm>
          <a:off x="13462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12808</xdr:rowOff>
    </xdr:from>
    <xdr:ext cx="762000" cy="259045"/>
    <xdr:sp macro="" textlink="">
      <xdr:nvSpPr>
        <xdr:cNvPr id="346" name="テキスト ボックス 345">
          <a:extLst>
            <a:ext uri="{FF2B5EF4-FFF2-40B4-BE49-F238E27FC236}">
              <a16:creationId xmlns:a16="http://schemas.microsoft.com/office/drawing/2014/main" id="{E453B3C0-7945-4599-B8A8-CB2BBE840108}"/>
            </a:ext>
          </a:extLst>
        </xdr:cNvPr>
        <xdr:cNvSpPr txBox="1"/>
      </xdr:nvSpPr>
      <xdr:spPr>
        <a:xfrm>
          <a:off x="13131800" y="106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762206BF-5DC6-4A05-8C3C-06B3876C960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DCCDC63-70A3-4CC8-A2B4-75D82FC2DF2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9299CA7F-90E9-4E9F-8F7C-73E9C704754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AA5378D8-65E3-4F9D-9327-29E566ABBB3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C2CC5AF6-A5F8-4BD9-AC95-5972012A9EB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62A1E92D-E0A2-4355-899B-40AE39FF9B5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60176446-D96E-4B3C-92EE-38386E2DD99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2DA41147-4D1B-4090-B729-8645681CB51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29BAE5BB-0F80-43A6-B380-DC0E57B946D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1479D0FA-D492-4480-97B8-E99C29EEDC4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C84A9A74-5ACC-47B7-B665-B643E7BAA03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70A73AA8-5C0E-434E-B823-EC86B05B534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91DD6105-48F4-44EE-BD6A-CBB42A9F9F6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県平均および類似団体と比較すると、かなり良好な状況であるが、前回より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原因は、過去に借入を行った地方債のうち、</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年度借入の臨財債分、元年度借入の麻生保育所改築事業分や防災行政無線更新事業分などの据置期間終了に伴う元金償還開始によるものである。</a:t>
          </a:r>
        </a:p>
        <a:p>
          <a:r>
            <a:rPr kumimoji="1" lang="ja-JP" altLang="en-US" sz="1300">
              <a:latin typeface="ＭＳ Ｐゴシック" panose="020B0600070205080204" pitchFamily="50" charset="-128"/>
              <a:ea typeface="ＭＳ Ｐゴシック" panose="020B0600070205080204" pitchFamily="50" charset="-128"/>
            </a:rPr>
            <a:t>　年々実質公債比率は上昇傾向にあり、今後も悪化が見込まれる。地方債以外の財源を確保や事業の整理・縮小し現状打開に努める。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14455DAC-5829-4860-95FD-D4D34849D27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6F7B8A9E-02CB-48F5-8E24-69660767BA1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DC24FC43-7FBB-45A5-8938-33D52947360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9BEFD294-EAA8-47E0-AE5A-54217BB4F42B}"/>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9F46EDAF-45EF-4909-8DF7-4C79F303D1E3}"/>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266807AB-AC62-458C-B41D-6C953D8E103F}"/>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F0F855E0-CB69-44CE-AA6D-A4CE02A4D0F1}"/>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7C79B96D-7057-48D1-B6AB-BD428AEDCB37}"/>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230CC371-4559-4BFA-8887-BEC3E385D093}"/>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FC8BC738-D3C8-4BF3-A41F-B96901E8F7A9}"/>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2E87DC1C-6490-4931-85BD-FC41E5FED03E}"/>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7C94C95D-998A-4603-B0BA-240C7D41F29F}"/>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8A2EF05-13BA-4F49-BFA6-0E510E1EB09B}"/>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BF712517-5A5F-403C-B850-207556251D5A}"/>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C7E3ED3C-C2BC-4053-8F0B-7E40C1F10B3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7B6BF3E1-AEA0-4745-AC03-47483534344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3614B93F-B948-4302-89B7-AF7E7584F969}"/>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5E7BC364-80EC-41F8-B93E-1E1BC65AC3C4}"/>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F898F40E-1D6F-4C53-B8D3-E7BCAF699FBF}"/>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A1BC1068-04C0-4693-A7F5-1D330AEE7C5E}"/>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6A7D1F67-02C5-477A-8A55-93C8231E97EF}"/>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118291</xdr:rowOff>
    </xdr:from>
    <xdr:to>
      <xdr:col>81</xdr:col>
      <xdr:colOff>44450</xdr:colOff>
      <xdr:row>39</xdr:row>
      <xdr:rowOff>8890</xdr:rowOff>
    </xdr:to>
    <xdr:cxnSp macro="">
      <xdr:nvCxnSpPr>
        <xdr:cNvPr id="381" name="直線コネクタ 380">
          <a:extLst>
            <a:ext uri="{FF2B5EF4-FFF2-40B4-BE49-F238E27FC236}">
              <a16:creationId xmlns:a16="http://schemas.microsoft.com/office/drawing/2014/main" id="{A7AF99E0-788D-40F6-A7BC-43E915490AEF}"/>
            </a:ext>
          </a:extLst>
        </xdr:cNvPr>
        <xdr:cNvCxnSpPr/>
      </xdr:nvCxnSpPr>
      <xdr:spPr>
        <a:xfrm>
          <a:off x="16179800" y="663339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9CF3AEF9-5BA4-4AE3-973F-6DF44E7F9778}"/>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55F3522A-DF74-4F5A-AD53-920591D303CC}"/>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118291</xdr:rowOff>
    </xdr:to>
    <xdr:cxnSp macro="">
      <xdr:nvCxnSpPr>
        <xdr:cNvPr id="384" name="直線コネクタ 383">
          <a:extLst>
            <a:ext uri="{FF2B5EF4-FFF2-40B4-BE49-F238E27FC236}">
              <a16:creationId xmlns:a16="http://schemas.microsoft.com/office/drawing/2014/main" id="{4013278C-B38E-4069-B7EA-3EA53E08B047}"/>
            </a:ext>
          </a:extLst>
        </xdr:cNvPr>
        <xdr:cNvCxnSpPr/>
      </xdr:nvCxnSpPr>
      <xdr:spPr>
        <a:xfrm>
          <a:off x="15290800" y="660581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5C7FC5BF-DDDC-441C-AA80-4F7054308576}"/>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B197FA9D-4EDD-4289-8D3B-3FA1D447E052}"/>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38</xdr:row>
      <xdr:rowOff>90715</xdr:rowOff>
    </xdr:to>
    <xdr:cxnSp macro="">
      <xdr:nvCxnSpPr>
        <xdr:cNvPr id="387" name="直線コネクタ 386">
          <a:extLst>
            <a:ext uri="{FF2B5EF4-FFF2-40B4-BE49-F238E27FC236}">
              <a16:creationId xmlns:a16="http://schemas.microsoft.com/office/drawing/2014/main" id="{32444413-1EDB-4056-8CA9-976F46F530E1}"/>
            </a:ext>
          </a:extLst>
        </xdr:cNvPr>
        <xdr:cNvCxnSpPr/>
      </xdr:nvCxnSpPr>
      <xdr:spPr>
        <a:xfrm>
          <a:off x="14401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1B76DBC0-5B78-49DB-A679-8920382DEE3D}"/>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A3BBE78F-8A30-4374-B6BB-69156575DCDF}"/>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70031</xdr:rowOff>
    </xdr:from>
    <xdr:to>
      <xdr:col>68</xdr:col>
      <xdr:colOff>152400</xdr:colOff>
      <xdr:row>38</xdr:row>
      <xdr:rowOff>90715</xdr:rowOff>
    </xdr:to>
    <xdr:cxnSp macro="">
      <xdr:nvCxnSpPr>
        <xdr:cNvPr id="390" name="直線コネクタ 389">
          <a:extLst>
            <a:ext uri="{FF2B5EF4-FFF2-40B4-BE49-F238E27FC236}">
              <a16:creationId xmlns:a16="http://schemas.microsoft.com/office/drawing/2014/main" id="{2617C41C-C3A6-490D-AA8C-7FE3E2577494}"/>
            </a:ext>
          </a:extLst>
        </xdr:cNvPr>
        <xdr:cNvCxnSpPr/>
      </xdr:nvCxnSpPr>
      <xdr:spPr>
        <a:xfrm>
          <a:off x="13512800" y="65851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1500BB9A-B1CE-44F4-9609-F82D3467144E}"/>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B1AA20EB-378A-48F2-A07E-9B4E7F361F01}"/>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29FD1E65-5016-4C37-B417-90383713829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CBCEB7D8-C056-4173-A8F7-05944F4F7F42}"/>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F1A4F76-A64C-4536-A8ED-32F37075E4A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915E1AE-51A3-4BEB-BDA7-1D3BAEBC33E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B70AD53-1BBF-42F9-8AC2-1376A9679F8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3745DA9-280E-4F23-95A4-C29B8B3FBF7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D7858FC-F10E-4F90-B99D-E4426F08D98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0" name="楕円 399">
          <a:extLst>
            <a:ext uri="{FF2B5EF4-FFF2-40B4-BE49-F238E27FC236}">
              <a16:creationId xmlns:a16="http://schemas.microsoft.com/office/drawing/2014/main" id="{DEC5374B-C7C4-4A9B-8500-C165C7C78BEE}"/>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1" name="公債費負担の状況該当値テキスト">
          <a:extLst>
            <a:ext uri="{FF2B5EF4-FFF2-40B4-BE49-F238E27FC236}">
              <a16:creationId xmlns:a16="http://schemas.microsoft.com/office/drawing/2014/main" id="{4707B3E3-8243-44CC-9EFC-179218427CC8}"/>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67491</xdr:rowOff>
    </xdr:from>
    <xdr:to>
      <xdr:col>77</xdr:col>
      <xdr:colOff>95250</xdr:colOff>
      <xdr:row>38</xdr:row>
      <xdr:rowOff>169091</xdr:rowOff>
    </xdr:to>
    <xdr:sp macro="" textlink="">
      <xdr:nvSpPr>
        <xdr:cNvPr id="402" name="楕円 401">
          <a:extLst>
            <a:ext uri="{FF2B5EF4-FFF2-40B4-BE49-F238E27FC236}">
              <a16:creationId xmlns:a16="http://schemas.microsoft.com/office/drawing/2014/main" id="{66C6B552-BA5D-424B-B7F7-7332AB3ADC99}"/>
            </a:ext>
          </a:extLst>
        </xdr:cNvPr>
        <xdr:cNvSpPr/>
      </xdr:nvSpPr>
      <xdr:spPr>
        <a:xfrm>
          <a:off x="16129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7819</xdr:rowOff>
    </xdr:from>
    <xdr:ext cx="736600" cy="259045"/>
    <xdr:sp macro="" textlink="">
      <xdr:nvSpPr>
        <xdr:cNvPr id="403" name="テキスト ボックス 402">
          <a:extLst>
            <a:ext uri="{FF2B5EF4-FFF2-40B4-BE49-F238E27FC236}">
              <a16:creationId xmlns:a16="http://schemas.microsoft.com/office/drawing/2014/main" id="{80F4974A-578E-4644-B883-27C2B75F698A}"/>
            </a:ext>
          </a:extLst>
        </xdr:cNvPr>
        <xdr:cNvSpPr txBox="1"/>
      </xdr:nvSpPr>
      <xdr:spPr>
        <a:xfrm>
          <a:off x="15798800" y="6351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04" name="楕円 403">
          <a:extLst>
            <a:ext uri="{FF2B5EF4-FFF2-40B4-BE49-F238E27FC236}">
              <a16:creationId xmlns:a16="http://schemas.microsoft.com/office/drawing/2014/main" id="{BA04B81C-FA93-46D7-B2FE-E6D083E36E36}"/>
            </a:ext>
          </a:extLst>
        </xdr:cNvPr>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05" name="テキスト ボックス 404">
          <a:extLst>
            <a:ext uri="{FF2B5EF4-FFF2-40B4-BE49-F238E27FC236}">
              <a16:creationId xmlns:a16="http://schemas.microsoft.com/office/drawing/2014/main" id="{2C98282D-217E-446D-97E3-5F534B065448}"/>
            </a:ext>
          </a:extLst>
        </xdr:cNvPr>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06" name="楕円 405">
          <a:extLst>
            <a:ext uri="{FF2B5EF4-FFF2-40B4-BE49-F238E27FC236}">
              <a16:creationId xmlns:a16="http://schemas.microsoft.com/office/drawing/2014/main" id="{C385E76B-E4B9-476B-A0D4-14A9AAF888B2}"/>
            </a:ext>
          </a:extLst>
        </xdr:cNvPr>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07" name="テキスト ボックス 406">
          <a:extLst>
            <a:ext uri="{FF2B5EF4-FFF2-40B4-BE49-F238E27FC236}">
              <a16:creationId xmlns:a16="http://schemas.microsoft.com/office/drawing/2014/main" id="{D4E433A2-0437-46F0-85EA-B287FBDC70BA}"/>
            </a:ext>
          </a:extLst>
        </xdr:cNvPr>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19231</xdr:rowOff>
    </xdr:from>
    <xdr:to>
      <xdr:col>64</xdr:col>
      <xdr:colOff>152400</xdr:colOff>
      <xdr:row>38</xdr:row>
      <xdr:rowOff>120831</xdr:rowOff>
    </xdr:to>
    <xdr:sp macro="" textlink="">
      <xdr:nvSpPr>
        <xdr:cNvPr id="408" name="楕円 407">
          <a:extLst>
            <a:ext uri="{FF2B5EF4-FFF2-40B4-BE49-F238E27FC236}">
              <a16:creationId xmlns:a16="http://schemas.microsoft.com/office/drawing/2014/main" id="{D49C7755-ACB7-45C1-8E76-20C69F44E8EA}"/>
            </a:ext>
          </a:extLst>
        </xdr:cNvPr>
        <xdr:cNvSpPr/>
      </xdr:nvSpPr>
      <xdr:spPr>
        <a:xfrm>
          <a:off x="13462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131008</xdr:rowOff>
    </xdr:from>
    <xdr:ext cx="762000" cy="259045"/>
    <xdr:sp macro="" textlink="">
      <xdr:nvSpPr>
        <xdr:cNvPr id="409" name="テキスト ボックス 408">
          <a:extLst>
            <a:ext uri="{FF2B5EF4-FFF2-40B4-BE49-F238E27FC236}">
              <a16:creationId xmlns:a16="http://schemas.microsoft.com/office/drawing/2014/main" id="{86B3F23B-B739-45E8-934C-D77E70F159CF}"/>
            </a:ext>
          </a:extLst>
        </xdr:cNvPr>
        <xdr:cNvSpPr txBox="1"/>
      </xdr:nvSpPr>
      <xdr:spPr>
        <a:xfrm>
          <a:off x="13131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7158AFFE-DB27-4DB1-ADB4-9B361D1BD96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A8ECF679-5140-497D-9797-1EB2C5A72BB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FA86832C-AB4A-4B20-9198-CB16A184558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CDB412F8-6FA1-4553-B4DF-F04005EB210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67C12883-CCA9-4C45-B2BB-4B0541DB705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A0888882-F1DD-4981-81F1-290CDF8080B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BAA1AF5-BE16-497E-803B-47F64B9EA72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C317FC07-342C-4473-AF1E-8218724A5B1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FDBC3205-4342-4F12-97D4-A834A103AC7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15C94559-05C4-495D-BF0B-8FDCE8814E6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6ABDFBE8-473B-4F9C-8070-53082F7E40C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875E308-8053-4567-AAC5-EA48AC9C5AC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BE07166B-E2CC-4B96-B591-C0409CA4188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ポイント低下したが、県平均・類似団体平均を上回っている。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低下した主な要因は、前年度よりも大規模事業が少なく、新規起債発行額が抑えられたためである。</a:t>
          </a:r>
        </a:p>
        <a:p>
          <a:r>
            <a:rPr kumimoji="1" lang="ja-JP" altLang="en-US" sz="1300">
              <a:latin typeface="ＭＳ Ｐゴシック" panose="020B0600070205080204" pitchFamily="50" charset="-128"/>
              <a:ea typeface="ＭＳ Ｐゴシック" panose="020B0600070205080204" pitchFamily="50" charset="-128"/>
            </a:rPr>
            <a:t>　しかし、今後の松山南高等学校砥部分校教育寮（仮称）などの大規模建設事業実施に伴い、地方債の借入は今後も複数計画されており、将来負担比率の上昇が予想されるため、事業実施の再検討を行う。</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773AA11C-7A1A-44A0-8FC0-22B12D09E99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B2F52515-113A-4EEC-AFFF-EB025BFCE2F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D859E3BD-CAC7-4ACA-9F09-ADBD2171AC5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CBC53CD2-43FE-491E-8E43-F1E9D2E3F46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C1833BCA-785E-447E-84A9-2844E249B955}"/>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527BDFD4-50B8-413E-8892-0D290DAD827E}"/>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2B457D17-ED3A-4D02-88E0-A430AA15D4A7}"/>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5EF3E625-C508-432C-9A1B-7747614F0B18}"/>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272F91B6-FDE3-49E2-B125-CA46D249E4CD}"/>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E075FC80-E36F-42BF-A4CD-8899A8F30C01}"/>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3697DB3D-CAB6-43CF-8269-3F14058FE0B2}"/>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6F370D6A-33FE-4157-92EC-E86CB38FF8CA}"/>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4D17AE9-6DA0-49D2-A49F-BBAC502E7F01}"/>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FEEBBE97-132B-4FEA-A787-B17B6F5FF698}"/>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182F26BF-3468-4FEC-B4E1-3DB691A40AB4}"/>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61510F52-41A6-4FCF-991F-74EF7476DA6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9B26207A-6DBE-40D2-AF75-6A0F2855FF2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5E026A06-6C9B-4FDE-B405-8D7303D5C6DF}"/>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2F6EDA57-2B5F-4A80-BB6A-17EF229830CC}"/>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CF2E734C-0D55-4095-8FD8-15FB53CC00C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CC5214EC-C59D-4B95-8737-A7BBEA3E96E1}"/>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35B7A389-8603-4642-8476-6D24E12789F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12398</xdr:rowOff>
    </xdr:from>
    <xdr:to>
      <xdr:col>81</xdr:col>
      <xdr:colOff>44450</xdr:colOff>
      <xdr:row>16</xdr:row>
      <xdr:rowOff>30782</xdr:rowOff>
    </xdr:to>
    <xdr:cxnSp macro="">
      <xdr:nvCxnSpPr>
        <xdr:cNvPr id="445" name="直線コネクタ 444">
          <a:extLst>
            <a:ext uri="{FF2B5EF4-FFF2-40B4-BE49-F238E27FC236}">
              <a16:creationId xmlns:a16="http://schemas.microsoft.com/office/drawing/2014/main" id="{D21354D3-9DCE-4B0E-95AF-6098BD7D39DA}"/>
            </a:ext>
          </a:extLst>
        </xdr:cNvPr>
        <xdr:cNvCxnSpPr/>
      </xdr:nvCxnSpPr>
      <xdr:spPr>
        <a:xfrm flipV="1">
          <a:off x="16179800" y="2755598"/>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D91681F4-B780-423D-BEE1-0345956785E8}"/>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303BCEE3-51C5-4074-A93B-A20DCEFF3E01}"/>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30782</xdr:rowOff>
    </xdr:from>
    <xdr:to>
      <xdr:col>77</xdr:col>
      <xdr:colOff>44450</xdr:colOff>
      <xdr:row>16</xdr:row>
      <xdr:rowOff>128451</xdr:rowOff>
    </xdr:to>
    <xdr:cxnSp macro="">
      <xdr:nvCxnSpPr>
        <xdr:cNvPr id="448" name="直線コネクタ 447">
          <a:extLst>
            <a:ext uri="{FF2B5EF4-FFF2-40B4-BE49-F238E27FC236}">
              <a16:creationId xmlns:a16="http://schemas.microsoft.com/office/drawing/2014/main" id="{184C2190-FA2B-4AE9-8637-A9DA6F4035ED}"/>
            </a:ext>
          </a:extLst>
        </xdr:cNvPr>
        <xdr:cNvCxnSpPr/>
      </xdr:nvCxnSpPr>
      <xdr:spPr>
        <a:xfrm flipV="1">
          <a:off x="15290800" y="2773982"/>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B256A948-8BBB-4251-B540-3680A99D1CF5}"/>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828C8AB-6A8C-41BD-9A9C-16025689814C}"/>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80191</xdr:rowOff>
    </xdr:from>
    <xdr:to>
      <xdr:col>72</xdr:col>
      <xdr:colOff>203200</xdr:colOff>
      <xdr:row>16</xdr:row>
      <xdr:rowOff>128451</xdr:rowOff>
    </xdr:to>
    <xdr:cxnSp macro="">
      <xdr:nvCxnSpPr>
        <xdr:cNvPr id="451" name="直線コネクタ 450">
          <a:extLst>
            <a:ext uri="{FF2B5EF4-FFF2-40B4-BE49-F238E27FC236}">
              <a16:creationId xmlns:a16="http://schemas.microsoft.com/office/drawing/2014/main" id="{81A1533F-76A7-4096-AE66-D48EB22EFCD9}"/>
            </a:ext>
          </a:extLst>
        </xdr:cNvPr>
        <xdr:cNvCxnSpPr/>
      </xdr:nvCxnSpPr>
      <xdr:spPr>
        <a:xfrm>
          <a:off x="14401800" y="282339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5CC6B5DB-D454-4696-B72D-16C08B1672F7}"/>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DCB966C9-85DD-40E0-9EB4-4F26CFBCC5A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147320</xdr:rowOff>
    </xdr:from>
    <xdr:to>
      <xdr:col>68</xdr:col>
      <xdr:colOff>152400</xdr:colOff>
      <xdr:row>16</xdr:row>
      <xdr:rowOff>80191</xdr:rowOff>
    </xdr:to>
    <xdr:cxnSp macro="">
      <xdr:nvCxnSpPr>
        <xdr:cNvPr id="454" name="直線コネクタ 453">
          <a:extLst>
            <a:ext uri="{FF2B5EF4-FFF2-40B4-BE49-F238E27FC236}">
              <a16:creationId xmlns:a16="http://schemas.microsoft.com/office/drawing/2014/main" id="{D5815C35-0997-4704-BD10-8EE4EBE67F7D}"/>
            </a:ext>
          </a:extLst>
        </xdr:cNvPr>
        <xdr:cNvCxnSpPr/>
      </xdr:nvCxnSpPr>
      <xdr:spPr>
        <a:xfrm>
          <a:off x="13512800" y="2547620"/>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10C009C4-A32C-404F-BE12-5CF495BDAEBD}"/>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472B39D8-0684-4073-8B6D-D2094958B833}"/>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9BB03EAD-4EF2-4B74-853E-68EC6FD359B8}"/>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7B94433D-9ED7-4764-93C9-5C7D11C9C292}"/>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4A8DAFE-D718-4C65-92AA-8B2005C7514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2B3E8C20-B2C7-49BB-86E4-A00C90789BA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538D82C-6848-4848-BEEC-40DFB28F5B7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F55C19F4-69B7-4A96-8001-B2D55BFBBEB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33ED7739-24E9-4D97-8DC8-3DC4CFF12F2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64" name="楕円 463">
          <a:extLst>
            <a:ext uri="{FF2B5EF4-FFF2-40B4-BE49-F238E27FC236}">
              <a16:creationId xmlns:a16="http://schemas.microsoft.com/office/drawing/2014/main" id="{368C76D5-A055-45A4-8471-F6946DD1105F}"/>
            </a:ext>
          </a:extLst>
        </xdr:cNvPr>
        <xdr:cNvSpPr/>
      </xdr:nvSpPr>
      <xdr:spPr>
        <a:xfrm>
          <a:off x="16967200" y="270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105125</xdr:rowOff>
    </xdr:from>
    <xdr:ext cx="762000" cy="259045"/>
    <xdr:sp macro="" textlink="">
      <xdr:nvSpPr>
        <xdr:cNvPr id="465" name="将来負担の状況該当値テキスト">
          <a:extLst>
            <a:ext uri="{FF2B5EF4-FFF2-40B4-BE49-F238E27FC236}">
              <a16:creationId xmlns:a16="http://schemas.microsoft.com/office/drawing/2014/main" id="{2BCB0976-4BE0-42B3-B63F-DA036FF43496}"/>
            </a:ext>
          </a:extLst>
        </xdr:cNvPr>
        <xdr:cNvSpPr txBox="1"/>
      </xdr:nvSpPr>
      <xdr:spPr>
        <a:xfrm>
          <a:off x="17106900" y="267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151432</xdr:rowOff>
    </xdr:from>
    <xdr:to>
      <xdr:col>77</xdr:col>
      <xdr:colOff>95250</xdr:colOff>
      <xdr:row>16</xdr:row>
      <xdr:rowOff>81582</xdr:rowOff>
    </xdr:to>
    <xdr:sp macro="" textlink="">
      <xdr:nvSpPr>
        <xdr:cNvPr id="466" name="楕円 465">
          <a:extLst>
            <a:ext uri="{FF2B5EF4-FFF2-40B4-BE49-F238E27FC236}">
              <a16:creationId xmlns:a16="http://schemas.microsoft.com/office/drawing/2014/main" id="{D417CC71-30B3-4103-85A2-602742A9E173}"/>
            </a:ext>
          </a:extLst>
        </xdr:cNvPr>
        <xdr:cNvSpPr/>
      </xdr:nvSpPr>
      <xdr:spPr>
        <a:xfrm>
          <a:off x="161290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66359</xdr:rowOff>
    </xdr:from>
    <xdr:ext cx="736600" cy="259045"/>
    <xdr:sp macro="" textlink="">
      <xdr:nvSpPr>
        <xdr:cNvPr id="467" name="テキスト ボックス 466">
          <a:extLst>
            <a:ext uri="{FF2B5EF4-FFF2-40B4-BE49-F238E27FC236}">
              <a16:creationId xmlns:a16="http://schemas.microsoft.com/office/drawing/2014/main" id="{4624B71A-98E8-4D1D-9E0D-A52E7C54FFA9}"/>
            </a:ext>
          </a:extLst>
        </xdr:cNvPr>
        <xdr:cNvSpPr txBox="1"/>
      </xdr:nvSpPr>
      <xdr:spPr>
        <a:xfrm>
          <a:off x="15798800" y="2809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77651</xdr:rowOff>
    </xdr:from>
    <xdr:to>
      <xdr:col>73</xdr:col>
      <xdr:colOff>44450</xdr:colOff>
      <xdr:row>17</xdr:row>
      <xdr:rowOff>7801</xdr:rowOff>
    </xdr:to>
    <xdr:sp macro="" textlink="">
      <xdr:nvSpPr>
        <xdr:cNvPr id="468" name="楕円 467">
          <a:extLst>
            <a:ext uri="{FF2B5EF4-FFF2-40B4-BE49-F238E27FC236}">
              <a16:creationId xmlns:a16="http://schemas.microsoft.com/office/drawing/2014/main" id="{F9755E0E-8692-4A3D-876A-EA56EEC5C316}"/>
            </a:ext>
          </a:extLst>
        </xdr:cNvPr>
        <xdr:cNvSpPr/>
      </xdr:nvSpPr>
      <xdr:spPr>
        <a:xfrm>
          <a:off x="15240000" y="28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164028</xdr:rowOff>
    </xdr:from>
    <xdr:ext cx="762000" cy="259045"/>
    <xdr:sp macro="" textlink="">
      <xdr:nvSpPr>
        <xdr:cNvPr id="469" name="テキスト ボックス 468">
          <a:extLst>
            <a:ext uri="{FF2B5EF4-FFF2-40B4-BE49-F238E27FC236}">
              <a16:creationId xmlns:a16="http://schemas.microsoft.com/office/drawing/2014/main" id="{FFDCAC56-FC3F-421F-AB08-BE8647D1A54D}"/>
            </a:ext>
          </a:extLst>
        </xdr:cNvPr>
        <xdr:cNvSpPr txBox="1"/>
      </xdr:nvSpPr>
      <xdr:spPr>
        <a:xfrm>
          <a:off x="14909800" y="290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29391</xdr:rowOff>
    </xdr:from>
    <xdr:to>
      <xdr:col>68</xdr:col>
      <xdr:colOff>203200</xdr:colOff>
      <xdr:row>16</xdr:row>
      <xdr:rowOff>130991</xdr:rowOff>
    </xdr:to>
    <xdr:sp macro="" textlink="">
      <xdr:nvSpPr>
        <xdr:cNvPr id="470" name="楕円 469">
          <a:extLst>
            <a:ext uri="{FF2B5EF4-FFF2-40B4-BE49-F238E27FC236}">
              <a16:creationId xmlns:a16="http://schemas.microsoft.com/office/drawing/2014/main" id="{2B8E2701-9D63-45FB-B4F6-FE8A6DA0E3AA}"/>
            </a:ext>
          </a:extLst>
        </xdr:cNvPr>
        <xdr:cNvSpPr/>
      </xdr:nvSpPr>
      <xdr:spPr>
        <a:xfrm>
          <a:off x="143510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115768</xdr:rowOff>
    </xdr:from>
    <xdr:ext cx="762000" cy="259045"/>
    <xdr:sp macro="" textlink="">
      <xdr:nvSpPr>
        <xdr:cNvPr id="471" name="テキスト ボックス 470">
          <a:extLst>
            <a:ext uri="{FF2B5EF4-FFF2-40B4-BE49-F238E27FC236}">
              <a16:creationId xmlns:a16="http://schemas.microsoft.com/office/drawing/2014/main" id="{3EF9E1A4-EA2A-43B2-AE4E-993BA3643ABD}"/>
            </a:ext>
          </a:extLst>
        </xdr:cNvPr>
        <xdr:cNvSpPr txBox="1"/>
      </xdr:nvSpPr>
      <xdr:spPr>
        <a:xfrm>
          <a:off x="14020800" y="285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96520</xdr:rowOff>
    </xdr:from>
    <xdr:to>
      <xdr:col>64</xdr:col>
      <xdr:colOff>152400</xdr:colOff>
      <xdr:row>15</xdr:row>
      <xdr:rowOff>26670</xdr:rowOff>
    </xdr:to>
    <xdr:sp macro="" textlink="">
      <xdr:nvSpPr>
        <xdr:cNvPr id="472" name="楕円 471">
          <a:extLst>
            <a:ext uri="{FF2B5EF4-FFF2-40B4-BE49-F238E27FC236}">
              <a16:creationId xmlns:a16="http://schemas.microsoft.com/office/drawing/2014/main" id="{3520201F-8821-4D58-84B6-5E1200EBADE9}"/>
            </a:ext>
          </a:extLst>
        </xdr:cNvPr>
        <xdr:cNvSpPr/>
      </xdr:nvSpPr>
      <xdr:spPr>
        <a:xfrm>
          <a:off x="13462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11447</xdr:rowOff>
    </xdr:from>
    <xdr:ext cx="762000" cy="259045"/>
    <xdr:sp macro="" textlink="">
      <xdr:nvSpPr>
        <xdr:cNvPr id="473" name="テキスト ボックス 472">
          <a:extLst>
            <a:ext uri="{FF2B5EF4-FFF2-40B4-BE49-F238E27FC236}">
              <a16:creationId xmlns:a16="http://schemas.microsoft.com/office/drawing/2014/main" id="{A9ACB452-F521-4650-BE64-9A5714A26F13}"/>
            </a:ext>
          </a:extLst>
        </xdr:cNvPr>
        <xdr:cNvSpPr txBox="1"/>
      </xdr:nvSpPr>
      <xdr:spPr>
        <a:xfrm>
          <a:off x="13131800" y="258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20,510
20,442
101.59
10,099,902
9,114,035
879,738
5,604,186
9,595,299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％となった。この数値は県平均・類似団体よりも高い。</a:t>
          </a:r>
        </a:p>
        <a:p>
          <a:r>
            <a:rPr kumimoji="1" lang="ja-JP" altLang="en-US" sz="1300">
              <a:latin typeface="ＭＳ Ｐゴシック" panose="020B0600070205080204" pitchFamily="50" charset="-128"/>
              <a:ea typeface="ＭＳ Ｐゴシック" panose="020B0600070205080204" pitchFamily="50" charset="-128"/>
            </a:rPr>
            <a:t>　会計年度任用職員が制度化され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年が経過したことによる昇給、共済費や退職手当組合負担金が増加したことが主な原因である。　</a:t>
          </a:r>
        </a:p>
        <a:p>
          <a:r>
            <a:rPr kumimoji="1" lang="ja-JP" altLang="en-US" sz="1300">
              <a:latin typeface="ＭＳ Ｐゴシック" panose="020B0600070205080204" pitchFamily="50" charset="-128"/>
              <a:ea typeface="ＭＳ Ｐゴシック" panose="020B0600070205080204" pitchFamily="50" charset="-128"/>
            </a:rPr>
            <a:t>　今後も定年延長を考慮した定員適正化計画に基づき、定員管理の適正化及び効率的で効果的な執行体制の確立を推進する。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72136</xdr:rowOff>
    </xdr:from>
    <xdr:to>
      <xdr:col>24</xdr:col>
      <xdr:colOff>25400</xdr:colOff>
      <xdr:row>38</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872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38</xdr:row>
      <xdr:rowOff>72136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149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14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57912</xdr:rowOff>
    </xdr:from>
    <xdr:to>
      <xdr:col>24</xdr:col>
      <xdr:colOff>76200</xdr:colOff>
      <xdr:row>38</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ポイント上昇し、近年の中で最も高い数値となった。県平均よりも高いが、類似団体よりは低い位置である。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JA</a:t>
          </a:r>
          <a:r>
            <a:rPr kumimoji="1" lang="ja-JP" altLang="en-US" sz="1300">
              <a:latin typeface="ＭＳ Ｐゴシック" panose="020B0600070205080204" pitchFamily="50" charset="-128"/>
              <a:ea typeface="ＭＳ Ｐゴシック" panose="020B0600070205080204" pitchFamily="50" charset="-128"/>
            </a:rPr>
            <a:t>より寄附を受けた施設の解体費用や、ごみ処理の広域化に伴うごみ収集運搬費の増加により物件費が増加したことが今回上昇した大きな要因である。</a:t>
          </a:r>
        </a:p>
        <a:p>
          <a:r>
            <a:rPr kumimoji="1" lang="ja-JP" altLang="en-US" sz="1300">
              <a:latin typeface="ＭＳ Ｐゴシック" panose="020B0600070205080204" pitchFamily="50" charset="-128"/>
              <a:ea typeface="ＭＳ Ｐゴシック" panose="020B0600070205080204" pitchFamily="50" charset="-128"/>
            </a:rPr>
            <a:t>　現状況をさらに悪化させないよう、財政運営に努めていく。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833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16</xdr:row>
      <xdr:rowOff>40132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682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129286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82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01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60198</xdr:rowOff>
    </xdr:from>
    <xdr:to>
      <xdr:col>74</xdr:col>
      <xdr:colOff>31750</xdr:colOff>
      <xdr:row>15</xdr:row>
      <xdr:rowOff>161798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％となったが、県平均・類似団体と比較すると低い状態である。</a:t>
          </a:r>
        </a:p>
        <a:p>
          <a:r>
            <a:rPr kumimoji="1" lang="ja-JP" altLang="en-US" sz="1300">
              <a:latin typeface="ＭＳ Ｐゴシック" panose="020B0600070205080204" pitchFamily="50" charset="-128"/>
              <a:ea typeface="ＭＳ Ｐゴシック" panose="020B0600070205080204" pitchFamily="50" charset="-128"/>
            </a:rPr>
            <a:t>　上昇要因は、障害者自立給付事業などの各種給付金支給事業が増額したためである。厳しい財政状況の中でも住民が求めるサービスを提供できるよう努めていく。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39915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76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18143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xdr:rowOff>
    </xdr:from>
    <xdr:to>
      <xdr:col>15</xdr:col>
      <xdr:colOff>98425</xdr:colOff>
      <xdr:row>54</xdr:row>
      <xdr:rowOff>83457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65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83457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09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160565</xdr:rowOff>
    </xdr:from>
    <xdr:to>
      <xdr:col>24</xdr:col>
      <xdr:colOff>76200</xdr:colOff>
      <xdr:row>54</xdr:row>
      <xdr:rowOff>90715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5642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144434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ポイント低下したが、全国平均よりは低いが、県平均及び類似団体より高い位置にある。</a:t>
          </a:r>
        </a:p>
        <a:p>
          <a:r>
            <a:rPr kumimoji="1" lang="ja-JP" altLang="en-US" sz="1200">
              <a:latin typeface="ＭＳ Ｐゴシック" panose="020B0600070205080204" pitchFamily="50" charset="-128"/>
              <a:ea typeface="ＭＳ Ｐゴシック" panose="020B0600070205080204" pitchFamily="50" charset="-128"/>
            </a:rPr>
            <a:t>　低下した大きな要因は繰出金の減少である。</a:t>
          </a:r>
        </a:p>
        <a:p>
          <a:r>
            <a:rPr kumimoji="1" lang="ja-JP" altLang="en-US" sz="1200">
              <a:latin typeface="ＭＳ Ｐゴシック" panose="020B0600070205080204" pitchFamily="50" charset="-128"/>
              <a:ea typeface="ＭＳ Ｐゴシック" panose="020B0600070205080204" pitchFamily="50" charset="-128"/>
            </a:rPr>
            <a:t>　今回繰出金は減少したが、今後はコロナ禍後の一人当たり医療費の増加や高齢化に伴う医療費及び介護給付の増加によって数値の上昇が懸念される。</a:t>
          </a:r>
        </a:p>
        <a:p>
          <a:r>
            <a:rPr kumimoji="1" lang="ja-JP" altLang="en-US" sz="1200">
              <a:latin typeface="ＭＳ Ｐゴシック" panose="020B0600070205080204" pitchFamily="50" charset="-128"/>
              <a:ea typeface="ＭＳ Ｐゴシック" panose="020B0600070205080204" pitchFamily="50" charset="-128"/>
            </a:rPr>
            <a:t>　よって、保険税等の収納確保や医療、介護事業費の適正化対策を進めていく。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57</xdr:row>
      <xdr:rowOff>4535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009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771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105228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40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105228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65512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54428</xdr:rowOff>
    </xdr:from>
    <xdr:to>
      <xdr:col>69</xdr:col>
      <xdr:colOff>142875</xdr:colOff>
      <xdr:row>58</xdr:row>
      <xdr:rowOff>156028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％となった。県平均より高いが、類似団体よりは低い結果となった。</a:t>
          </a:r>
        </a:p>
        <a:p>
          <a:r>
            <a:rPr kumimoji="1" lang="ja-JP" altLang="en-US" sz="1300">
              <a:latin typeface="ＭＳ Ｐゴシック" panose="020B0600070205080204" pitchFamily="50" charset="-128"/>
              <a:ea typeface="ＭＳ Ｐゴシック" panose="020B0600070205080204" pitchFamily="50" charset="-128"/>
            </a:rPr>
            <a:t>　子育て支援や物価高騰対策支援等により補助額が増加したためである。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今後も補助事業の効果検証を行い、効果を高められないもの、低いものについて縮小や廃止することで経費の縮減を行う。</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159004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671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136144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％となったが、県平均や類似団体よりは低い状態を維持している。</a:t>
          </a:r>
        </a:p>
        <a:p>
          <a:r>
            <a:rPr kumimoji="1" lang="ja-JP" altLang="en-US" sz="1300">
              <a:latin typeface="ＭＳ Ｐゴシック" panose="020B0600070205080204" pitchFamily="50" charset="-128"/>
              <a:ea typeface="ＭＳ Ｐゴシック" panose="020B0600070205080204" pitchFamily="50" charset="-128"/>
            </a:rPr>
            <a:t>　しかし、後年度に松山南高等学校砥部分校教育寮（仮称）などの大規模建設事業の実施を計画しており、多額の地方債を借入れる予定であるため上昇が予測される。少しでも悪化を防ぐため地方債以外の財源を確保することや、事業実施の必要性を慎重に考えなければならない。</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85852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566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26415</xdr:rowOff>
    </xdr:from>
    <xdr:to>
      <xdr:col>19</xdr:col>
      <xdr:colOff>187325</xdr:colOff>
      <xdr:row>76</xdr:row>
      <xdr:rowOff>26415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5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76</xdr:row>
      <xdr:rowOff>35561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147065</xdr:rowOff>
    </xdr:from>
    <xdr:to>
      <xdr:col>20</xdr:col>
      <xdr:colOff>38100</xdr:colOff>
      <xdr:row>76</xdr:row>
      <xdr:rowOff>77215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87393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147065</xdr:rowOff>
    </xdr:from>
    <xdr:to>
      <xdr:col>15</xdr:col>
      <xdr:colOff>149225</xdr:colOff>
      <xdr:row>76</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87393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147065</xdr:rowOff>
    </xdr:from>
    <xdr:to>
      <xdr:col>6</xdr:col>
      <xdr:colOff>171450</xdr:colOff>
      <xdr:row>76</xdr:row>
      <xdr:rowOff>77215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87393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77.2</a:t>
          </a:r>
          <a:r>
            <a:rPr kumimoji="1" lang="ja-JP" altLang="en-US" sz="1300">
              <a:latin typeface="ＭＳ Ｐゴシック" panose="020B0600070205080204" pitchFamily="50" charset="-128"/>
              <a:ea typeface="ＭＳ Ｐゴシック" panose="020B0600070205080204" pitchFamily="50" charset="-128"/>
            </a:rPr>
            <a:t>％となり、県平均、類似団体より高い結果となった。</a:t>
          </a:r>
        </a:p>
        <a:p>
          <a:r>
            <a:rPr kumimoji="1" lang="ja-JP" altLang="en-US" sz="1300">
              <a:latin typeface="ＭＳ Ｐゴシック" panose="020B0600070205080204" pitchFamily="50" charset="-128"/>
              <a:ea typeface="ＭＳ Ｐゴシック" panose="020B0600070205080204" pitchFamily="50" charset="-128"/>
            </a:rPr>
            <a:t>　扶助費や物件費などの歳出が大幅に増えたことが原因である。　</a:t>
          </a:r>
        </a:p>
        <a:p>
          <a:r>
            <a:rPr kumimoji="1" lang="ja-JP" altLang="en-US" sz="1300">
              <a:latin typeface="ＭＳ Ｐゴシック" panose="020B0600070205080204" pitchFamily="50" charset="-128"/>
              <a:ea typeface="ＭＳ Ｐゴシック" panose="020B0600070205080204" pitchFamily="50" charset="-128"/>
            </a:rPr>
            <a:t>　今後、経常的な経費が増加し財政の硬直化を抑制するためにも不必要な支出を軽減するよう努める。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54611</xdr:rowOff>
    </xdr:from>
    <xdr:to>
      <xdr:col>82</xdr:col>
      <xdr:colOff>107950</xdr:colOff>
      <xdr:row>79</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277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019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78</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0198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107950</xdr:rowOff>
    </xdr:from>
    <xdr:to>
      <xdr:col>69</xdr:col>
      <xdr:colOff>92075</xdr:colOff>
      <xdr:row>78</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81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3811</xdr:rowOff>
    </xdr:from>
    <xdr:to>
      <xdr:col>78</xdr:col>
      <xdr:colOff>120650</xdr:colOff>
      <xdr:row>78</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90188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87630</xdr:rowOff>
    </xdr:from>
    <xdr:to>
      <xdr:col>69</xdr:col>
      <xdr:colOff>142875</xdr:colOff>
      <xdr:row>79</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27957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57150</xdr:rowOff>
    </xdr:from>
    <xdr:to>
      <xdr:col>65</xdr:col>
      <xdr:colOff>53975</xdr:colOff>
      <xdr:row>78</xdr:row>
      <xdr:rowOff>158750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168927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9216</xdr:rowOff>
    </xdr:from>
    <xdr:to>
      <xdr:col>29</xdr:col>
      <xdr:colOff>127000</xdr:colOff>
      <xdr:row>14</xdr:row>
      <xdr:rowOff>64995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57141"/>
          <a:ext cx="647700" cy="55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64995</xdr:rowOff>
    </xdr:from>
    <xdr:to>
      <xdr:col>26</xdr:col>
      <xdr:colOff>50800</xdr:colOff>
      <xdr:row>14</xdr:row>
      <xdr:rowOff>84687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12920"/>
          <a:ext cx="698500" cy="1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84687</xdr:rowOff>
    </xdr:from>
    <xdr:to>
      <xdr:col>22</xdr:col>
      <xdr:colOff>114300</xdr:colOff>
      <xdr:row>14</xdr:row>
      <xdr:rowOff>137184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32612"/>
          <a:ext cx="698500" cy="5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137184</xdr:rowOff>
    </xdr:from>
    <xdr:to>
      <xdr:col>18</xdr:col>
      <xdr:colOff>177800</xdr:colOff>
      <xdr:row>15</xdr:row>
      <xdr:rowOff>24761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85109"/>
          <a:ext cx="698500" cy="59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129866</xdr:rowOff>
    </xdr:from>
    <xdr:to>
      <xdr:col>29</xdr:col>
      <xdr:colOff>177800</xdr:colOff>
      <xdr:row>14</xdr:row>
      <xdr:rowOff>60016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0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146393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5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14195</xdr:rowOff>
    </xdr:from>
    <xdr:to>
      <xdr:col>26</xdr:col>
      <xdr:colOff>101600</xdr:colOff>
      <xdr:row>14</xdr:row>
      <xdr:rowOff>115795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6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125972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3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33887</xdr:rowOff>
    </xdr:from>
    <xdr:to>
      <xdr:col>22</xdr:col>
      <xdr:colOff>165100</xdr:colOff>
      <xdr:row>14</xdr:row>
      <xdr:rowOff>135487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8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145664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5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86384</xdr:rowOff>
    </xdr:from>
    <xdr:to>
      <xdr:col>19</xdr:col>
      <xdr:colOff>38100</xdr:colOff>
      <xdr:row>15</xdr:row>
      <xdr:rowOff>16534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3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26711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0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145411</xdr:rowOff>
    </xdr:from>
    <xdr:to>
      <xdr:col>15</xdr:col>
      <xdr:colOff>101600</xdr:colOff>
      <xdr:row>15</xdr:row>
      <xdr:rowOff>75561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9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85738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9175</xdr:rowOff>
    </xdr:from>
    <xdr:to>
      <xdr:col>29</xdr:col>
      <xdr:colOff>127000</xdr:colOff>
      <xdr:row>36</xdr:row>
      <xdr:rowOff>77260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62425"/>
          <a:ext cx="647700" cy="6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77260</xdr:rowOff>
    </xdr:from>
    <xdr:to>
      <xdr:col>26</xdr:col>
      <xdr:colOff>50800</xdr:colOff>
      <xdr:row>36</xdr:row>
      <xdr:rowOff>114236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30510"/>
          <a:ext cx="698500" cy="36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114236</xdr:rowOff>
    </xdr:from>
    <xdr:to>
      <xdr:col>22</xdr:col>
      <xdr:colOff>114300</xdr:colOff>
      <xdr:row>36</xdr:row>
      <xdr:rowOff>136792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67486"/>
          <a:ext cx="698500" cy="22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136792</xdr:rowOff>
    </xdr:from>
    <xdr:to>
      <xdr:col>18</xdr:col>
      <xdr:colOff>177800</xdr:colOff>
      <xdr:row>36</xdr:row>
      <xdr:rowOff>152584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90042"/>
          <a:ext cx="698500" cy="1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301275</xdr:rowOff>
    </xdr:from>
    <xdr:to>
      <xdr:col>29</xdr:col>
      <xdr:colOff>177800</xdr:colOff>
      <xdr:row>36</xdr:row>
      <xdr:rowOff>59975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273352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26460</xdr:rowOff>
    </xdr:from>
    <xdr:to>
      <xdr:col>26</xdr:col>
      <xdr:colOff>101600</xdr:colOff>
      <xdr:row>36</xdr:row>
      <xdr:rowOff>128060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7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112837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66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63436</xdr:rowOff>
    </xdr:from>
    <xdr:to>
      <xdr:col>22</xdr:col>
      <xdr:colOff>165100</xdr:colOff>
      <xdr:row>36</xdr:row>
      <xdr:rowOff>165036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1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149813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0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85992</xdr:rowOff>
    </xdr:from>
    <xdr:to>
      <xdr:col>19</xdr:col>
      <xdr:colOff>38100</xdr:colOff>
      <xdr:row>37</xdr:row>
      <xdr:rowOff>16142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39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2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101784</xdr:rowOff>
    </xdr:from>
    <xdr:to>
      <xdr:col>15</xdr:col>
      <xdr:colOff>101600</xdr:colOff>
      <xdr:row>37</xdr:row>
      <xdr:rowOff>31934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55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16711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4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20,510
20,442
101.59
10,099,902
9,114,035
879,738
5,604,186
9,595,299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99981</xdr:rowOff>
    </xdr:from>
    <xdr:to>
      <xdr:col>24</xdr:col>
      <xdr:colOff>63500</xdr:colOff>
      <xdr:row>33</xdr:row>
      <xdr:rowOff>117335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57831"/>
          <a:ext cx="8382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117335</xdr:rowOff>
    </xdr:from>
    <xdr:to>
      <xdr:col>19</xdr:col>
      <xdr:colOff>177800</xdr:colOff>
      <xdr:row>33</xdr:row>
      <xdr:rowOff>138405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75185"/>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138405</xdr:rowOff>
    </xdr:from>
    <xdr:to>
      <xdr:col>15</xdr:col>
      <xdr:colOff>50800</xdr:colOff>
      <xdr:row>35</xdr:row>
      <xdr:rowOff>76988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96255"/>
          <a:ext cx="889000" cy="28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42031</xdr:rowOff>
    </xdr:from>
    <xdr:to>
      <xdr:col>10</xdr:col>
      <xdr:colOff>114300</xdr:colOff>
      <xdr:row>35</xdr:row>
      <xdr:rowOff>76988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42781"/>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49181</xdr:rowOff>
    </xdr:from>
    <xdr:to>
      <xdr:col>24</xdr:col>
      <xdr:colOff>114300</xdr:colOff>
      <xdr:row>33</xdr:row>
      <xdr:rowOff>150781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0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72058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66535</xdr:rowOff>
    </xdr:from>
    <xdr:to>
      <xdr:col>20</xdr:col>
      <xdr:colOff>38100</xdr:colOff>
      <xdr:row>33</xdr:row>
      <xdr:rowOff>168135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13212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87605</xdr:rowOff>
    </xdr:from>
    <xdr:to>
      <xdr:col>15</xdr:col>
      <xdr:colOff>101600</xdr:colOff>
      <xdr:row>34</xdr:row>
      <xdr:rowOff>17755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34282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2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26188</xdr:rowOff>
    </xdr:from>
    <xdr:to>
      <xdr:col>10</xdr:col>
      <xdr:colOff>165100</xdr:colOff>
      <xdr:row>35</xdr:row>
      <xdr:rowOff>127788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144315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162681</xdr:rowOff>
    </xdr:from>
    <xdr:to>
      <xdr:col>6</xdr:col>
      <xdr:colOff>38100</xdr:colOff>
      <xdr:row>35</xdr:row>
      <xdr:rowOff>92831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109358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155977</xdr:rowOff>
    </xdr:from>
    <xdr:to>
      <xdr:col>24</xdr:col>
      <xdr:colOff>63500</xdr:colOff>
      <xdr:row>58</xdr:row>
      <xdr:rowOff>52306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28627"/>
          <a:ext cx="838200" cy="6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52306</xdr:rowOff>
    </xdr:from>
    <xdr:to>
      <xdr:col>19</xdr:col>
      <xdr:colOff>177800</xdr:colOff>
      <xdr:row>58</xdr:row>
      <xdr:rowOff>72331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96406"/>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42210</xdr:rowOff>
    </xdr:from>
    <xdr:to>
      <xdr:col>15</xdr:col>
      <xdr:colOff>50800</xdr:colOff>
      <xdr:row>58</xdr:row>
      <xdr:rowOff>72331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86310"/>
          <a:ext cx="889000" cy="3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42210</xdr:rowOff>
    </xdr:from>
    <xdr:to>
      <xdr:col>10</xdr:col>
      <xdr:colOff>114300</xdr:colOff>
      <xdr:row>58</xdr:row>
      <xdr:rowOff>50752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6310"/>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105177</xdr:rowOff>
    </xdr:from>
    <xdr:to>
      <xdr:col>24</xdr:col>
      <xdr:colOff>114300</xdr:colOff>
      <xdr:row>58</xdr:row>
      <xdr:rowOff>35327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128054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1506</xdr:rowOff>
    </xdr:from>
    <xdr:to>
      <xdr:col>20</xdr:col>
      <xdr:colOff>38100</xdr:colOff>
      <xdr:row>58</xdr:row>
      <xdr:rowOff>103106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119633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21531</xdr:rowOff>
    </xdr:from>
    <xdr:to>
      <xdr:col>15</xdr:col>
      <xdr:colOff>101600</xdr:colOff>
      <xdr:row>58</xdr:row>
      <xdr:rowOff>123131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139658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162860</xdr:rowOff>
    </xdr:from>
    <xdr:to>
      <xdr:col>10</xdr:col>
      <xdr:colOff>165100</xdr:colOff>
      <xdr:row>58</xdr:row>
      <xdr:rowOff>93010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109537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171402</xdr:rowOff>
    </xdr:from>
    <xdr:to>
      <xdr:col>6</xdr:col>
      <xdr:colOff>38100</xdr:colOff>
      <xdr:row>58</xdr:row>
      <xdr:rowOff>101552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118079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79121</xdr:rowOff>
    </xdr:from>
    <xdr:to>
      <xdr:col>24</xdr:col>
      <xdr:colOff>63500</xdr:colOff>
      <xdr:row>78</xdr:row>
      <xdr:rowOff>84058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2221"/>
          <a:ext cx="8382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1122</xdr:rowOff>
    </xdr:from>
    <xdr:to>
      <xdr:col>19</xdr:col>
      <xdr:colOff>177800</xdr:colOff>
      <xdr:row>78</xdr:row>
      <xdr:rowOff>84058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74222"/>
          <a:ext cx="8890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54111</xdr:rowOff>
    </xdr:from>
    <xdr:to>
      <xdr:col>15</xdr:col>
      <xdr:colOff>50800</xdr:colOff>
      <xdr:row>78</xdr:row>
      <xdr:rowOff>1122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55761"/>
          <a:ext cx="889000" cy="11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54111</xdr:rowOff>
    </xdr:from>
    <xdr:to>
      <xdr:col>10</xdr:col>
      <xdr:colOff>114300</xdr:colOff>
      <xdr:row>77</xdr:row>
      <xdr:rowOff>95535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55761"/>
          <a:ext cx="889000" cy="4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28321</xdr:rowOff>
    </xdr:from>
    <xdr:to>
      <xdr:col>24</xdr:col>
      <xdr:colOff>114300</xdr:colOff>
      <xdr:row>78</xdr:row>
      <xdr:rowOff>129921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114698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33258</xdr:rowOff>
    </xdr:from>
    <xdr:to>
      <xdr:col>20</xdr:col>
      <xdr:colOff>38100</xdr:colOff>
      <xdr:row>78</xdr:row>
      <xdr:rowOff>134858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125985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121772</xdr:rowOff>
    </xdr:from>
    <xdr:to>
      <xdr:col>15</xdr:col>
      <xdr:colOff>101600</xdr:colOff>
      <xdr:row>78</xdr:row>
      <xdr:rowOff>51922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43049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1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3311</xdr:rowOff>
    </xdr:from>
    <xdr:to>
      <xdr:col>10</xdr:col>
      <xdr:colOff>165100</xdr:colOff>
      <xdr:row>77</xdr:row>
      <xdr:rowOff>104911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0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121438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8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44735</xdr:rowOff>
    </xdr:from>
    <xdr:to>
      <xdr:col>6</xdr:col>
      <xdr:colOff>38100</xdr:colOff>
      <xdr:row>77</xdr:row>
      <xdr:rowOff>146335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162862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2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92413</xdr:rowOff>
    </xdr:from>
    <xdr:to>
      <xdr:col>24</xdr:col>
      <xdr:colOff>63500</xdr:colOff>
      <xdr:row>97</xdr:row>
      <xdr:rowOff>62891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51613"/>
          <a:ext cx="838200" cy="14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92413</xdr:rowOff>
    </xdr:from>
    <xdr:to>
      <xdr:col>19</xdr:col>
      <xdr:colOff>177800</xdr:colOff>
      <xdr:row>98</xdr:row>
      <xdr:rowOff>44569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51613"/>
          <a:ext cx="889000" cy="29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44569</xdr:rowOff>
    </xdr:from>
    <xdr:to>
      <xdr:col>15</xdr:col>
      <xdr:colOff>50800</xdr:colOff>
      <xdr:row>98</xdr:row>
      <xdr:rowOff>51482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46669"/>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51482</xdr:rowOff>
    </xdr:from>
    <xdr:to>
      <xdr:col>10</xdr:col>
      <xdr:colOff>114300</xdr:colOff>
      <xdr:row>98</xdr:row>
      <xdr:rowOff>72730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53582"/>
          <a:ext cx="8890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12091</xdr:rowOff>
    </xdr:from>
    <xdr:to>
      <xdr:col>24</xdr:col>
      <xdr:colOff>114300</xdr:colOff>
      <xdr:row>97</xdr:row>
      <xdr:rowOff>113691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161968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41613</xdr:rowOff>
    </xdr:from>
    <xdr:to>
      <xdr:col>20</xdr:col>
      <xdr:colOff>38100</xdr:colOff>
      <xdr:row>96</xdr:row>
      <xdr:rowOff>143213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134340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165219</xdr:rowOff>
    </xdr:from>
    <xdr:to>
      <xdr:col>15</xdr:col>
      <xdr:colOff>101600</xdr:colOff>
      <xdr:row>98</xdr:row>
      <xdr:rowOff>95369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86496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682</xdr:rowOff>
    </xdr:from>
    <xdr:to>
      <xdr:col>10</xdr:col>
      <xdr:colOff>165100</xdr:colOff>
      <xdr:row>98</xdr:row>
      <xdr:rowOff>102282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93409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9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21930</xdr:rowOff>
    </xdr:from>
    <xdr:to>
      <xdr:col>6</xdr:col>
      <xdr:colOff>38100</xdr:colOff>
      <xdr:row>98</xdr:row>
      <xdr:rowOff>123530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114657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76051</xdr:rowOff>
    </xdr:from>
    <xdr:to>
      <xdr:col>55</xdr:col>
      <xdr:colOff>0</xdr:colOff>
      <xdr:row>37</xdr:row>
      <xdr:rowOff>106607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48251"/>
          <a:ext cx="8382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24475</xdr:rowOff>
    </xdr:from>
    <xdr:to>
      <xdr:col>50</xdr:col>
      <xdr:colOff>114300</xdr:colOff>
      <xdr:row>37</xdr:row>
      <xdr:rowOff>106607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39425"/>
          <a:ext cx="889000" cy="11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24475</xdr:rowOff>
    </xdr:from>
    <xdr:to>
      <xdr:col>45</xdr:col>
      <xdr:colOff>177800</xdr:colOff>
      <xdr:row>38</xdr:row>
      <xdr:rowOff>23561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39425"/>
          <a:ext cx="889000" cy="119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23561</xdr:rowOff>
    </xdr:from>
    <xdr:to>
      <xdr:col>41</xdr:col>
      <xdr:colOff>50800</xdr:colOff>
      <xdr:row>38</xdr:row>
      <xdr:rowOff>52375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38661"/>
          <a:ext cx="889000" cy="2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149111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25251</xdr:rowOff>
    </xdr:from>
    <xdr:to>
      <xdr:col>55</xdr:col>
      <xdr:colOff>50800</xdr:colOff>
      <xdr:row>36</xdr:row>
      <xdr:rowOff>126851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48128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55807</xdr:rowOff>
    </xdr:from>
    <xdr:to>
      <xdr:col>50</xdr:col>
      <xdr:colOff>165100</xdr:colOff>
      <xdr:row>37</xdr:row>
      <xdr:rowOff>157407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2484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17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145125</xdr:rowOff>
    </xdr:from>
    <xdr:to>
      <xdr:col>46</xdr:col>
      <xdr:colOff>38100</xdr:colOff>
      <xdr:row>31</xdr:row>
      <xdr:rowOff>75275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91802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6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144210</xdr:rowOff>
    </xdr:from>
    <xdr:to>
      <xdr:col>41</xdr:col>
      <xdr:colOff>101600</xdr:colOff>
      <xdr:row>38</xdr:row>
      <xdr:rowOff>74360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8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90887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6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1575</xdr:rowOff>
    </xdr:from>
    <xdr:to>
      <xdr:col>36</xdr:col>
      <xdr:colOff>165100</xdr:colOff>
      <xdr:row>38</xdr:row>
      <xdr:rowOff>103175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119702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85941</xdr:rowOff>
    </xdr:from>
    <xdr:to>
      <xdr:col>55</xdr:col>
      <xdr:colOff>0</xdr:colOff>
      <xdr:row>57</xdr:row>
      <xdr:rowOff>89636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58591"/>
          <a:ext cx="8382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70945</xdr:rowOff>
    </xdr:from>
    <xdr:to>
      <xdr:col>50</xdr:col>
      <xdr:colOff>114300</xdr:colOff>
      <xdr:row>57</xdr:row>
      <xdr:rowOff>85941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72145"/>
          <a:ext cx="889000" cy="18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143739</xdr:rowOff>
    </xdr:from>
    <xdr:to>
      <xdr:col>45</xdr:col>
      <xdr:colOff>177800</xdr:colOff>
      <xdr:row>56</xdr:row>
      <xdr:rowOff>70945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230589"/>
          <a:ext cx="889000" cy="44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143739</xdr:rowOff>
    </xdr:from>
    <xdr:to>
      <xdr:col>41</xdr:col>
      <xdr:colOff>50800</xdr:colOff>
      <xdr:row>55</xdr:row>
      <xdr:rowOff>145941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230589"/>
          <a:ext cx="889000" cy="34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38836</xdr:rowOff>
    </xdr:from>
    <xdr:to>
      <xdr:col>55</xdr:col>
      <xdr:colOff>50800</xdr:colOff>
      <xdr:row>57</xdr:row>
      <xdr:rowOff>140436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17263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8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35141</xdr:rowOff>
    </xdr:from>
    <xdr:to>
      <xdr:col>50</xdr:col>
      <xdr:colOff>165100</xdr:colOff>
      <xdr:row>57</xdr:row>
      <xdr:rowOff>136741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20145</xdr:rowOff>
    </xdr:from>
    <xdr:to>
      <xdr:col>46</xdr:col>
      <xdr:colOff>38100</xdr:colOff>
      <xdr:row>56</xdr:row>
      <xdr:rowOff>121745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138272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9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92939</xdr:rowOff>
    </xdr:from>
    <xdr:to>
      <xdr:col>41</xdr:col>
      <xdr:colOff>101600</xdr:colOff>
      <xdr:row>54</xdr:row>
      <xdr:rowOff>23089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1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39616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95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95141</xdr:rowOff>
    </xdr:from>
    <xdr:to>
      <xdr:col>36</xdr:col>
      <xdr:colOff>165100</xdr:colOff>
      <xdr:row>56</xdr:row>
      <xdr:rowOff>25291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41818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146462</xdr:rowOff>
    </xdr:from>
    <xdr:to>
      <xdr:col>55</xdr:col>
      <xdr:colOff>0</xdr:colOff>
      <xdr:row>79</xdr:row>
      <xdr:rowOff>37497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19562"/>
          <a:ext cx="8382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55442</xdr:rowOff>
    </xdr:from>
    <xdr:to>
      <xdr:col>50</xdr:col>
      <xdr:colOff>114300</xdr:colOff>
      <xdr:row>79</xdr:row>
      <xdr:rowOff>37497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28542"/>
          <a:ext cx="889000" cy="1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55442</xdr:rowOff>
    </xdr:from>
    <xdr:to>
      <xdr:col>45</xdr:col>
      <xdr:colOff>177800</xdr:colOff>
      <xdr:row>79</xdr:row>
      <xdr:rowOff>37001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28542"/>
          <a:ext cx="889000" cy="15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125888</xdr:rowOff>
    </xdr:from>
    <xdr:to>
      <xdr:col>41</xdr:col>
      <xdr:colOff>50800</xdr:colOff>
      <xdr:row>79</xdr:row>
      <xdr:rowOff>37001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98988"/>
          <a:ext cx="889000" cy="8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95662</xdr:rowOff>
    </xdr:from>
    <xdr:to>
      <xdr:col>55</xdr:col>
      <xdr:colOff>50800</xdr:colOff>
      <xdr:row>79</xdr:row>
      <xdr:rowOff>25812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10589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8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158147</xdr:rowOff>
    </xdr:from>
    <xdr:to>
      <xdr:col>50</xdr:col>
      <xdr:colOff>165100</xdr:colOff>
      <xdr:row>79</xdr:row>
      <xdr:rowOff>88297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79424</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2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4642</xdr:rowOff>
    </xdr:from>
    <xdr:to>
      <xdr:col>46</xdr:col>
      <xdr:colOff>38100</xdr:colOff>
      <xdr:row>78</xdr:row>
      <xdr:rowOff>106242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97369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47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157651</xdr:rowOff>
    </xdr:from>
    <xdr:to>
      <xdr:col>41</xdr:col>
      <xdr:colOff>101600</xdr:colOff>
      <xdr:row>79</xdr:row>
      <xdr:rowOff>87801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78928</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23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75088</xdr:rowOff>
    </xdr:from>
    <xdr:to>
      <xdr:col>36</xdr:col>
      <xdr:colOff>165100</xdr:colOff>
      <xdr:row>79</xdr:row>
      <xdr:rowOff>5238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167815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26670</xdr:rowOff>
    </xdr:from>
    <xdr:to>
      <xdr:col>54</xdr:col>
      <xdr:colOff>189865</xdr:colOff>
      <xdr:row>98</xdr:row>
      <xdr:rowOff>170625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800070"/>
          <a:ext cx="1270" cy="117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3002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170625</xdr:rowOff>
    </xdr:from>
    <xdr:to>
      <xdr:col>55</xdr:col>
      <xdr:colOff>88900</xdr:colOff>
      <xdr:row>98</xdr:row>
      <xdr:rowOff>170625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144797</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7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26670</xdr:rowOff>
    </xdr:from>
    <xdr:to>
      <xdr:col>55</xdr:col>
      <xdr:colOff>88900</xdr:colOff>
      <xdr:row>92</xdr:row>
      <xdr:rowOff>26670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800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4090</xdr:rowOff>
    </xdr:from>
    <xdr:to>
      <xdr:col>55</xdr:col>
      <xdr:colOff>0</xdr:colOff>
      <xdr:row>97</xdr:row>
      <xdr:rowOff>131280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34740"/>
          <a:ext cx="838200" cy="12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30903</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90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8026</xdr:rowOff>
    </xdr:from>
    <xdr:to>
      <xdr:col>55</xdr:col>
      <xdr:colOff>50800</xdr:colOff>
      <xdr:row>97</xdr:row>
      <xdr:rowOff>109626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48718</xdr:rowOff>
    </xdr:from>
    <xdr:to>
      <xdr:col>50</xdr:col>
      <xdr:colOff>114300</xdr:colOff>
      <xdr:row>97</xdr:row>
      <xdr:rowOff>4090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07918"/>
          <a:ext cx="889000" cy="1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3505</xdr:rowOff>
    </xdr:from>
    <xdr:to>
      <xdr:col>50</xdr:col>
      <xdr:colOff>165100</xdr:colOff>
      <xdr:row>97</xdr:row>
      <xdr:rowOff>105105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3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96232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127228</xdr:rowOff>
    </xdr:from>
    <xdr:to>
      <xdr:col>45</xdr:col>
      <xdr:colOff>177800</xdr:colOff>
      <xdr:row>96</xdr:row>
      <xdr:rowOff>48718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5557728"/>
          <a:ext cx="889000" cy="9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137770</xdr:rowOff>
    </xdr:from>
    <xdr:to>
      <xdr:col>46</xdr:col>
      <xdr:colOff>38100</xdr:colOff>
      <xdr:row>97</xdr:row>
      <xdr:rowOff>67920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59047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127228</xdr:rowOff>
    </xdr:from>
    <xdr:to>
      <xdr:col>41</xdr:col>
      <xdr:colOff>50800</xdr:colOff>
      <xdr:row>95</xdr:row>
      <xdr:rowOff>93090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5557728"/>
          <a:ext cx="889000" cy="8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135586</xdr:rowOff>
    </xdr:from>
    <xdr:to>
      <xdr:col>41</xdr:col>
      <xdr:colOff>101600</xdr:colOff>
      <xdr:row>97</xdr:row>
      <xdr:rowOff>65736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56863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38227</xdr:rowOff>
    </xdr:from>
    <xdr:to>
      <xdr:col>36</xdr:col>
      <xdr:colOff>165100</xdr:colOff>
      <xdr:row>97</xdr:row>
      <xdr:rowOff>139827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130954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80480</xdr:rowOff>
    </xdr:from>
    <xdr:to>
      <xdr:col>55</xdr:col>
      <xdr:colOff>50800</xdr:colOff>
      <xdr:row>98</xdr:row>
      <xdr:rowOff>10630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58907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124740</xdr:rowOff>
    </xdr:from>
    <xdr:to>
      <xdr:col>50</xdr:col>
      <xdr:colOff>165100</xdr:colOff>
      <xdr:row>97</xdr:row>
      <xdr:rowOff>54890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71417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3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169368</xdr:rowOff>
    </xdr:from>
    <xdr:to>
      <xdr:col>46</xdr:col>
      <xdr:colOff>38100</xdr:colOff>
      <xdr:row>96</xdr:row>
      <xdr:rowOff>99518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116045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76428</xdr:rowOff>
    </xdr:from>
    <xdr:to>
      <xdr:col>41</xdr:col>
      <xdr:colOff>101600</xdr:colOff>
      <xdr:row>91</xdr:row>
      <xdr:rowOff>6578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5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23105</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528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42290</xdr:rowOff>
    </xdr:from>
    <xdr:to>
      <xdr:col>36</xdr:col>
      <xdr:colOff>165100</xdr:colOff>
      <xdr:row>95</xdr:row>
      <xdr:rowOff>143890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160417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130474</xdr:rowOff>
    </xdr:from>
    <xdr:to>
      <xdr:col>85</xdr:col>
      <xdr:colOff>127000</xdr:colOff>
      <xdr:row>39</xdr:row>
      <xdr:rowOff>53387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45574"/>
          <a:ext cx="838200" cy="9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684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130474</xdr:rowOff>
    </xdr:from>
    <xdr:to>
      <xdr:col>81</xdr:col>
      <xdr:colOff>50800</xdr:colOff>
      <xdr:row>38</xdr:row>
      <xdr:rowOff>139961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45574"/>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104622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9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89474</xdr:rowOff>
    </xdr:from>
    <xdr:to>
      <xdr:col>76</xdr:col>
      <xdr:colOff>114300</xdr:colOff>
      <xdr:row>38</xdr:row>
      <xdr:rowOff>139961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04574"/>
          <a:ext cx="8890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89474</xdr:rowOff>
    </xdr:from>
    <xdr:to>
      <xdr:col>71</xdr:col>
      <xdr:colOff>177800</xdr:colOff>
      <xdr:row>39</xdr:row>
      <xdr:rowOff>5904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04574"/>
          <a:ext cx="889000" cy="8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2587</xdr:rowOff>
    </xdr:from>
    <xdr:to>
      <xdr:col>85</xdr:col>
      <xdr:colOff>177800</xdr:colOff>
      <xdr:row>39</xdr:row>
      <xdr:rowOff>104187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133414</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7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79674</xdr:rowOff>
    </xdr:from>
    <xdr:to>
      <xdr:col>81</xdr:col>
      <xdr:colOff>101600</xdr:colOff>
      <xdr:row>39</xdr:row>
      <xdr:rowOff>9824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26351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3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89161</xdr:rowOff>
    </xdr:from>
    <xdr:to>
      <xdr:col>76</xdr:col>
      <xdr:colOff>165100</xdr:colOff>
      <xdr:row>39</xdr:row>
      <xdr:rowOff>19311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35838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37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38674</xdr:rowOff>
    </xdr:from>
    <xdr:to>
      <xdr:col>72</xdr:col>
      <xdr:colOff>38100</xdr:colOff>
      <xdr:row>38</xdr:row>
      <xdr:rowOff>140274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156800</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632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126554</xdr:rowOff>
    </xdr:from>
    <xdr:to>
      <xdr:col>67</xdr:col>
      <xdr:colOff>101600</xdr:colOff>
      <xdr:row>39</xdr:row>
      <xdr:rowOff>56704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73231</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4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84493</xdr:rowOff>
    </xdr:from>
    <xdr:to>
      <xdr:col>85</xdr:col>
      <xdr:colOff>127000</xdr:colOff>
      <xdr:row>76</xdr:row>
      <xdr:rowOff>127910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14693"/>
          <a:ext cx="838200" cy="4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127910</xdr:rowOff>
    </xdr:from>
    <xdr:to>
      <xdr:col>81</xdr:col>
      <xdr:colOff>50800</xdr:colOff>
      <xdr:row>76</xdr:row>
      <xdr:rowOff>152615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58110"/>
          <a:ext cx="8890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152615</xdr:rowOff>
    </xdr:from>
    <xdr:to>
      <xdr:col>76</xdr:col>
      <xdr:colOff>114300</xdr:colOff>
      <xdr:row>76</xdr:row>
      <xdr:rowOff>156372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82815"/>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156372</xdr:rowOff>
    </xdr:from>
    <xdr:to>
      <xdr:col>71</xdr:col>
      <xdr:colOff>177800</xdr:colOff>
      <xdr:row>77</xdr:row>
      <xdr:rowOff>12533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8657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33693</xdr:rowOff>
    </xdr:from>
    <xdr:to>
      <xdr:col>85</xdr:col>
      <xdr:colOff>177800</xdr:colOff>
      <xdr:row>76</xdr:row>
      <xdr:rowOff>135293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12120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77110</xdr:rowOff>
    </xdr:from>
    <xdr:to>
      <xdr:col>81</xdr:col>
      <xdr:colOff>101600</xdr:colOff>
      <xdr:row>77</xdr:row>
      <xdr:rowOff>7260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169837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101815</xdr:rowOff>
    </xdr:from>
    <xdr:to>
      <xdr:col>76</xdr:col>
      <xdr:colOff>165100</xdr:colOff>
      <xdr:row>77</xdr:row>
      <xdr:rowOff>31965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23092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105572</xdr:rowOff>
    </xdr:from>
    <xdr:to>
      <xdr:col>72</xdr:col>
      <xdr:colOff>38100</xdr:colOff>
      <xdr:row>77</xdr:row>
      <xdr:rowOff>35722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26849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133183</xdr:rowOff>
    </xdr:from>
    <xdr:to>
      <xdr:col>67</xdr:col>
      <xdr:colOff>101600</xdr:colOff>
      <xdr:row>77</xdr:row>
      <xdr:rowOff>63333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54460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5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137249</xdr:rowOff>
    </xdr:from>
    <xdr:to>
      <xdr:col>85</xdr:col>
      <xdr:colOff>127000</xdr:colOff>
      <xdr:row>98</xdr:row>
      <xdr:rowOff>137575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934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133395</xdr:rowOff>
    </xdr:from>
    <xdr:to>
      <xdr:col>81</xdr:col>
      <xdr:colOff>50800</xdr:colOff>
      <xdr:row>98</xdr:row>
      <xdr:rowOff>137575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35495"/>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133395</xdr:rowOff>
    </xdr:from>
    <xdr:to>
      <xdr:col>76</xdr:col>
      <xdr:colOff>114300</xdr:colOff>
      <xdr:row>98</xdr:row>
      <xdr:rowOff>133646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35495"/>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115856</xdr:rowOff>
    </xdr:from>
    <xdr:to>
      <xdr:col>71</xdr:col>
      <xdr:colOff>177800</xdr:colOff>
      <xdr:row>98</xdr:row>
      <xdr:rowOff>133646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17956"/>
          <a:ext cx="889000" cy="1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86449</xdr:rowOff>
    </xdr:from>
    <xdr:to>
      <xdr:col>85</xdr:col>
      <xdr:colOff>177800</xdr:colOff>
      <xdr:row>99</xdr:row>
      <xdr:rowOff>16599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1376</xdr:rowOff>
    </xdr:from>
    <xdr:ext cx="378565"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86775</xdr:rowOff>
    </xdr:from>
    <xdr:to>
      <xdr:col>81</xdr:col>
      <xdr:colOff>101600</xdr:colOff>
      <xdr:row>99</xdr:row>
      <xdr:rowOff>16925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8052</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2017" y="1698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82595</xdr:rowOff>
    </xdr:from>
    <xdr:to>
      <xdr:col>76</xdr:col>
      <xdr:colOff>165100</xdr:colOff>
      <xdr:row>99</xdr:row>
      <xdr:rowOff>12745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3872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7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82846</xdr:rowOff>
    </xdr:from>
    <xdr:to>
      <xdr:col>72</xdr:col>
      <xdr:colOff>38100</xdr:colOff>
      <xdr:row>99</xdr:row>
      <xdr:rowOff>12996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4123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7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65056</xdr:rowOff>
    </xdr:from>
    <xdr:to>
      <xdr:col>67</xdr:col>
      <xdr:colOff>101600</xdr:colOff>
      <xdr:row>98</xdr:row>
      <xdr:rowOff>166656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157783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5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112542</xdr:rowOff>
    </xdr:from>
    <xdr:to>
      <xdr:col>116</xdr:col>
      <xdr:colOff>63500</xdr:colOff>
      <xdr:row>38</xdr:row>
      <xdr:rowOff>50454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284742"/>
          <a:ext cx="838200" cy="28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50454</xdr:rowOff>
    </xdr:from>
    <xdr:to>
      <xdr:col>111</xdr:col>
      <xdr:colOff>177800</xdr:colOff>
      <xdr:row>38</xdr:row>
      <xdr:rowOff>51369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5655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51369</xdr:rowOff>
    </xdr:from>
    <xdr:to>
      <xdr:col>107</xdr:col>
      <xdr:colOff>50800</xdr:colOff>
      <xdr:row>38</xdr:row>
      <xdr:rowOff>83007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566469"/>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53563</xdr:rowOff>
    </xdr:from>
    <xdr:to>
      <xdr:col>102</xdr:col>
      <xdr:colOff>114300</xdr:colOff>
      <xdr:row>38</xdr:row>
      <xdr:rowOff>83007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68663"/>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61742</xdr:rowOff>
    </xdr:from>
    <xdr:to>
      <xdr:col>116</xdr:col>
      <xdr:colOff>114300</xdr:colOff>
      <xdr:row>36</xdr:row>
      <xdr:rowOff>163342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2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84619</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08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171104</xdr:rowOff>
    </xdr:from>
    <xdr:to>
      <xdr:col>112</xdr:col>
      <xdr:colOff>38100</xdr:colOff>
      <xdr:row>38</xdr:row>
      <xdr:rowOff>101254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92381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07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569</xdr:rowOff>
    </xdr:from>
    <xdr:to>
      <xdr:col>107</xdr:col>
      <xdr:colOff>101600</xdr:colOff>
      <xdr:row>38</xdr:row>
      <xdr:rowOff>102169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1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93296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08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32207</xdr:rowOff>
    </xdr:from>
    <xdr:to>
      <xdr:col>102</xdr:col>
      <xdr:colOff>165100</xdr:colOff>
      <xdr:row>38</xdr:row>
      <xdr:rowOff>133807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124934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2763</xdr:rowOff>
    </xdr:from>
    <xdr:to>
      <xdr:col>98</xdr:col>
      <xdr:colOff>38100</xdr:colOff>
      <xdr:row>38</xdr:row>
      <xdr:rowOff>104363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95490</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10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16561</xdr:rowOff>
    </xdr:from>
    <xdr:to>
      <xdr:col>116</xdr:col>
      <xdr:colOff>63500</xdr:colOff>
      <xdr:row>59</xdr:row>
      <xdr:rowOff>16561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32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16561</xdr:rowOff>
    </xdr:from>
    <xdr:to>
      <xdr:col>111</xdr:col>
      <xdr:colOff>177800</xdr:colOff>
      <xdr:row>59</xdr:row>
      <xdr:rowOff>16866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132111"/>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170485</xdr:rowOff>
    </xdr:from>
    <xdr:to>
      <xdr:col>107</xdr:col>
      <xdr:colOff>50800</xdr:colOff>
      <xdr:row>59</xdr:row>
      <xdr:rowOff>16866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1458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140538</xdr:rowOff>
    </xdr:from>
    <xdr:to>
      <xdr:col>102</xdr:col>
      <xdr:colOff>114300</xdr:colOff>
      <xdr:row>58</xdr:row>
      <xdr:rowOff>170485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4638"/>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137211</xdr:rowOff>
    </xdr:from>
    <xdr:to>
      <xdr:col>116</xdr:col>
      <xdr:colOff>114300</xdr:colOff>
      <xdr:row>59</xdr:row>
      <xdr:rowOff>67361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69918</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1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137211</xdr:rowOff>
    </xdr:from>
    <xdr:to>
      <xdr:col>112</xdr:col>
      <xdr:colOff>38100</xdr:colOff>
      <xdr:row>59</xdr:row>
      <xdr:rowOff>67361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58488</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74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137516</xdr:rowOff>
    </xdr:from>
    <xdr:to>
      <xdr:col>107</xdr:col>
      <xdr:colOff>101600</xdr:colOff>
      <xdr:row>59</xdr:row>
      <xdr:rowOff>67666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58793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7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119685</xdr:rowOff>
    </xdr:from>
    <xdr:to>
      <xdr:col>102</xdr:col>
      <xdr:colOff>165100</xdr:colOff>
      <xdr:row>59</xdr:row>
      <xdr:rowOff>49835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40962</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5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89738</xdr:rowOff>
    </xdr:from>
    <xdr:to>
      <xdr:col>98</xdr:col>
      <xdr:colOff>38100</xdr:colOff>
      <xdr:row>59</xdr:row>
      <xdr:rowOff>19888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11015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2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7455</xdr:rowOff>
    </xdr:from>
    <xdr:to>
      <xdr:col>116</xdr:col>
      <xdr:colOff>63500</xdr:colOff>
      <xdr:row>76</xdr:row>
      <xdr:rowOff>20504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037655"/>
          <a:ext cx="8382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7455</xdr:rowOff>
    </xdr:from>
    <xdr:to>
      <xdr:col>111</xdr:col>
      <xdr:colOff>177800</xdr:colOff>
      <xdr:row>76</xdr:row>
      <xdr:rowOff>43211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037655"/>
          <a:ext cx="889000" cy="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43211</xdr:rowOff>
    </xdr:from>
    <xdr:to>
      <xdr:col>107</xdr:col>
      <xdr:colOff>50800</xdr:colOff>
      <xdr:row>76</xdr:row>
      <xdr:rowOff>93180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73411"/>
          <a:ext cx="889000" cy="4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93180</xdr:rowOff>
    </xdr:from>
    <xdr:to>
      <xdr:col>102</xdr:col>
      <xdr:colOff>114300</xdr:colOff>
      <xdr:row>76</xdr:row>
      <xdr:rowOff>118117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123380"/>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141154</xdr:rowOff>
    </xdr:from>
    <xdr:to>
      <xdr:col>116</xdr:col>
      <xdr:colOff>114300</xdr:colOff>
      <xdr:row>76</xdr:row>
      <xdr:rowOff>71304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9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164031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8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128105</xdr:rowOff>
    </xdr:from>
    <xdr:to>
      <xdr:col>112</xdr:col>
      <xdr:colOff>38100</xdr:colOff>
      <xdr:row>76</xdr:row>
      <xdr:rowOff>58254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98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74782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163861</xdr:rowOff>
    </xdr:from>
    <xdr:to>
      <xdr:col>107</xdr:col>
      <xdr:colOff>101600</xdr:colOff>
      <xdr:row>76</xdr:row>
      <xdr:rowOff>94011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2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110539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7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42380</xdr:rowOff>
    </xdr:from>
    <xdr:to>
      <xdr:col>102</xdr:col>
      <xdr:colOff>165100</xdr:colOff>
      <xdr:row>76</xdr:row>
      <xdr:rowOff>143980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160507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8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67317</xdr:rowOff>
    </xdr:from>
    <xdr:to>
      <xdr:col>98</xdr:col>
      <xdr:colOff>38100</xdr:colOff>
      <xdr:row>76</xdr:row>
      <xdr:rowOff>168917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13993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91,085</a:t>
          </a:r>
          <a:r>
            <a:rPr kumimoji="1" lang="ja-JP" altLang="en-US" sz="1300">
              <a:latin typeface="ＭＳ Ｐゴシック" panose="020B0600070205080204" pitchFamily="50" charset="-128"/>
              <a:ea typeface="ＭＳ Ｐゴシック" panose="020B0600070205080204" pitchFamily="50" charset="-128"/>
            </a:rPr>
            <a:t>円となっている。類似団体や県平均と比較しても、一人当たりコストが高い状況となっている。これは幼稚園・保育所を自主運用するために職員を雇用していることが原因である。しかし、令和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年度以降に民間保育所等を導入する予定であるため、人件費は若干減少すると見込まれる。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普通建設事業費のうち新規整備は住民一人当たり</a:t>
          </a:r>
          <a:r>
            <a:rPr kumimoji="1" lang="en-US" altLang="ja-JP" sz="1300">
              <a:latin typeface="ＭＳ Ｐゴシック" panose="020B0600070205080204" pitchFamily="50" charset="-128"/>
              <a:ea typeface="ＭＳ Ｐゴシック" panose="020B0600070205080204" pitchFamily="50" charset="-128"/>
            </a:rPr>
            <a:t>3,645</a:t>
          </a:r>
          <a:r>
            <a:rPr kumimoji="1" lang="ja-JP" altLang="en-US" sz="1300">
              <a:latin typeface="ＭＳ Ｐゴシック" panose="020B0600070205080204" pitchFamily="50" charset="-128"/>
              <a:ea typeface="ＭＳ Ｐゴシック" panose="020B0600070205080204" pitchFamily="50" charset="-128"/>
            </a:rPr>
            <a:t>円と大幅に増加したが、類似団体及び県平均より低い結果となった。前年度は大規模事業が少なく、例年より急激に減少したためである。現在、施設の老朽化が進行しているため、今後、大規模建設事業も控えており、全体的な普通建設事業費は増加する見込みである。公共施設等総合管理計画や個別計画・施設別財務諸表を基として慎重に整備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20,510
20,442
101.59
10,099,902
9,114,035
879,738
5,604,186
9,595,299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141224</xdr:rowOff>
    </xdr:from>
    <xdr:to>
      <xdr:col>24</xdr:col>
      <xdr:colOff>63500</xdr:colOff>
      <xdr:row>32</xdr:row>
      <xdr:rowOff>148844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2762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107315</xdr:rowOff>
    </xdr:from>
    <xdr:to>
      <xdr:col>19</xdr:col>
      <xdr:colOff>177800</xdr:colOff>
      <xdr:row>32</xdr:row>
      <xdr:rowOff>141224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93715"/>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62738</xdr:rowOff>
    </xdr:from>
    <xdr:to>
      <xdr:col>15</xdr:col>
      <xdr:colOff>50800</xdr:colOff>
      <xdr:row>32</xdr:row>
      <xdr:rowOff>107315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4913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62738</xdr:rowOff>
    </xdr:from>
    <xdr:to>
      <xdr:col>10</xdr:col>
      <xdr:colOff>114300</xdr:colOff>
      <xdr:row>32</xdr:row>
      <xdr:rowOff>92837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4913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98044</xdr:rowOff>
    </xdr:from>
    <xdr:to>
      <xdr:col>24</xdr:col>
      <xdr:colOff>114300</xdr:colOff>
      <xdr:row>33</xdr:row>
      <xdr:rowOff>28194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120921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90424</xdr:rowOff>
    </xdr:from>
    <xdr:to>
      <xdr:col>20</xdr:col>
      <xdr:colOff>38100</xdr:colOff>
      <xdr:row>33</xdr:row>
      <xdr:rowOff>20574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37101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5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56515</xdr:rowOff>
    </xdr:from>
    <xdr:to>
      <xdr:col>15</xdr:col>
      <xdr:colOff>101600</xdr:colOff>
      <xdr:row>32</xdr:row>
      <xdr:rowOff>158115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3192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1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11938</xdr:rowOff>
    </xdr:from>
    <xdr:to>
      <xdr:col>10</xdr:col>
      <xdr:colOff>165100</xdr:colOff>
      <xdr:row>32</xdr:row>
      <xdr:rowOff>113538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130065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7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42037</xdr:rowOff>
    </xdr:from>
    <xdr:to>
      <xdr:col>6</xdr:col>
      <xdr:colOff>38100</xdr:colOff>
      <xdr:row>32</xdr:row>
      <xdr:rowOff>143637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160164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23038</xdr:rowOff>
    </xdr:from>
    <xdr:to>
      <xdr:col>24</xdr:col>
      <xdr:colOff>63500</xdr:colOff>
      <xdr:row>58</xdr:row>
      <xdr:rowOff>35134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67138"/>
          <a:ext cx="838200" cy="1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142752</xdr:rowOff>
    </xdr:from>
    <xdr:to>
      <xdr:col>19</xdr:col>
      <xdr:colOff>177800</xdr:colOff>
      <xdr:row>58</xdr:row>
      <xdr:rowOff>35134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72502"/>
          <a:ext cx="889000" cy="40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142752</xdr:rowOff>
    </xdr:from>
    <xdr:to>
      <xdr:col>15</xdr:col>
      <xdr:colOff>50800</xdr:colOff>
      <xdr:row>58</xdr:row>
      <xdr:rowOff>34056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72502"/>
          <a:ext cx="889000" cy="40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34056</xdr:rowOff>
    </xdr:from>
    <xdr:to>
      <xdr:col>10</xdr:col>
      <xdr:colOff>114300</xdr:colOff>
      <xdr:row>58</xdr:row>
      <xdr:rowOff>35337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78156"/>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143688</xdr:rowOff>
    </xdr:from>
    <xdr:to>
      <xdr:col>24</xdr:col>
      <xdr:colOff>114300</xdr:colOff>
      <xdr:row>58</xdr:row>
      <xdr:rowOff>73838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58615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155784</xdr:rowOff>
    </xdr:from>
    <xdr:to>
      <xdr:col>20</xdr:col>
      <xdr:colOff>38100</xdr:colOff>
      <xdr:row>58</xdr:row>
      <xdr:rowOff>85934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77061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2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91952</xdr:rowOff>
    </xdr:from>
    <xdr:to>
      <xdr:col>15</xdr:col>
      <xdr:colOff>101600</xdr:colOff>
      <xdr:row>56</xdr:row>
      <xdr:rowOff>22102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154706</xdr:rowOff>
    </xdr:from>
    <xdr:to>
      <xdr:col>10</xdr:col>
      <xdr:colOff>165100</xdr:colOff>
      <xdr:row>58</xdr:row>
      <xdr:rowOff>84856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75983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155987</xdr:rowOff>
    </xdr:from>
    <xdr:to>
      <xdr:col>6</xdr:col>
      <xdr:colOff>38100</xdr:colOff>
      <xdr:row>58</xdr:row>
      <xdr:rowOff>86137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77264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136706</xdr:rowOff>
    </xdr:from>
    <xdr:to>
      <xdr:col>24</xdr:col>
      <xdr:colOff>63500</xdr:colOff>
      <xdr:row>76</xdr:row>
      <xdr:rowOff>15562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95456"/>
          <a:ext cx="8382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15562</xdr:rowOff>
    </xdr:from>
    <xdr:to>
      <xdr:col>19</xdr:col>
      <xdr:colOff>177800</xdr:colOff>
      <xdr:row>77</xdr:row>
      <xdr:rowOff>33804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45762"/>
          <a:ext cx="889000" cy="1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97614</xdr:rowOff>
    </xdr:from>
    <xdr:to>
      <xdr:col>15</xdr:col>
      <xdr:colOff>50800</xdr:colOff>
      <xdr:row>77</xdr:row>
      <xdr:rowOff>33804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27814"/>
          <a:ext cx="889000" cy="10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34156</xdr:rowOff>
    </xdr:from>
    <xdr:to>
      <xdr:col>10</xdr:col>
      <xdr:colOff>114300</xdr:colOff>
      <xdr:row>76</xdr:row>
      <xdr:rowOff>97614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64356"/>
          <a:ext cx="889000" cy="6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85906</xdr:rowOff>
    </xdr:from>
    <xdr:to>
      <xdr:col>24</xdr:col>
      <xdr:colOff>114300</xdr:colOff>
      <xdr:row>76</xdr:row>
      <xdr:rowOff>16055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46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108783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9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136213</xdr:rowOff>
    </xdr:from>
    <xdr:to>
      <xdr:col>20</xdr:col>
      <xdr:colOff>38100</xdr:colOff>
      <xdr:row>76</xdr:row>
      <xdr:rowOff>66362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94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82890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7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154454</xdr:rowOff>
    </xdr:from>
    <xdr:to>
      <xdr:col>15</xdr:col>
      <xdr:colOff>101600</xdr:colOff>
      <xdr:row>77</xdr:row>
      <xdr:rowOff>84604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101132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5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46814</xdr:rowOff>
    </xdr:from>
    <xdr:to>
      <xdr:col>10</xdr:col>
      <xdr:colOff>165100</xdr:colOff>
      <xdr:row>76</xdr:row>
      <xdr:rowOff>148414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164942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5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154806</xdr:rowOff>
    </xdr:from>
    <xdr:to>
      <xdr:col>6</xdr:col>
      <xdr:colOff>38100</xdr:colOff>
      <xdr:row>76</xdr:row>
      <xdr:rowOff>84956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101482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8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137268</xdr:rowOff>
    </xdr:from>
    <xdr:to>
      <xdr:col>24</xdr:col>
      <xdr:colOff>63500</xdr:colOff>
      <xdr:row>97</xdr:row>
      <xdr:rowOff>94128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96468"/>
          <a:ext cx="838200" cy="1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94128</xdr:rowOff>
    </xdr:from>
    <xdr:to>
      <xdr:col>19</xdr:col>
      <xdr:colOff>177800</xdr:colOff>
      <xdr:row>98</xdr:row>
      <xdr:rowOff>23065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24778"/>
          <a:ext cx="889000" cy="10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3683</xdr:rowOff>
    </xdr:from>
    <xdr:to>
      <xdr:col>15</xdr:col>
      <xdr:colOff>50800</xdr:colOff>
      <xdr:row>98</xdr:row>
      <xdr:rowOff>23065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05783"/>
          <a:ext cx="8890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3683</xdr:rowOff>
    </xdr:from>
    <xdr:to>
      <xdr:col>10</xdr:col>
      <xdr:colOff>114300</xdr:colOff>
      <xdr:row>98</xdr:row>
      <xdr:rowOff>38022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05783"/>
          <a:ext cx="889000" cy="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86468</xdr:rowOff>
    </xdr:from>
    <xdr:to>
      <xdr:col>24</xdr:col>
      <xdr:colOff>114300</xdr:colOff>
      <xdr:row>97</xdr:row>
      <xdr:rowOff>16618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4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109345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9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43328</xdr:rowOff>
    </xdr:from>
    <xdr:to>
      <xdr:col>20</xdr:col>
      <xdr:colOff>38100</xdr:colOff>
      <xdr:row>97</xdr:row>
      <xdr:rowOff>144928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136055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143715</xdr:rowOff>
    </xdr:from>
    <xdr:to>
      <xdr:col>15</xdr:col>
      <xdr:colOff>101600</xdr:colOff>
      <xdr:row>98</xdr:row>
      <xdr:rowOff>73865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90392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4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124333</xdr:rowOff>
    </xdr:from>
    <xdr:to>
      <xdr:col>10</xdr:col>
      <xdr:colOff>165100</xdr:colOff>
      <xdr:row>98</xdr:row>
      <xdr:rowOff>54483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71010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158672</xdr:rowOff>
    </xdr:from>
    <xdr:to>
      <xdr:col>6</xdr:col>
      <xdr:colOff>38100</xdr:colOff>
      <xdr:row>98</xdr:row>
      <xdr:rowOff>88822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105349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6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21155</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0770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39443</xdr:rowOff>
    </xdr:from>
    <xdr:to>
      <xdr:col>41</xdr:col>
      <xdr:colOff>50800</xdr:colOff>
      <xdr:row>39</xdr:row>
      <xdr:rowOff>21155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54543"/>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141805</xdr:rowOff>
    </xdr:from>
    <xdr:to>
      <xdr:col>41</xdr:col>
      <xdr:colOff>101600</xdr:colOff>
      <xdr:row>39</xdr:row>
      <xdr:rowOff>71955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63082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49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160093</xdr:rowOff>
    </xdr:from>
    <xdr:to>
      <xdr:col>36</xdr:col>
      <xdr:colOff>165100</xdr:colOff>
      <xdr:row>38</xdr:row>
      <xdr:rowOff>90243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106770</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7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67904</xdr:rowOff>
    </xdr:from>
    <xdr:to>
      <xdr:col>55</xdr:col>
      <xdr:colOff>0</xdr:colOff>
      <xdr:row>58</xdr:row>
      <xdr:rowOff>85113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12004"/>
          <a:ext cx="8382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85113</xdr:rowOff>
    </xdr:from>
    <xdr:to>
      <xdr:col>50</xdr:col>
      <xdr:colOff>114300</xdr:colOff>
      <xdr:row>58</xdr:row>
      <xdr:rowOff>98568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29213"/>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90812</xdr:rowOff>
    </xdr:from>
    <xdr:to>
      <xdr:col>45</xdr:col>
      <xdr:colOff>177800</xdr:colOff>
      <xdr:row>58</xdr:row>
      <xdr:rowOff>98568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34912"/>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77798</xdr:rowOff>
    </xdr:from>
    <xdr:to>
      <xdr:col>41</xdr:col>
      <xdr:colOff>50800</xdr:colOff>
      <xdr:row>58</xdr:row>
      <xdr:rowOff>90812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21898"/>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17104</xdr:rowOff>
    </xdr:from>
    <xdr:to>
      <xdr:col>55</xdr:col>
      <xdr:colOff>50800</xdr:colOff>
      <xdr:row>58</xdr:row>
      <xdr:rowOff>118704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39981</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1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34313</xdr:rowOff>
    </xdr:from>
    <xdr:to>
      <xdr:col>50</xdr:col>
      <xdr:colOff>165100</xdr:colOff>
      <xdr:row>58</xdr:row>
      <xdr:rowOff>135913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152440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5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47768</xdr:rowOff>
    </xdr:from>
    <xdr:to>
      <xdr:col>46</xdr:col>
      <xdr:colOff>38100</xdr:colOff>
      <xdr:row>58</xdr:row>
      <xdr:rowOff>149368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140495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100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40012</xdr:rowOff>
    </xdr:from>
    <xdr:to>
      <xdr:col>41</xdr:col>
      <xdr:colOff>101600</xdr:colOff>
      <xdr:row>58</xdr:row>
      <xdr:rowOff>141612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158139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26998</xdr:rowOff>
    </xdr:from>
    <xdr:to>
      <xdr:col>36</xdr:col>
      <xdr:colOff>165100</xdr:colOff>
      <xdr:row>58</xdr:row>
      <xdr:rowOff>128598</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145125</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146634</xdr:rowOff>
    </xdr:from>
    <xdr:to>
      <xdr:col>55</xdr:col>
      <xdr:colOff>0</xdr:colOff>
      <xdr:row>75</xdr:row>
      <xdr:rowOff>26657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2833934"/>
          <a:ext cx="8382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131051</xdr:rowOff>
    </xdr:from>
    <xdr:to>
      <xdr:col>50</xdr:col>
      <xdr:colOff>114300</xdr:colOff>
      <xdr:row>75</xdr:row>
      <xdr:rowOff>26657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818351"/>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131051</xdr:rowOff>
    </xdr:from>
    <xdr:to>
      <xdr:col>45</xdr:col>
      <xdr:colOff>177800</xdr:colOff>
      <xdr:row>76</xdr:row>
      <xdr:rowOff>102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818351"/>
          <a:ext cx="889000" cy="2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103315</xdr:rowOff>
    </xdr:from>
    <xdr:to>
      <xdr:col>41</xdr:col>
      <xdr:colOff>50800</xdr:colOff>
      <xdr:row>76</xdr:row>
      <xdr:rowOff>102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2962065"/>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95834</xdr:rowOff>
    </xdr:from>
    <xdr:to>
      <xdr:col>55</xdr:col>
      <xdr:colOff>50800</xdr:colOff>
      <xdr:row>75</xdr:row>
      <xdr:rowOff>25984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7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118711</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6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147307</xdr:rowOff>
    </xdr:from>
    <xdr:to>
      <xdr:col>50</xdr:col>
      <xdr:colOff>165100</xdr:colOff>
      <xdr:row>75</xdr:row>
      <xdr:rowOff>77457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8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93984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6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80251</xdr:rowOff>
    </xdr:from>
    <xdr:to>
      <xdr:col>46</xdr:col>
      <xdr:colOff>38100</xdr:colOff>
      <xdr:row>75</xdr:row>
      <xdr:rowOff>10401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7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26928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5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120752</xdr:rowOff>
    </xdr:from>
    <xdr:to>
      <xdr:col>41</xdr:col>
      <xdr:colOff>101600</xdr:colOff>
      <xdr:row>76</xdr:row>
      <xdr:rowOff>50902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29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67429</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52515</xdr:rowOff>
    </xdr:from>
    <xdr:to>
      <xdr:col>36</xdr:col>
      <xdr:colOff>165100</xdr:colOff>
      <xdr:row>75</xdr:row>
      <xdr:rowOff>154115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29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170642</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6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105497</xdr:rowOff>
    </xdr:from>
    <xdr:to>
      <xdr:col>55</xdr:col>
      <xdr:colOff>0</xdr:colOff>
      <xdr:row>97</xdr:row>
      <xdr:rowOff>157237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36147"/>
          <a:ext cx="8382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125102</xdr:rowOff>
    </xdr:from>
    <xdr:to>
      <xdr:col>50</xdr:col>
      <xdr:colOff>114300</xdr:colOff>
      <xdr:row>97</xdr:row>
      <xdr:rowOff>157237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55752"/>
          <a:ext cx="8890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125102</xdr:rowOff>
    </xdr:from>
    <xdr:to>
      <xdr:col>45</xdr:col>
      <xdr:colOff>177800</xdr:colOff>
      <xdr:row>97</xdr:row>
      <xdr:rowOff>162919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55752"/>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122217</xdr:rowOff>
    </xdr:from>
    <xdr:to>
      <xdr:col>41</xdr:col>
      <xdr:colOff>50800</xdr:colOff>
      <xdr:row>97</xdr:row>
      <xdr:rowOff>162919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52867"/>
          <a:ext cx="889000" cy="4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54697</xdr:rowOff>
    </xdr:from>
    <xdr:to>
      <xdr:col>55</xdr:col>
      <xdr:colOff>50800</xdr:colOff>
      <xdr:row>97</xdr:row>
      <xdr:rowOff>156297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8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33124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6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106437</xdr:rowOff>
    </xdr:from>
    <xdr:to>
      <xdr:col>50</xdr:col>
      <xdr:colOff>165100</xdr:colOff>
      <xdr:row>98</xdr:row>
      <xdr:rowOff>36587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3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27714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74302</xdr:rowOff>
    </xdr:from>
    <xdr:to>
      <xdr:col>46</xdr:col>
      <xdr:colOff>38100</xdr:colOff>
      <xdr:row>98</xdr:row>
      <xdr:rowOff>4452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167029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112119</xdr:rowOff>
    </xdr:from>
    <xdr:to>
      <xdr:col>41</xdr:col>
      <xdr:colOff>101600</xdr:colOff>
      <xdr:row>98</xdr:row>
      <xdr:rowOff>42269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33396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3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71417</xdr:rowOff>
    </xdr:from>
    <xdr:to>
      <xdr:col>36</xdr:col>
      <xdr:colOff>165100</xdr:colOff>
      <xdr:row>98</xdr:row>
      <xdr:rowOff>1567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164144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9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95276</xdr:rowOff>
    </xdr:from>
    <xdr:to>
      <xdr:col>85</xdr:col>
      <xdr:colOff>127000</xdr:colOff>
      <xdr:row>36</xdr:row>
      <xdr:rowOff>100571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267476"/>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146825</xdr:rowOff>
    </xdr:from>
    <xdr:to>
      <xdr:col>81</xdr:col>
      <xdr:colOff>50800</xdr:colOff>
      <xdr:row>36</xdr:row>
      <xdr:rowOff>100571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5976125"/>
          <a:ext cx="889000" cy="2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146825</xdr:rowOff>
    </xdr:from>
    <xdr:to>
      <xdr:col>76</xdr:col>
      <xdr:colOff>114300</xdr:colOff>
      <xdr:row>35</xdr:row>
      <xdr:rowOff>44450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976125"/>
          <a:ext cx="889000" cy="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44450</xdr:rowOff>
    </xdr:from>
    <xdr:to>
      <xdr:col>71</xdr:col>
      <xdr:colOff>177800</xdr:colOff>
      <xdr:row>36</xdr:row>
      <xdr:rowOff>74016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045200"/>
          <a:ext cx="889000" cy="20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44476</xdr:rowOff>
    </xdr:from>
    <xdr:to>
      <xdr:col>85</xdr:col>
      <xdr:colOff>177800</xdr:colOff>
      <xdr:row>36</xdr:row>
      <xdr:rowOff>146076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2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67353</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0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49771</xdr:rowOff>
    </xdr:from>
    <xdr:to>
      <xdr:col>81</xdr:col>
      <xdr:colOff>101600</xdr:colOff>
      <xdr:row>36</xdr:row>
      <xdr:rowOff>151371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2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167898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99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96025</xdr:rowOff>
    </xdr:from>
    <xdr:to>
      <xdr:col>76</xdr:col>
      <xdr:colOff>165100</xdr:colOff>
      <xdr:row>35</xdr:row>
      <xdr:rowOff>26175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92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42702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7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165100</xdr:rowOff>
    </xdr:from>
    <xdr:to>
      <xdr:col>72</xdr:col>
      <xdr:colOff>38100</xdr:colOff>
      <xdr:row>35</xdr:row>
      <xdr:rowOff>95250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111777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7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23216</xdr:rowOff>
    </xdr:from>
    <xdr:to>
      <xdr:col>67</xdr:col>
      <xdr:colOff>101600</xdr:colOff>
      <xdr:row>36</xdr:row>
      <xdr:rowOff>124816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19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141343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97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141382</xdr:rowOff>
    </xdr:from>
    <xdr:to>
      <xdr:col>85</xdr:col>
      <xdr:colOff>127000</xdr:colOff>
      <xdr:row>57</xdr:row>
      <xdr:rowOff>92478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742582"/>
          <a:ext cx="838200" cy="1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165271</xdr:rowOff>
    </xdr:from>
    <xdr:to>
      <xdr:col>81</xdr:col>
      <xdr:colOff>50800</xdr:colOff>
      <xdr:row>56</xdr:row>
      <xdr:rowOff>141382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595021"/>
          <a:ext cx="889000" cy="14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70532</xdr:rowOff>
    </xdr:from>
    <xdr:to>
      <xdr:col>76</xdr:col>
      <xdr:colOff>114300</xdr:colOff>
      <xdr:row>55</xdr:row>
      <xdr:rowOff>165271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8985932"/>
          <a:ext cx="889000" cy="60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70532</xdr:rowOff>
    </xdr:from>
    <xdr:to>
      <xdr:col>71</xdr:col>
      <xdr:colOff>177800</xdr:colOff>
      <xdr:row>57</xdr:row>
      <xdr:rowOff>96805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8985932"/>
          <a:ext cx="889000" cy="88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41678</xdr:rowOff>
    </xdr:from>
    <xdr:to>
      <xdr:col>85</xdr:col>
      <xdr:colOff>177800</xdr:colOff>
      <xdr:row>57</xdr:row>
      <xdr:rowOff>143278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20105</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90582</xdr:rowOff>
    </xdr:from>
    <xdr:to>
      <xdr:col>81</xdr:col>
      <xdr:colOff>101600</xdr:colOff>
      <xdr:row>57</xdr:row>
      <xdr:rowOff>20732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6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11859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78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114471</xdr:rowOff>
    </xdr:from>
    <xdr:to>
      <xdr:col>76</xdr:col>
      <xdr:colOff>165100</xdr:colOff>
      <xdr:row>56</xdr:row>
      <xdr:rowOff>44621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61148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3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19732</xdr:rowOff>
    </xdr:from>
    <xdr:to>
      <xdr:col>72</xdr:col>
      <xdr:colOff>38100</xdr:colOff>
      <xdr:row>52</xdr:row>
      <xdr:rowOff>121332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89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137859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87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46005</xdr:rowOff>
    </xdr:from>
    <xdr:to>
      <xdr:col>67</xdr:col>
      <xdr:colOff>101600</xdr:colOff>
      <xdr:row>57</xdr:row>
      <xdr:rowOff>147605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138732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9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130474</xdr:rowOff>
    </xdr:from>
    <xdr:to>
      <xdr:col>85</xdr:col>
      <xdr:colOff>127000</xdr:colOff>
      <xdr:row>79</xdr:row>
      <xdr:rowOff>53387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503574"/>
          <a:ext cx="838200" cy="9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54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130474</xdr:rowOff>
    </xdr:from>
    <xdr:to>
      <xdr:col>81</xdr:col>
      <xdr:colOff>50800</xdr:colOff>
      <xdr:row>78</xdr:row>
      <xdr:rowOff>139962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503574"/>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104540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89474</xdr:rowOff>
    </xdr:from>
    <xdr:to>
      <xdr:col>76</xdr:col>
      <xdr:colOff>114300</xdr:colOff>
      <xdr:row>78</xdr:row>
      <xdr:rowOff>139962</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462574"/>
          <a:ext cx="8890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89474</xdr:rowOff>
    </xdr:from>
    <xdr:to>
      <xdr:col>71</xdr:col>
      <xdr:colOff>177800</xdr:colOff>
      <xdr:row>79</xdr:row>
      <xdr:rowOff>5904</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462574"/>
          <a:ext cx="889000" cy="8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2587</xdr:rowOff>
    </xdr:from>
    <xdr:to>
      <xdr:col>85</xdr:col>
      <xdr:colOff>177800</xdr:colOff>
      <xdr:row>79</xdr:row>
      <xdr:rowOff>104187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133414</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33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79674</xdr:rowOff>
    </xdr:from>
    <xdr:to>
      <xdr:col>81</xdr:col>
      <xdr:colOff>101600</xdr:colOff>
      <xdr:row>79</xdr:row>
      <xdr:rowOff>9824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4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26351</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322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89162</xdr:rowOff>
    </xdr:from>
    <xdr:to>
      <xdr:col>76</xdr:col>
      <xdr:colOff>165100</xdr:colOff>
      <xdr:row>79</xdr:row>
      <xdr:rowOff>19312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4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35839</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323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38674</xdr:rowOff>
    </xdr:from>
    <xdr:to>
      <xdr:col>72</xdr:col>
      <xdr:colOff>38100</xdr:colOff>
      <xdr:row>78</xdr:row>
      <xdr:rowOff>140274</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1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156801</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36111" y="1318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126554</xdr:rowOff>
    </xdr:from>
    <xdr:to>
      <xdr:col>67</xdr:col>
      <xdr:colOff>101600</xdr:colOff>
      <xdr:row>79</xdr:row>
      <xdr:rowOff>56704</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4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73231</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27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84493</xdr:rowOff>
    </xdr:from>
    <xdr:to>
      <xdr:col>85</xdr:col>
      <xdr:colOff>127000</xdr:colOff>
      <xdr:row>96</xdr:row>
      <xdr:rowOff>127910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543693"/>
          <a:ext cx="838200" cy="4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127910</xdr:rowOff>
    </xdr:from>
    <xdr:to>
      <xdr:col>81</xdr:col>
      <xdr:colOff>50800</xdr:colOff>
      <xdr:row>96</xdr:row>
      <xdr:rowOff>152615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587110"/>
          <a:ext cx="8890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152615</xdr:rowOff>
    </xdr:from>
    <xdr:to>
      <xdr:col>76</xdr:col>
      <xdr:colOff>114300</xdr:colOff>
      <xdr:row>96</xdr:row>
      <xdr:rowOff>156372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611815"/>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156372</xdr:rowOff>
    </xdr:from>
    <xdr:to>
      <xdr:col>71</xdr:col>
      <xdr:colOff>177800</xdr:colOff>
      <xdr:row>97</xdr:row>
      <xdr:rowOff>12533</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1557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33693</xdr:rowOff>
    </xdr:from>
    <xdr:to>
      <xdr:col>85</xdr:col>
      <xdr:colOff>177800</xdr:colOff>
      <xdr:row>96</xdr:row>
      <xdr:rowOff>135293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4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12120</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47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77110</xdr:rowOff>
    </xdr:from>
    <xdr:to>
      <xdr:col>81</xdr:col>
      <xdr:colOff>101600</xdr:colOff>
      <xdr:row>97</xdr:row>
      <xdr:rowOff>7260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169837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101815</xdr:rowOff>
    </xdr:from>
    <xdr:to>
      <xdr:col>76</xdr:col>
      <xdr:colOff>165100</xdr:colOff>
      <xdr:row>97</xdr:row>
      <xdr:rowOff>31965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5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23092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105572</xdr:rowOff>
    </xdr:from>
    <xdr:to>
      <xdr:col>72</xdr:col>
      <xdr:colOff>38100</xdr:colOff>
      <xdr:row>97</xdr:row>
      <xdr:rowOff>35722</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5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26849</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133183</xdr:rowOff>
    </xdr:from>
    <xdr:to>
      <xdr:col>67</xdr:col>
      <xdr:colOff>101600</xdr:colOff>
      <xdr:row>97</xdr:row>
      <xdr:rowOff>63333</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59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54460</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68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50,620</a:t>
          </a:r>
          <a:r>
            <a:rPr kumimoji="1" lang="ja-JP" altLang="en-US" sz="1300">
              <a:latin typeface="ＭＳ Ｐゴシック" panose="020B0600070205080204" pitchFamily="50" charset="-128"/>
              <a:ea typeface="ＭＳ Ｐゴシック" panose="020B0600070205080204" pitchFamily="50" charset="-128"/>
            </a:rPr>
            <a:t>円となっており、県平均や類似団体より下回っている。庁舎非常用発電機燃料タンク増設や参院選、ふるさと納税額の増加に伴う返礼品代の増加及び電算関係経費の増加により増加となった。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177,893</a:t>
          </a:r>
          <a:r>
            <a:rPr kumimoji="1" lang="ja-JP" altLang="en-US" sz="1300">
              <a:latin typeface="ＭＳ Ｐゴシック" panose="020B0600070205080204" pitchFamily="50" charset="-128"/>
              <a:ea typeface="ＭＳ Ｐゴシック" panose="020B0600070205080204" pitchFamily="50" charset="-128"/>
            </a:rPr>
            <a:t>円となり、過去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年間の中で最も高い数値となった。主に民間の高齢者福祉施設整備への補助や民間の保育所誘致事業が増加の原因である。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49,149</a:t>
          </a:r>
          <a:r>
            <a:rPr kumimoji="1" lang="ja-JP" altLang="en-US" sz="1300">
              <a:latin typeface="ＭＳ Ｐゴシック" panose="020B0600070205080204" pitchFamily="50" charset="-128"/>
              <a:ea typeface="ＭＳ Ｐゴシック" panose="020B0600070205080204" pitchFamily="50" charset="-128"/>
            </a:rPr>
            <a:t>円となり、県平均は下回ったものの類似団体を上回った。これは、一部事務組合が整備する斎場の負担金、簡易給水施設改良事業及び配水池築造事業によるものである。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新型コロナウイルス感染症の影響が収束したことによる、事業再開等により支出が増加したため、実質単年度収支は大きく赤字となった。</a:t>
          </a:r>
        </a:p>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億円取り崩したが、約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億円の積み立てを行ったために増加した。施設の老朽化に伴う大型な更新事業などを予定しているため、計画的な基金運用に努める。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黒字が最も大きく、次いで国民健康保険事業特別会計（事業勘定）が大きい。被保険者数が減少する中、医療の高度化によって医療費が増加している。今後も、医療費及び保険税の適正化を行うことで健全な国保事業の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10099902</v>
      </c>
      <c r="BO4" s="371"/>
      <c r="BP4" s="371"/>
      <c r="BQ4" s="371"/>
      <c r="BR4" s="371"/>
      <c r="BS4" s="371"/>
      <c r="BT4" s="371"/>
      <c r="BU4" s="372"/>
      <c r="BV4" s="370">
        <v>10115038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15.7</v>
      </c>
      <c r="CU4" s="377"/>
      <c r="CV4" s="377"/>
      <c r="CW4" s="377"/>
      <c r="CX4" s="377"/>
      <c r="CY4" s="377"/>
      <c r="CZ4" s="377"/>
      <c r="DA4" s="378"/>
      <c r="DB4" s="376">
        <v>21.3</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9114035</v>
      </c>
      <c r="BO5" s="408"/>
      <c r="BP5" s="408"/>
      <c r="BQ5" s="408"/>
      <c r="BR5" s="408"/>
      <c r="BS5" s="408"/>
      <c r="BT5" s="408"/>
      <c r="BU5" s="409"/>
      <c r="BV5" s="407">
        <v>8814129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88.8</v>
      </c>
      <c r="CU5" s="405"/>
      <c r="CV5" s="405"/>
      <c r="CW5" s="405"/>
      <c r="CX5" s="405"/>
      <c r="CY5" s="405"/>
      <c r="CZ5" s="405"/>
      <c r="DA5" s="406"/>
      <c r="DB5" s="404">
        <v>84.4</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985867</v>
      </c>
      <c r="BO6" s="408"/>
      <c r="BP6" s="408"/>
      <c r="BQ6" s="408"/>
      <c r="BR6" s="408"/>
      <c r="BS6" s="408"/>
      <c r="BT6" s="408"/>
      <c r="BU6" s="409"/>
      <c r="BV6" s="407">
        <v>1300909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90.1</v>
      </c>
      <c r="CU6" s="445"/>
      <c r="CV6" s="445"/>
      <c r="CW6" s="445"/>
      <c r="CX6" s="445"/>
      <c r="CY6" s="445"/>
      <c r="CZ6" s="445"/>
      <c r="DA6" s="446"/>
      <c r="DB6" s="444">
        <v>87.6</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106129</v>
      </c>
      <c r="BO7" s="408"/>
      <c r="BP7" s="408"/>
      <c r="BQ7" s="408"/>
      <c r="BR7" s="408"/>
      <c r="BS7" s="408"/>
      <c r="BT7" s="408"/>
      <c r="BU7" s="409"/>
      <c r="BV7" s="407">
        <v>75316</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5604186</v>
      </c>
      <c r="CU7" s="408"/>
      <c r="CV7" s="408"/>
      <c r="CW7" s="408"/>
      <c r="CX7" s="408"/>
      <c r="CY7" s="408"/>
      <c r="CZ7" s="408"/>
      <c r="DA7" s="409"/>
      <c r="DB7" s="407">
        <v>5741953</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879738</v>
      </c>
      <c r="BO8" s="408"/>
      <c r="BP8" s="408"/>
      <c r="BQ8" s="408"/>
      <c r="BR8" s="408"/>
      <c r="BS8" s="408"/>
      <c r="BT8" s="408"/>
      <c r="BU8" s="409"/>
      <c r="BV8" s="407">
        <v>1225593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0.43</v>
      </c>
      <c r="CU8" s="448"/>
      <c r="CV8" s="448"/>
      <c r="CW8" s="448"/>
      <c r="CX8" s="448"/>
      <c r="CY8" s="448"/>
      <c r="CZ8" s="448"/>
      <c r="DA8" s="449"/>
      <c r="DB8" s="447">
        <v>0.44</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20480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-279837</v>
      </c>
      <c r="BO9" s="408"/>
      <c r="BP9" s="408"/>
      <c r="BQ9" s="408"/>
      <c r="BR9" s="408"/>
      <c r="BS9" s="408"/>
      <c r="BT9" s="408"/>
      <c r="BU9" s="409"/>
      <c r="BV9" s="407">
        <v>149891</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8.9</v>
      </c>
      <c r="CU9" s="405"/>
      <c r="CV9" s="405"/>
      <c r="CW9" s="405"/>
      <c r="CX9" s="405"/>
      <c r="CY9" s="405"/>
      <c r="CZ9" s="405"/>
      <c r="DA9" s="406"/>
      <c r="DB9" s="404">
        <v>8.4</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121</v>
      </c>
      <c r="M10" s="437"/>
      <c r="N10" s="437"/>
      <c r="O10" s="437"/>
      <c r="P10" s="437"/>
      <c r="Q10" s="438"/>
      <c r="R10" s="458">
        <v>21239</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266</v>
      </c>
      <c r="BO10" s="408"/>
      <c r="BP10" s="408"/>
      <c r="BQ10" s="408"/>
      <c r="BR10" s="408"/>
      <c r="BS10" s="408"/>
      <c r="BT10" s="408"/>
      <c r="BU10" s="409"/>
      <c r="BV10" s="407">
        <v>115</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20510</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118</v>
      </c>
      <c r="AV12" s="440"/>
      <c r="AW12" s="440"/>
      <c r="AX12" s="440"/>
      <c r="AY12" s="441" t="s">
        <v>137</v>
      </c>
      <c r="AZ12" s="442"/>
      <c r="BA12" s="442"/>
      <c r="BB12" s="442"/>
      <c r="BC12" s="442"/>
      <c r="BD12" s="442"/>
      <c r="BE12" s="442"/>
      <c r="BF12" s="442"/>
      <c r="BG12" s="442"/>
      <c r="BH12" s="442"/>
      <c r="BI12" s="442"/>
      <c r="BJ12" s="442"/>
      <c r="BK12" s="442"/>
      <c r="BL12" s="442"/>
      <c r="BM12" s="443"/>
      <c r="BN12" s="407">
        <v>200000</v>
      </c>
      <c r="BO12" s="408"/>
      <c r="BP12" s="408"/>
      <c r="BQ12" s="408"/>
      <c r="BR12" s="408"/>
      <c r="BS12" s="408"/>
      <c r="BT12" s="408"/>
      <c r="BU12" s="409"/>
      <c r="BV12" s="407">
        <v>100000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20442</v>
      </c>
      <c r="S13" s="492"/>
      <c r="T13" s="492"/>
      <c r="U13" s="492"/>
      <c r="V13" s="493"/>
      <c r="W13" s="423" t="s">
        <v>140</v>
      </c>
      <c r="X13" s="424"/>
      <c r="Y13" s="424"/>
      <c r="Z13" s="424"/>
      <c r="AA13" s="424"/>
      <c r="AB13" s="414"/>
      <c r="AC13" s="458">
        <v>877</v>
      </c>
      <c r="AD13" s="459"/>
      <c r="AE13" s="459"/>
      <c r="AF13" s="459"/>
      <c r="AG13" s="501"/>
      <c r="AH13" s="458">
        <v>953</v>
      </c>
      <c r="AI13" s="459"/>
      <c r="AJ13" s="459"/>
      <c r="AK13" s="459"/>
      <c r="AL13" s="460"/>
      <c r="AM13" s="436" t="s">
        <v>141</v>
      </c>
      <c r="AN13" s="437"/>
      <c r="AO13" s="437"/>
      <c r="AP13" s="437"/>
      <c r="AQ13" s="437"/>
      <c r="AR13" s="437"/>
      <c r="AS13" s="437"/>
      <c r="AT13" s="438"/>
      <c r="AU13" s="439" t="s">
        <v>123</v>
      </c>
      <c r="AV13" s="440"/>
      <c r="AW13" s="440"/>
      <c r="AX13" s="440"/>
      <c r="AY13" s="441" t="s">
        <v>142</v>
      </c>
      <c r="AZ13" s="442"/>
      <c r="BA13" s="442"/>
      <c r="BB13" s="442"/>
      <c r="BC13" s="442"/>
      <c r="BD13" s="442"/>
      <c r="BE13" s="442"/>
      <c r="BF13" s="442"/>
      <c r="BG13" s="442"/>
      <c r="BH13" s="442"/>
      <c r="BI13" s="442"/>
      <c r="BJ13" s="442"/>
      <c r="BK13" s="442"/>
      <c r="BL13" s="442"/>
      <c r="BM13" s="443"/>
      <c r="BN13" s="407">
        <v>-479571</v>
      </c>
      <c r="BO13" s="408"/>
      <c r="BP13" s="408"/>
      <c r="BQ13" s="408"/>
      <c r="BR13" s="408"/>
      <c r="BS13" s="408"/>
      <c r="BT13" s="408"/>
      <c r="BU13" s="409"/>
      <c r="BV13" s="407">
        <v>50006</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3.3</v>
      </c>
      <c r="CU13" s="405"/>
      <c r="CV13" s="405"/>
      <c r="CW13" s="405"/>
      <c r="CX13" s="405"/>
      <c r="CY13" s="405"/>
      <c r="CZ13" s="405"/>
      <c r="DA13" s="406"/>
      <c r="DB13" s="404">
        <v>2.4</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20494</v>
      </c>
      <c r="S14" s="492"/>
      <c r="T14" s="492"/>
      <c r="U14" s="492"/>
      <c r="V14" s="493"/>
      <c r="W14" s="397"/>
      <c r="X14" s="398"/>
      <c r="Y14" s="398"/>
      <c r="Z14" s="398"/>
      <c r="AA14" s="398"/>
      <c r="AB14" s="387"/>
      <c r="AC14" s="494">
        <v>9.1</v>
      </c>
      <c r="AD14" s="495"/>
      <c r="AE14" s="495"/>
      <c r="AF14" s="495"/>
      <c r="AG14" s="496"/>
      <c r="AH14" s="494">
        <v>9.3000000000000007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38.5</v>
      </c>
      <c r="CU14" s="506"/>
      <c r="CV14" s="506"/>
      <c r="CW14" s="506"/>
      <c r="CX14" s="506"/>
      <c r="CY14" s="506"/>
      <c r="CZ14" s="506"/>
      <c r="DA14" s="507"/>
      <c r="DB14" s="505">
        <v>40.1</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146</v>
      </c>
      <c r="N15" s="499"/>
      <c r="O15" s="499"/>
      <c r="P15" s="499"/>
      <c r="Q15" s="500"/>
      <c r="R15" s="491">
        <v>20429</v>
      </c>
      <c r="S15" s="492"/>
      <c r="T15" s="492"/>
      <c r="U15" s="492"/>
      <c r="V15" s="493"/>
      <c r="W15" s="423" t="s">
        <v>147</v>
      </c>
      <c r="X15" s="424"/>
      <c r="Y15" s="424"/>
      <c r="Z15" s="424"/>
      <c r="AA15" s="424"/>
      <c r="AB15" s="414"/>
      <c r="AC15" s="458">
        <v>2126</v>
      </c>
      <c r="AD15" s="459"/>
      <c r="AE15" s="459"/>
      <c r="AF15" s="459"/>
      <c r="AG15" s="501"/>
      <c r="AH15" s="458">
        <v>2317</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2098383</v>
      </c>
      <c r="BO15" s="371"/>
      <c r="BP15" s="371"/>
      <c r="BQ15" s="371"/>
      <c r="BR15" s="371"/>
      <c r="BS15" s="371"/>
      <c r="BT15" s="371"/>
      <c r="BU15" s="372"/>
      <c r="BV15" s="370">
        <v>2067442</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22.1</v>
      </c>
      <c r="AD16" s="495"/>
      <c r="AE16" s="495"/>
      <c r="AF16" s="495"/>
      <c r="AG16" s="496"/>
      <c r="AH16" s="494">
        <v>22.7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5011124</v>
      </c>
      <c r="BO16" s="408"/>
      <c r="BP16" s="408"/>
      <c r="BQ16" s="408"/>
      <c r="BR16" s="408"/>
      <c r="BS16" s="408"/>
      <c r="BT16" s="408"/>
      <c r="BU16" s="409"/>
      <c r="BV16" s="407">
        <v>4938697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6597</v>
      </c>
      <c r="AD17" s="459"/>
      <c r="AE17" s="459"/>
      <c r="AF17" s="459"/>
      <c r="AG17" s="501"/>
      <c r="AH17" s="458">
        <v>6930</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2610363</v>
      </c>
      <c r="BO17" s="408"/>
      <c r="BP17" s="408"/>
      <c r="BQ17" s="408"/>
      <c r="BR17" s="408"/>
      <c r="BS17" s="408"/>
      <c r="BT17" s="408"/>
      <c r="BU17" s="409"/>
      <c r="BV17" s="407">
        <v>2574235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157</v>
      </c>
      <c r="C18" s="450"/>
      <c r="D18" s="450"/>
      <c r="E18" s="530"/>
      <c r="F18" s="530"/>
      <c r="G18" s="530"/>
      <c r="H18" s="530"/>
      <c r="I18" s="530"/>
      <c r="J18" s="530"/>
      <c r="K18" s="530"/>
      <c r="L18" s="531">
        <v>101.59</v>
      </c>
      <c r="M18" s="531"/>
      <c r="N18" s="531"/>
      <c r="O18" s="531"/>
      <c r="P18" s="531"/>
      <c r="Q18" s="531"/>
      <c r="R18" s="532"/>
      <c r="S18" s="532"/>
      <c r="T18" s="532"/>
      <c r="U18" s="532"/>
      <c r="V18" s="533"/>
      <c r="W18" s="425"/>
      <c r="X18" s="426"/>
      <c r="Y18" s="426"/>
      <c r="Z18" s="426"/>
      <c r="AA18" s="426"/>
      <c r="AB18" s="417"/>
      <c r="AC18" s="534">
        <v>68.7</v>
      </c>
      <c r="AD18" s="535"/>
      <c r="AE18" s="535"/>
      <c r="AF18" s="535"/>
      <c r="AG18" s="536"/>
      <c r="AH18" s="534">
        <v>67.900000000000006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5055177</v>
      </c>
      <c r="BO18" s="408"/>
      <c r="BP18" s="408"/>
      <c r="BQ18" s="408"/>
      <c r="BR18" s="408"/>
      <c r="BS18" s="408"/>
      <c r="BT18" s="408"/>
      <c r="BU18" s="409"/>
      <c r="BV18" s="407">
        <v>4884000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159</v>
      </c>
      <c r="C19" s="450"/>
      <c r="D19" s="450"/>
      <c r="E19" s="530"/>
      <c r="F19" s="530"/>
      <c r="G19" s="530"/>
      <c r="H19" s="530"/>
      <c r="I19" s="530"/>
      <c r="J19" s="530"/>
      <c r="K19" s="530"/>
      <c r="L19" s="538">
        <v>202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7370358</v>
      </c>
      <c r="BO19" s="408"/>
      <c r="BP19" s="408"/>
      <c r="BQ19" s="408"/>
      <c r="BR19" s="408"/>
      <c r="BS19" s="408"/>
      <c r="BT19" s="408"/>
      <c r="BU19" s="409"/>
      <c r="BV19" s="407">
        <v>7077332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161</v>
      </c>
      <c r="C20" s="450"/>
      <c r="D20" s="450"/>
      <c r="E20" s="530"/>
      <c r="F20" s="530"/>
      <c r="G20" s="530"/>
      <c r="H20" s="530"/>
      <c r="I20" s="530"/>
      <c r="J20" s="530"/>
      <c r="K20" s="530"/>
      <c r="L20" s="538">
        <v>8477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9595299</v>
      </c>
      <c r="BO22" s="371"/>
      <c r="BP22" s="371"/>
      <c r="BQ22" s="371"/>
      <c r="BR22" s="371"/>
      <c r="BS22" s="371"/>
      <c r="BT22" s="371"/>
      <c r="BU22" s="372"/>
      <c r="BV22" s="370">
        <v>9830503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7925995</v>
      </c>
      <c r="BO23" s="408"/>
      <c r="BP23" s="408"/>
      <c r="BQ23" s="408"/>
      <c r="BR23" s="408"/>
      <c r="BS23" s="408"/>
      <c r="BT23" s="408"/>
      <c r="BU23" s="409"/>
      <c r="BV23" s="407">
        <v>8124005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171</v>
      </c>
      <c r="F24" s="437"/>
      <c r="G24" s="437"/>
      <c r="H24" s="437"/>
      <c r="I24" s="437"/>
      <c r="J24" s="437"/>
      <c r="K24" s="438"/>
      <c r="L24" s="458">
        <v>1</v>
      </c>
      <c r="M24" s="459"/>
      <c r="N24" s="459"/>
      <c r="O24" s="459"/>
      <c r="P24" s="501"/>
      <c r="Q24" s="458">
        <v>7840</v>
      </c>
      <c r="R24" s="459"/>
      <c r="S24" s="459"/>
      <c r="T24" s="459"/>
      <c r="U24" s="459"/>
      <c r="V24" s="501"/>
      <c r="W24" s="553"/>
      <c r="X24" s="554"/>
      <c r="Y24" s="555"/>
      <c r="Z24" s="457" t="s">
        <v>172</v>
      </c>
      <c r="AA24" s="437"/>
      <c r="AB24" s="437"/>
      <c r="AC24" s="437"/>
      <c r="AD24" s="437"/>
      <c r="AE24" s="437"/>
      <c r="AF24" s="437"/>
      <c r="AG24" s="438"/>
      <c r="AH24" s="458">
        <v>155</v>
      </c>
      <c r="AI24" s="459"/>
      <c r="AJ24" s="459"/>
      <c r="AK24" s="459"/>
      <c r="AL24" s="501"/>
      <c r="AM24" s="458">
        <v>454305</v>
      </c>
      <c r="AN24" s="459"/>
      <c r="AO24" s="459"/>
      <c r="AP24" s="459"/>
      <c r="AQ24" s="459"/>
      <c r="AR24" s="501"/>
      <c r="AS24" s="458">
        <v>2931</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7024279</v>
      </c>
      <c r="BO24" s="408"/>
      <c r="BP24" s="408"/>
      <c r="BQ24" s="408"/>
      <c r="BR24" s="408"/>
      <c r="BS24" s="408"/>
      <c r="BT24" s="408"/>
      <c r="BU24" s="409"/>
      <c r="BV24" s="407">
        <v>7086075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174</v>
      </c>
      <c r="F25" s="437"/>
      <c r="G25" s="437"/>
      <c r="H25" s="437"/>
      <c r="I25" s="437"/>
      <c r="J25" s="437"/>
      <c r="K25" s="438"/>
      <c r="L25" s="458">
        <v>1</v>
      </c>
      <c r="M25" s="459"/>
      <c r="N25" s="459"/>
      <c r="O25" s="459"/>
      <c r="P25" s="501"/>
      <c r="Q25" s="458">
        <v>6320</v>
      </c>
      <c r="R25" s="459"/>
      <c r="S25" s="459"/>
      <c r="T25" s="459"/>
      <c r="U25" s="459"/>
      <c r="V25" s="501"/>
      <c r="W25" s="553"/>
      <c r="X25" s="554"/>
      <c r="Y25" s="555"/>
      <c r="Z25" s="457" t="s">
        <v>175</v>
      </c>
      <c r="AA25" s="437"/>
      <c r="AB25" s="437"/>
      <c r="AC25" s="437"/>
      <c r="AD25" s="437"/>
      <c r="AE25" s="437"/>
      <c r="AF25" s="437"/>
      <c r="AG25" s="438"/>
      <c r="AH25" s="458" t="s">
        <v>131</v>
      </c>
      <c r="AI25" s="459"/>
      <c r="AJ25" s="459"/>
      <c r="AK25" s="459"/>
      <c r="AL25" s="501"/>
      <c r="AM25" s="458" t="s">
        <v>176</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999898</v>
      </c>
      <c r="BO25" s="371"/>
      <c r="BP25" s="371"/>
      <c r="BQ25" s="371"/>
      <c r="BR25" s="371"/>
      <c r="BS25" s="371"/>
      <c r="BT25" s="371"/>
      <c r="BU25" s="372"/>
      <c r="BV25" s="370">
        <v>1262116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179</v>
      </c>
      <c r="F26" s="437"/>
      <c r="G26" s="437"/>
      <c r="H26" s="437"/>
      <c r="I26" s="437"/>
      <c r="J26" s="437"/>
      <c r="K26" s="438"/>
      <c r="L26" s="458">
        <v>1</v>
      </c>
      <c r="M26" s="459"/>
      <c r="N26" s="459"/>
      <c r="O26" s="459"/>
      <c r="P26" s="501"/>
      <c r="Q26" s="458">
        <v>5700</v>
      </c>
      <c r="R26" s="459"/>
      <c r="S26" s="459"/>
      <c r="T26" s="459"/>
      <c r="U26" s="459"/>
      <c r="V26" s="501"/>
      <c r="W26" s="553"/>
      <c r="X26" s="554"/>
      <c r="Y26" s="555"/>
      <c r="Z26" s="457" t="s">
        <v>180</v>
      </c>
      <c r="AA26" s="559"/>
      <c r="AB26" s="559"/>
      <c r="AC26" s="559"/>
      <c r="AD26" s="559"/>
      <c r="AE26" s="559"/>
      <c r="AF26" s="559"/>
      <c r="AG26" s="560"/>
      <c r="AH26" s="458">
        <v>2</v>
      </c>
      <c r="AI26" s="459"/>
      <c r="AJ26" s="459"/>
      <c r="AK26" s="459"/>
      <c r="AL26" s="501"/>
      <c r="AM26" s="458" t="s">
        <v>181</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184</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185</v>
      </c>
      <c r="F27" s="437"/>
      <c r="G27" s="437"/>
      <c r="H27" s="437"/>
      <c r="I27" s="437"/>
      <c r="J27" s="437"/>
      <c r="K27" s="438"/>
      <c r="L27" s="458">
        <v>1</v>
      </c>
      <c r="M27" s="459"/>
      <c r="N27" s="459"/>
      <c r="O27" s="459"/>
      <c r="P27" s="501"/>
      <c r="Q27" s="458">
        <v>3190</v>
      </c>
      <c r="R27" s="459"/>
      <c r="S27" s="459"/>
      <c r="T27" s="459"/>
      <c r="U27" s="459"/>
      <c r="V27" s="501"/>
      <c r="W27" s="553"/>
      <c r="X27" s="554"/>
      <c r="Y27" s="555"/>
      <c r="Z27" s="457" t="s">
        <v>186</v>
      </c>
      <c r="AA27" s="437"/>
      <c r="AB27" s="437"/>
      <c r="AC27" s="437"/>
      <c r="AD27" s="437"/>
      <c r="AE27" s="437"/>
      <c r="AF27" s="437"/>
      <c r="AG27" s="438"/>
      <c r="AH27" s="458">
        <v>15</v>
      </c>
      <c r="AI27" s="459"/>
      <c r="AJ27" s="459"/>
      <c r="AK27" s="459"/>
      <c r="AL27" s="501"/>
      <c r="AM27" s="458">
        <v>42060</v>
      </c>
      <c r="AN27" s="459"/>
      <c r="AO27" s="459"/>
      <c r="AP27" s="459"/>
      <c r="AQ27" s="459"/>
      <c r="AR27" s="501"/>
      <c r="AS27" s="458">
        <v>2804</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176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188</v>
      </c>
      <c r="F28" s="437"/>
      <c r="G28" s="437"/>
      <c r="H28" s="437"/>
      <c r="I28" s="437"/>
      <c r="J28" s="437"/>
      <c r="K28" s="438"/>
      <c r="L28" s="458">
        <v>1</v>
      </c>
      <c r="M28" s="459"/>
      <c r="N28" s="459"/>
      <c r="O28" s="459"/>
      <c r="P28" s="501"/>
      <c r="Q28" s="458">
        <v>2600</v>
      </c>
      <c r="R28" s="459"/>
      <c r="S28" s="459"/>
      <c r="T28" s="459"/>
      <c r="U28" s="459"/>
      <c r="V28" s="501"/>
      <c r="W28" s="553"/>
      <c r="X28" s="554"/>
      <c r="Y28" s="555"/>
      <c r="Z28" s="457" t="s">
        <v>189</v>
      </c>
      <c r="AA28" s="437"/>
      <c r="AB28" s="437"/>
      <c r="AC28" s="437"/>
      <c r="AD28" s="437"/>
      <c r="AE28" s="437"/>
      <c r="AF28" s="437"/>
      <c r="AG28" s="438"/>
      <c r="AH28" s="458" t="s">
        <v>131</v>
      </c>
      <c r="AI28" s="459"/>
      <c r="AJ28" s="459"/>
      <c r="AK28" s="459"/>
      <c r="AL28" s="501"/>
      <c r="AM28" s="458" t="s">
        <v>176</v>
      </c>
      <c r="AN28" s="459"/>
      <c r="AO28" s="459"/>
      <c r="AP28" s="459"/>
      <c r="AQ28" s="459"/>
      <c r="AR28" s="501"/>
      <c r="AS28" s="458" t="s">
        <v>176</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1356359</v>
      </c>
      <c r="BO28" s="371"/>
      <c r="BP28" s="371"/>
      <c r="BQ28" s="371"/>
      <c r="BR28" s="371"/>
      <c r="BS28" s="371"/>
      <c r="BT28" s="371"/>
      <c r="BU28" s="372"/>
      <c r="BV28" s="370">
        <v>1156093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191</v>
      </c>
      <c r="F29" s="437"/>
      <c r="G29" s="437"/>
      <c r="H29" s="437"/>
      <c r="I29" s="437"/>
      <c r="J29" s="437"/>
      <c r="K29" s="438"/>
      <c r="L29" s="458">
        <v>14</v>
      </c>
      <c r="M29" s="459"/>
      <c r="N29" s="459"/>
      <c r="O29" s="459"/>
      <c r="P29" s="501"/>
      <c r="Q29" s="458">
        <v>2390</v>
      </c>
      <c r="R29" s="459"/>
      <c r="S29" s="459"/>
      <c r="T29" s="459"/>
      <c r="U29" s="459"/>
      <c r="V29" s="501"/>
      <c r="W29" s="556"/>
      <c r="X29" s="557"/>
      <c r="Y29" s="558"/>
      <c r="Z29" s="457" t="s">
        <v>192</v>
      </c>
      <c r="AA29" s="437"/>
      <c r="AB29" s="437"/>
      <c r="AC29" s="437"/>
      <c r="AD29" s="437"/>
      <c r="AE29" s="437"/>
      <c r="AF29" s="437"/>
      <c r="AG29" s="438"/>
      <c r="AH29" s="458">
        <v>170</v>
      </c>
      <c r="AI29" s="459"/>
      <c r="AJ29" s="459"/>
      <c r="AK29" s="459"/>
      <c r="AL29" s="501"/>
      <c r="AM29" s="458">
        <v>496365</v>
      </c>
      <c r="AN29" s="459"/>
      <c r="AO29" s="459"/>
      <c r="AP29" s="459"/>
      <c r="AQ29" s="459"/>
      <c r="AR29" s="501"/>
      <c r="AS29" s="458">
        <v>2920</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t="s">
        <v>176</v>
      </c>
      <c r="BO29" s="408"/>
      <c r="BP29" s="408"/>
      <c r="BQ29" s="408"/>
      <c r="BR29" s="408"/>
      <c r="BS29" s="408"/>
      <c r="BT29" s="408"/>
      <c r="BU29" s="409"/>
      <c r="BV29" s="407" t="s">
        <v>176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94.8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795374</v>
      </c>
      <c r="BO30" s="527"/>
      <c r="BP30" s="527"/>
      <c r="BQ30" s="527"/>
      <c r="BR30" s="527"/>
      <c r="BS30" s="527"/>
      <c r="BT30" s="527"/>
      <c r="BU30" s="528"/>
      <c r="BV30" s="526">
        <v>1003725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203</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207</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国民健康保険事業特別会計（事業勘定）</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松山衛生事務組合（一般会計）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23</v>
      </c>
      <c r="CP34" s="597"/>
      <c r="CQ34" s="598" t="str">
        <f>IF('各会計、関係団体の財政状況及び健全化判断比率'!BS7="","",'各会計、関係団体の財政状況及び健全化判断比率'!BS7)</f>
        <v>（株）グリーンキーパー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とべの館特別会計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国民健康保険事業特別会計（直営診療施設勘定）</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IF('各会計、関係団体の財政状況及び健全化判断比率'!B34="","",'各会計、関係団体の財政状況及び健全化判断比率'!B34)</f>
        <v>下水道事業会計（公共下水道事業）</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愛媛県市町総合事務組合（退職手当事業分）</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とべ温泉特別会計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介護保険事業特別会計（保険事業勘定）</v>
      </c>
      <c r="X36" s="598"/>
      <c r="Y36" s="598"/>
      <c r="Z36" s="598"/>
      <c r="AA36" s="598"/>
      <c r="AB36" s="598"/>
      <c r="AC36" s="598"/>
      <c r="AD36" s="598"/>
      <c r="AE36" s="598"/>
      <c r="AF36" s="598"/>
      <c r="AG36" s="598"/>
      <c r="AH36" s="598"/>
      <c r="AI36" s="598"/>
      <c r="AJ36" s="598"/>
      <c r="AK36" s="598"/>
      <c r="AL36" s="181"/>
      <c r="AM36" s="597">
        <f t="shared" si="0"/>
        <v>11</v>
      </c>
      <c r="AN36" s="597"/>
      <c r="AO36" s="598" t="str">
        <f>IF('各会計、関係団体の財政状況及び健全化判断比率'!B35="","",'各会計、関係団体の財政状況及び健全化判断比率'!B35)</f>
        <v>下水道事業会計（農業集落排水事業）</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愛媛県市町総合事務組合（消防補償事業分）</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介護保険事業特別会計（介護サービス事業勘定）</v>
      </c>
      <c r="X37" s="598"/>
      <c r="Y37" s="598"/>
      <c r="Z37" s="598"/>
      <c r="AA37" s="598"/>
      <c r="AB37" s="598"/>
      <c r="AC37" s="598"/>
      <c r="AD37" s="598"/>
      <c r="AE37" s="598"/>
      <c r="AF37" s="598"/>
      <c r="AG37" s="598"/>
      <c r="AH37" s="598"/>
      <c r="AI37" s="598"/>
      <c r="AJ37" s="598"/>
      <c r="AK37" s="598"/>
      <c r="AL37" s="181"/>
      <c r="AM37" s="597">
        <f t="shared" si="0"/>
        <v>12</v>
      </c>
      <c r="AN37" s="597"/>
      <c r="AO37" s="598" t="str">
        <f>IF('各会計、関係団体の財政状況及び健全化判断比率'!B36="","",'各会計、関係団体の財政状況及び健全化判断比率'!B36)</f>
        <v>下水道事業会計（浄化槽事業）</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愛媛県市町総合事務組合（交通災害事業分）</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8</v>
      </c>
      <c r="V38" s="597"/>
      <c r="W38" s="598" t="str">
        <f>IF('各会計、関係団体の財政状況及び健全化判断比率'!B32="","",'各会計、関係団体の財政状況及び健全化判断比率'!B32)</f>
        <v>後期高齢者医療特別会計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17</v>
      </c>
      <c r="BX38" s="597"/>
      <c r="BY38" s="598" t="str">
        <f>IF('各会計、関係団体の財政状況及び健全化判断比率'!B72="","",'各会計、関係団体の財政状況及び健全化判断比率'!B72)</f>
        <v>愛媛県市町総合事務組合（自治会館事業分）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18</v>
      </c>
      <c r="BX39" s="597"/>
      <c r="BY39" s="598" t="str">
        <f>IF('各会計、関係団体の財政状況及び健全化判断比率'!B73="","",'各会計、関係団体の財政状況及び健全化判断比率'!B73)</f>
        <v>愛媛県市町総合事務組合（議員公務災害事業分）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19</v>
      </c>
      <c r="BX40" s="597"/>
      <c r="BY40" s="598" t="str">
        <f>IF('各会計、関係団体の財政状況及び健全化判断比率'!B74="","",'各会計、関係団体の財政状況及び健全化判断比率'!B74)</f>
        <v>愛媛県市町総合事務組合（共通経費分）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20</v>
      </c>
      <c r="BX41" s="597"/>
      <c r="BY41" s="598" t="str">
        <f>IF('各会計、関係団体の財政状況及び健全化判断比率'!B75="","",'各会計、関係団体の財政状況及び健全化判断比率'!B75)</f>
        <v>伊予市・伊予郡養護老人ホーム組合（一般会計）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21</v>
      </c>
      <c r="BX42" s="597"/>
      <c r="BY42" s="598" t="str">
        <f>IF('各会計、関係団体の財政状況及び健全化判断比率'!B76="","",'各会計、関係団体の財政状況及び健全化判断比率'!B76)</f>
        <v>大洲・喜多衛生事務組合（一般会計）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22</v>
      </c>
      <c r="BX43" s="597"/>
      <c r="BY43" s="598" t="str">
        <f>IF('各会計、関係団体の財政状況及び健全化判断比率'!B77="","",'各会計、関係団体の財政状況及び健全化判断比率'!B77)</f>
        <v>伊予消防等事務組合（一般会計）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6c/6dqd3XPIiFK9OcD/U8BBQfoqfUSY3LqdlUu0uAeET3TY8V+B3ABoglyrUoZ8HBBey+E1VE5bgiIhVjXB4hw==" saltValue="9zu0ptdkEPhh9wjgJZK5H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c r="A34" s="22"/>
      <c r="B34" s="31"/>
      <c r="C34" s="1151" t="s">
        <v>585</v>
      </c>
      <c r="D34" s="1151"/>
      <c r="E34" s="1152"/>
      <c r="F34" s="32">
        <v>10.98</v>
      </c>
      <c r="G34" s="33">
        <v>12.31</v>
      </c>
      <c r="H34" s="33">
        <v>19.079999999999998</v>
      </c>
      <c r="I34" s="33">
        <v>19.95</v>
      </c>
      <c r="J34" s="34">
        <v>15.23</v>
      </c>
      <c r="K34" s="22"/>
      <c r="L34" s="22"/>
      <c r="M34" s="22"/>
      <c r="N34" s="22"/>
      <c r="O34" s="22"/>
      <c r="P34" s="22"/>
    </row>
    <row r="35" spans="1:16" ht="39" customHeight="1">
      <c r="A35" s="22"/>
      <c r="B35" s="35"/>
      <c r="C35" s="1145" t="s">
        <v>586</v>
      </c>
      <c r="D35" s="1146"/>
      <c r="E35" s="1147"/>
      <c r="F35" s="36">
        <v>7.01</v>
      </c>
      <c r="G35" s="37">
        <v>6.36</v>
      </c>
      <c r="H35" s="37">
        <v>6.06</v>
      </c>
      <c r="I35" s="37">
        <v>5.79</v>
      </c>
      <c r="J35" s="38">
        <v>5.22</v>
      </c>
      <c r="K35" s="22"/>
      <c r="L35" s="22"/>
      <c r="M35" s="22"/>
      <c r="N35" s="22"/>
      <c r="O35" s="22"/>
      <c r="P35" s="22"/>
    </row>
    <row r="36" spans="1:16" ht="39" customHeight="1">
      <c r="A36" s="22"/>
      <c r="B36" s="35"/>
      <c r="C36" s="1145" t="s">
        <v>587</v>
      </c>
      <c r="D36" s="1146"/>
      <c r="E36" s="1147"/>
      <c r="F36" s="36">
        <v>7.52</v>
      </c>
      <c r="G36" s="37">
        <v>7.21</v>
      </c>
      <c r="H36" s="37">
        <v>6.29</v>
      </c>
      <c r="I36" s="37">
        <v>5.0599999999999996</v>
      </c>
      <c r="J36" s="38">
        <v>4.79</v>
      </c>
      <c r="K36" s="22"/>
      <c r="L36" s="22"/>
      <c r="M36" s="22"/>
      <c r="N36" s="22"/>
      <c r="O36" s="22"/>
      <c r="P36" s="22"/>
    </row>
    <row r="37" spans="1:16" ht="39" customHeight="1">
      <c r="A37" s="22"/>
      <c r="B37" s="35"/>
      <c r="C37" s="1145" t="s">
        <v>588</v>
      </c>
      <c r="D37" s="1146"/>
      <c r="E37" s="1147"/>
      <c r="F37" s="36" t="s">
        <v>550</v>
      </c>
      <c r="G37" s="37" t="s">
        <v>550</v>
      </c>
      <c r="H37" s="37" t="s">
        <v>550</v>
      </c>
      <c r="I37" s="37" t="s">
        <v>550</v>
      </c>
      <c r="J37" s="38">
        <v>4.21</v>
      </c>
      <c r="K37" s="22"/>
      <c r="L37" s="22"/>
      <c r="M37" s="22"/>
      <c r="N37" s="22"/>
      <c r="O37" s="22"/>
      <c r="P37" s="22"/>
    </row>
    <row r="38" spans="1:16" ht="39" customHeight="1">
      <c r="A38" s="22"/>
      <c r="B38" s="35"/>
      <c r="C38" s="1145" t="s">
        <v>589</v>
      </c>
      <c r="D38" s="1146"/>
      <c r="E38" s="1147"/>
      <c r="F38" s="36">
        <v>2.3199999999999998</v>
      </c>
      <c r="G38" s="37">
        <v>1.1200000000000001</v>
      </c>
      <c r="H38" s="37">
        <v>1.03</v>
      </c>
      <c r="I38" s="37">
        <v>1.18</v>
      </c>
      <c r="J38" s="38">
        <v>1.6</v>
      </c>
      <c r="K38" s="22"/>
      <c r="L38" s="22"/>
      <c r="M38" s="22"/>
      <c r="N38" s="22"/>
      <c r="O38" s="22"/>
      <c r="P38" s="22"/>
    </row>
    <row r="39" spans="1:16" ht="39" customHeight="1">
      <c r="A39" s="22"/>
      <c r="B39" s="35"/>
      <c r="C39" s="1145" t="s">
        <v>590</v>
      </c>
      <c r="D39" s="1146"/>
      <c r="E39" s="1147"/>
      <c r="F39" s="36" t="s">
        <v>550</v>
      </c>
      <c r="G39" s="37" t="s">
        <v>550</v>
      </c>
      <c r="H39" s="37" t="s">
        <v>550</v>
      </c>
      <c r="I39" s="37" t="s">
        <v>550</v>
      </c>
      <c r="J39" s="38">
        <v>0.81</v>
      </c>
      <c r="K39" s="22"/>
      <c r="L39" s="22"/>
      <c r="M39" s="22"/>
      <c r="N39" s="22"/>
      <c r="O39" s="22"/>
      <c r="P39" s="22"/>
    </row>
    <row r="40" spans="1:16" ht="39" customHeight="1">
      <c r="A40" s="22"/>
      <c r="B40" s="35"/>
      <c r="C40" s="1145" t="s">
        <v>591</v>
      </c>
      <c r="D40" s="1146"/>
      <c r="E40" s="1147"/>
      <c r="F40" s="36">
        <v>0.24</v>
      </c>
      <c r="G40" s="37">
        <v>0.2</v>
      </c>
      <c r="H40" s="37">
        <v>0.12</v>
      </c>
      <c r="I40" s="37">
        <v>0.18</v>
      </c>
      <c r="J40" s="38">
        <v>0.38</v>
      </c>
      <c r="K40" s="22"/>
      <c r="L40" s="22"/>
      <c r="M40" s="22"/>
      <c r="N40" s="22"/>
      <c r="O40" s="22"/>
      <c r="P40" s="22"/>
    </row>
    <row r="41" spans="1:16" ht="39" customHeight="1">
      <c r="A41" s="22"/>
      <c r="B41" s="35"/>
      <c r="C41" s="1145" t="s">
        <v>592</v>
      </c>
      <c r="D41" s="1146"/>
      <c r="E41" s="1147"/>
      <c r="F41" s="36">
        <v>0.13</v>
      </c>
      <c r="G41" s="37">
        <v>0.26</v>
      </c>
      <c r="H41" s="37">
        <v>0.23</v>
      </c>
      <c r="I41" s="37">
        <v>0.14000000000000001</v>
      </c>
      <c r="J41" s="38">
        <v>0.15</v>
      </c>
      <c r="K41" s="22"/>
      <c r="L41" s="22"/>
      <c r="M41" s="22"/>
      <c r="N41" s="22"/>
      <c r="O41" s="22"/>
      <c r="P41" s="22"/>
    </row>
    <row r="42" spans="1:16" ht="39" customHeight="1">
      <c r="A42" s="22"/>
      <c r="B42" s="39"/>
      <c r="C42" s="1145" t="s">
        <v>593</v>
      </c>
      <c r="D42" s="1146"/>
      <c r="E42" s="1147"/>
      <c r="F42" s="36" t="s">
        <v>550</v>
      </c>
      <c r="G42" s="37" t="s">
        <v>550</v>
      </c>
      <c r="H42" s="37" t="s">
        <v>550</v>
      </c>
      <c r="I42" s="37" t="s">
        <v>550</v>
      </c>
      <c r="J42" s="38" t="s">
        <v>550</v>
      </c>
      <c r="K42" s="22"/>
      <c r="L42" s="22"/>
      <c r="M42" s="22"/>
      <c r="N42" s="22"/>
      <c r="O42" s="22"/>
      <c r="P42" s="22"/>
    </row>
    <row r="43" spans="1:16" ht="39" customHeight="1" thickBot="1">
      <c r="A43" s="22"/>
      <c r="B43" s="40"/>
      <c r="C43" s="1148" t="s">
        <v>594</v>
      </c>
      <c r="D43" s="1149"/>
      <c r="E43" s="1150"/>
      <c r="F43" s="41">
        <v>7.63</v>
      </c>
      <c r="G43" s="42">
        <v>6.84</v>
      </c>
      <c r="H43" s="42">
        <v>6.15</v>
      </c>
      <c r="I43" s="42">
        <v>6.49</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amyHpyRIopQKbd/wqUpZRilmj5F7wRyYevSGzXU0+Dna0i3WJK20Adkn5CFc2ZOHHMwHPM+MIQ7PLzjR1/irDQ==" saltValue="Hz5C9Nbprsliv6FcPWwB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c r="A45" s="48"/>
      <c r="B45" s="1153" t="s">
        <v>11</v>
      </c>
      <c r="C45" s="1154"/>
      <c r="D45" s="58"/>
      <c r="E45" s="1159" t="s">
        <v>12</v>
      </c>
      <c r="F45" s="1159"/>
      <c r="G45" s="1159"/>
      <c r="H45" s="1159"/>
      <c r="I45" s="1159"/>
      <c r="J45" s="1160"/>
      <c r="K45" s="59">
        <v>558</v>
      </c>
      <c r="L45" s="60">
        <v>573</v>
      </c>
      <c r="M45" s="60">
        <v>582</v>
      </c>
      <c r="N45" s="60">
        <v>609</v>
      </c>
      <c r="O45" s="61">
        <v>664</v>
      </c>
      <c r="P45" s="48"/>
      <c r="Q45" s="48"/>
      <c r="R45" s="48"/>
      <c r="S45" s="48"/>
      <c r="T45" s="48"/>
      <c r="U45" s="48"/>
    </row>
    <row r="46" spans="1:21" ht="30.75" customHeight="1">
      <c r="A46" s="48"/>
      <c r="B46" s="1155"/>
      <c r="C46" s="1156"/>
      <c r="D46" s="62"/>
      <c r="E46" s="1161" t="s">
        <v>13</v>
      </c>
      <c r="F46" s="1161"/>
      <c r="G46" s="1161"/>
      <c r="H46" s="1161"/>
      <c r="I46" s="1161"/>
      <c r="J46" s="1162"/>
      <c r="K46" s="63" t="s">
        <v>550</v>
      </c>
      <c r="L46" s="64" t="s">
        <v>550</v>
      </c>
      <c r="M46" s="64" t="s">
        <v>550</v>
      </c>
      <c r="N46" s="64" t="s">
        <v>550</v>
      </c>
      <c r="O46" s="65" t="s">
        <v>550</v>
      </c>
      <c r="P46" s="48"/>
      <c r="Q46" s="48"/>
      <c r="R46" s="48"/>
      <c r="S46" s="48"/>
      <c r="T46" s="48"/>
      <c r="U46" s="48"/>
    </row>
    <row r="47" spans="1:21" ht="30.75" customHeight="1">
      <c r="A47" s="48"/>
      <c r="B47" s="1155"/>
      <c r="C47" s="1156"/>
      <c r="D47" s="62"/>
      <c r="E47" s="1161" t="s">
        <v>14</v>
      </c>
      <c r="F47" s="1161"/>
      <c r="G47" s="1161"/>
      <c r="H47" s="1161"/>
      <c r="I47" s="1161"/>
      <c r="J47" s="1162"/>
      <c r="K47" s="63" t="s">
        <v>550</v>
      </c>
      <c r="L47" s="64" t="s">
        <v>550</v>
      </c>
      <c r="M47" s="64" t="s">
        <v>550</v>
      </c>
      <c r="N47" s="64" t="s">
        <v>550</v>
      </c>
      <c r="O47" s="65" t="s">
        <v>550</v>
      </c>
      <c r="P47" s="48"/>
      <c r="Q47" s="48"/>
      <c r="R47" s="48"/>
      <c r="S47" s="48"/>
      <c r="T47" s="48"/>
      <c r="U47" s="48"/>
    </row>
    <row r="48" spans="1:21" ht="30.75" customHeight="1">
      <c r="A48" s="48"/>
      <c r="B48" s="1155"/>
      <c r="C48" s="1156"/>
      <c r="D48" s="62"/>
      <c r="E48" s="1161" t="s">
        <v>15</v>
      </c>
      <c r="F48" s="1161"/>
      <c r="G48" s="1161"/>
      <c r="H48" s="1161"/>
      <c r="I48" s="1161"/>
      <c r="J48" s="1162"/>
      <c r="K48" s="63">
        <v>118</v>
      </c>
      <c r="L48" s="64">
        <v>119</v>
      </c>
      <c r="M48" s="64">
        <v>120</v>
      </c>
      <c r="N48" s="64">
        <v>120</v>
      </c>
      <c r="O48" s="65">
        <v>126</v>
      </c>
      <c r="P48" s="48"/>
      <c r="Q48" s="48"/>
      <c r="R48" s="48"/>
      <c r="S48" s="48"/>
      <c r="T48" s="48"/>
      <c r="U48" s="48"/>
    </row>
    <row r="49" spans="1:21" ht="30.75" customHeight="1">
      <c r="A49" s="48"/>
      <c r="B49" s="1155"/>
      <c r="C49" s="1156"/>
      <c r="D49" s="62"/>
      <c r="E49" s="1161" t="s">
        <v>16</v>
      </c>
      <c r="F49" s="1161"/>
      <c r="G49" s="1161"/>
      <c r="H49" s="1161"/>
      <c r="I49" s="1161"/>
      <c r="J49" s="1162"/>
      <c r="K49" s="63">
        <v>34</v>
      </c>
      <c r="L49" s="64">
        <v>32</v>
      </c>
      <c r="M49" s="64">
        <v>34</v>
      </c>
      <c r="N49" s="64">
        <v>45</v>
      </c>
      <c r="O49" s="65">
        <v>61</v>
      </c>
      <c r="P49" s="48"/>
      <c r="Q49" s="48"/>
      <c r="R49" s="48"/>
      <c r="S49" s="48"/>
      <c r="T49" s="48"/>
      <c r="U49" s="48"/>
    </row>
    <row r="50" spans="1:21" ht="30.75" customHeight="1">
      <c r="A50" s="48"/>
      <c r="B50" s="1155"/>
      <c r="C50" s="1156"/>
      <c r="D50" s="62"/>
      <c r="E50" s="1161" t="s">
        <v>17</v>
      </c>
      <c r="F50" s="1161"/>
      <c r="G50" s="1161"/>
      <c r="H50" s="1161"/>
      <c r="I50" s="1161"/>
      <c r="J50" s="1162"/>
      <c r="K50" s="63">
        <v>2</v>
      </c>
      <c r="L50" s="64">
        <v>2</v>
      </c>
      <c r="M50" s="64">
        <v>2</v>
      </c>
      <c r="N50" s="64">
        <v>1</v>
      </c>
      <c r="O50" s="65">
        <v>1</v>
      </c>
      <c r="P50" s="48"/>
      <c r="Q50" s="48"/>
      <c r="R50" s="48"/>
      <c r="S50" s="48"/>
      <c r="T50" s="48"/>
      <c r="U50" s="48"/>
    </row>
    <row r="51" spans="1:21" ht="30.75" customHeight="1">
      <c r="A51" s="48"/>
      <c r="B51" s="1157"/>
      <c r="C51" s="1158"/>
      <c r="D51" s="66"/>
      <c r="E51" s="1161" t="s">
        <v>18</v>
      </c>
      <c r="F51" s="1161"/>
      <c r="G51" s="1161"/>
      <c r="H51" s="1161"/>
      <c r="I51" s="1161"/>
      <c r="J51" s="1162"/>
      <c r="K51" s="63" t="s">
        <v>550</v>
      </c>
      <c r="L51" s="64" t="s">
        <v>550</v>
      </c>
      <c r="M51" s="64" t="s">
        <v>550</v>
      </c>
      <c r="N51" s="64" t="s">
        <v>550</v>
      </c>
      <c r="O51" s="65" t="s">
        <v>550</v>
      </c>
      <c r="P51" s="48"/>
      <c r="Q51" s="48"/>
      <c r="R51" s="48"/>
      <c r="S51" s="48"/>
      <c r="T51" s="48"/>
      <c r="U51" s="48"/>
    </row>
    <row r="52" spans="1:21" ht="30.75" customHeight="1">
      <c r="A52" s="48"/>
      <c r="B52" s="1163" t="s">
        <v>19</v>
      </c>
      <c r="C52" s="1164"/>
      <c r="D52" s="66"/>
      <c r="E52" s="1161" t="s">
        <v>20</v>
      </c>
      <c r="F52" s="1161"/>
      <c r="G52" s="1161"/>
      <c r="H52" s="1161"/>
      <c r="I52" s="1161"/>
      <c r="J52" s="1162"/>
      <c r="K52" s="63">
        <v>635</v>
      </c>
      <c r="L52" s="64">
        <v>632</v>
      </c>
      <c r="M52" s="64">
        <v>621</v>
      </c>
      <c r="N52" s="64">
        <v>620</v>
      </c>
      <c r="O52" s="65">
        <v>623</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77</v>
      </c>
      <c r="L53" s="69">
        <v>94</v>
      </c>
      <c r="M53" s="69">
        <v>117</v>
      </c>
      <c r="N53" s="69">
        <v>155</v>
      </c>
      <c r="O53" s="70">
        <v>229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595</v>
      </c>
      <c r="P56" s="48"/>
      <c r="Q56" s="48"/>
      <c r="R56" s="48"/>
      <c r="S56" s="48"/>
      <c r="T56" s="48"/>
      <c r="U56" s="48"/>
    </row>
    <row r="57" spans="1:21" ht="31.5" customHeight="1" thickBot="1">
      <c r="A57" s="48"/>
      <c r="B57" s="76"/>
      <c r="C57" s="77"/>
      <c r="D57" s="77"/>
      <c r="E57" s="78"/>
      <c r="F57" s="78"/>
      <c r="G57" s="78"/>
      <c r="H57" s="78"/>
      <c r="I57" s="78"/>
      <c r="J57" s="79" t="s">
        <v>2</v>
      </c>
      <c r="K57" s="80" t="s">
        <v>596</v>
      </c>
      <c r="L57" s="81" t="s">
        <v>597</v>
      </c>
      <c r="M57" s="81" t="s">
        <v>598</v>
      </c>
      <c r="N57" s="81" t="s">
        <v>599</v>
      </c>
      <c r="O57" s="82" t="s">
        <v>600</v>
      </c>
      <c r="P57" s="48"/>
      <c r="Q57" s="48"/>
      <c r="R57" s="48"/>
      <c r="S57" s="48"/>
      <c r="T57" s="48"/>
      <c r="U57" s="48"/>
    </row>
    <row r="58" spans="1:21" ht="31.5" customHeight="1">
      <c r="B58" s="1169" t="s">
        <v>26</v>
      </c>
      <c r="C58" s="1170"/>
      <c r="D58" s="1175" t="s">
        <v>27</v>
      </c>
      <c r="E58" s="1176"/>
      <c r="F58" s="1176"/>
      <c r="G58" s="1176"/>
      <c r="H58" s="1176"/>
      <c r="I58" s="1176"/>
      <c r="J58" s="1177"/>
      <c r="K58" s="83" t="s">
        <v>624</v>
      </c>
      <c r="L58" s="84" t="s">
        <v>624</v>
      </c>
      <c r="M58" s="84" t="s">
        <v>624</v>
      </c>
      <c r="N58" s="84" t="s">
        <v>624</v>
      </c>
      <c r="O58" s="85" t="s">
        <v>624</v>
      </c>
    </row>
    <row r="59" spans="1:21" ht="31.5" customHeight="1">
      <c r="B59" s="1171"/>
      <c r="C59" s="1172"/>
      <c r="D59" s="1178" t="s">
        <v>28</v>
      </c>
      <c r="E59" s="1179"/>
      <c r="F59" s="1179"/>
      <c r="G59" s="1179"/>
      <c r="H59" s="1179"/>
      <c r="I59" s="1179"/>
      <c r="J59" s="1180"/>
      <c r="K59" s="86" t="s">
        <v>624</v>
      </c>
      <c r="L59" s="87" t="s">
        <v>624</v>
      </c>
      <c r="M59" s="87" t="s">
        <v>624</v>
      </c>
      <c r="N59" s="87" t="s">
        <v>624</v>
      </c>
      <c r="O59" s="88" t="s">
        <v>624</v>
      </c>
    </row>
    <row r="60" spans="1:21" ht="31.5" customHeight="1" thickBot="1">
      <c r="B60" s="1173"/>
      <c r="C60" s="1174"/>
      <c r="D60" s="1181" t="s">
        <v>29</v>
      </c>
      <c r="E60" s="1182"/>
      <c r="F60" s="1182"/>
      <c r="G60" s="1182"/>
      <c r="H60" s="1182"/>
      <c r="I60" s="1182"/>
      <c r="J60" s="1183"/>
      <c r="K60" s="89" t="s">
        <v>624</v>
      </c>
      <c r="L60" s="90" t="s">
        <v>624</v>
      </c>
      <c r="M60" s="90" t="s">
        <v>624</v>
      </c>
      <c r="N60" s="90" t="s">
        <v>624</v>
      </c>
      <c r="O60" s="91" t="s">
        <v>624</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7+2Hwadg6Xbu9YxS7sXDHuFF/miTtyzoQzVAoG5AnqfQ1Y1u1MDZOlo36L9Oj7IWG25eAFbY7m+yMVJgudT3Q==" saltValue="8/kQTT5kIAE51kM5uVjra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577</v>
      </c>
      <c r="J40" s="103" t="s">
        <v>578</v>
      </c>
      <c r="K40" s="103" t="s">
        <v>579</v>
      </c>
      <c r="L40" s="103" t="s">
        <v>580</v>
      </c>
      <c r="M40" s="104" t="s">
        <v>581</v>
      </c>
    </row>
    <row r="41" spans="2:13" ht="27.75" customHeight="1">
      <c r="B41" s="1184" t="s">
        <v>32</v>
      </c>
      <c r="C41" s="1185"/>
      <c r="D41" s="105"/>
      <c r="E41" s="1190" t="s">
        <v>33</v>
      </c>
      <c r="F41" s="1190"/>
      <c r="G41" s="1190"/>
      <c r="H41" s="1191"/>
      <c r="I41" s="355">
        <v>8160</v>
      </c>
      <c r="J41" s="356">
        <v>9600</v>
      </c>
      <c r="K41" s="356">
        <v>9956</v>
      </c>
      <c r="L41" s="356">
        <v>9831</v>
      </c>
      <c r="M41" s="357">
        <v>9595</v>
      </c>
    </row>
    <row r="42" spans="2:13" ht="27.75" customHeight="1">
      <c r="B42" s="1186"/>
      <c r="C42" s="1187"/>
      <c r="D42" s="106"/>
      <c r="E42" s="1192" t="s">
        <v>34</v>
      </c>
      <c r="F42" s="1192"/>
      <c r="G42" s="1192"/>
      <c r="H42" s="1193"/>
      <c r="I42" s="358" t="s">
        <v>550</v>
      </c>
      <c r="J42" s="359" t="s">
        <v>550</v>
      </c>
      <c r="K42" s="359" t="s">
        <v>550</v>
      </c>
      <c r="L42" s="359" t="s">
        <v>550</v>
      </c>
      <c r="M42" s="360" t="s">
        <v>550</v>
      </c>
    </row>
    <row r="43" spans="2:13" ht="27.75" customHeight="1">
      <c r="B43" s="1186"/>
      <c r="C43" s="1187"/>
      <c r="D43" s="106"/>
      <c r="E43" s="1192" t="s">
        <v>35</v>
      </c>
      <c r="F43" s="1192"/>
      <c r="G43" s="1192"/>
      <c r="H43" s="1193"/>
      <c r="I43" s="358">
        <v>3490</v>
      </c>
      <c r="J43" s="359">
        <v>3410</v>
      </c>
      <c r="K43" s="359">
        <v>3246</v>
      </c>
      <c r="L43" s="359">
        <v>3126</v>
      </c>
      <c r="M43" s="360">
        <v>3027</v>
      </c>
    </row>
    <row r="44" spans="2:13" ht="27.75" customHeight="1">
      <c r="B44" s="1186"/>
      <c r="C44" s="1187"/>
      <c r="D44" s="106"/>
      <c r="E44" s="1192" t="s">
        <v>36</v>
      </c>
      <c r="F44" s="1192"/>
      <c r="G44" s="1192"/>
      <c r="H44" s="1193"/>
      <c r="I44" s="358">
        <v>309</v>
      </c>
      <c r="J44" s="359">
        <v>278</v>
      </c>
      <c r="K44" s="359">
        <v>256</v>
      </c>
      <c r="L44" s="359">
        <v>210</v>
      </c>
      <c r="M44" s="360">
        <v>167</v>
      </c>
    </row>
    <row r="45" spans="2:13" ht="27.75" customHeight="1">
      <c r="B45" s="1186"/>
      <c r="C45" s="1187"/>
      <c r="D45" s="106"/>
      <c r="E45" s="1192" t="s">
        <v>37</v>
      </c>
      <c r="F45" s="1192"/>
      <c r="G45" s="1192"/>
      <c r="H45" s="1193"/>
      <c r="I45" s="358">
        <v>448</v>
      </c>
      <c r="J45" s="359">
        <v>516</v>
      </c>
      <c r="K45" s="359">
        <v>474</v>
      </c>
      <c r="L45" s="359">
        <v>427</v>
      </c>
      <c r="M45" s="360">
        <v>416</v>
      </c>
    </row>
    <row r="46" spans="2:13" ht="27.75" customHeight="1">
      <c r="B46" s="1186"/>
      <c r="C46" s="1187"/>
      <c r="D46" s="107"/>
      <c r="E46" s="1192" t="s">
        <v>38</v>
      </c>
      <c r="F46" s="1192"/>
      <c r="G46" s="1192"/>
      <c r="H46" s="1193"/>
      <c r="I46" s="358" t="s">
        <v>550</v>
      </c>
      <c r="J46" s="359" t="s">
        <v>550</v>
      </c>
      <c r="K46" s="359" t="s">
        <v>550</v>
      </c>
      <c r="L46" s="359" t="s">
        <v>550</v>
      </c>
      <c r="M46" s="360" t="s">
        <v>550</v>
      </c>
    </row>
    <row r="47" spans="2:13" ht="27.75" customHeight="1">
      <c r="B47" s="1186"/>
      <c r="C47" s="1187"/>
      <c r="D47" s="108"/>
      <c r="E47" s="1194" t="s">
        <v>39</v>
      </c>
      <c r="F47" s="1195"/>
      <c r="G47" s="1195"/>
      <c r="H47" s="1196"/>
      <c r="I47" s="358" t="s">
        <v>550</v>
      </c>
      <c r="J47" s="359" t="s">
        <v>550</v>
      </c>
      <c r="K47" s="359" t="s">
        <v>550</v>
      </c>
      <c r="L47" s="359" t="s">
        <v>550</v>
      </c>
      <c r="M47" s="360" t="s">
        <v>550</v>
      </c>
    </row>
    <row r="48" spans="2:13" ht="27.75" customHeight="1">
      <c r="B48" s="1186"/>
      <c r="C48" s="1187"/>
      <c r="D48" s="106"/>
      <c r="E48" s="1192" t="s">
        <v>40</v>
      </c>
      <c r="F48" s="1192"/>
      <c r="G48" s="1192"/>
      <c r="H48" s="1193"/>
      <c r="I48" s="358" t="s">
        <v>550</v>
      </c>
      <c r="J48" s="359" t="s">
        <v>550</v>
      </c>
      <c r="K48" s="359" t="s">
        <v>550</v>
      </c>
      <c r="L48" s="359" t="s">
        <v>550</v>
      </c>
      <c r="M48" s="360" t="s">
        <v>550</v>
      </c>
    </row>
    <row r="49" spans="2:13" ht="27.75" customHeight="1">
      <c r="B49" s="1188"/>
      <c r="C49" s="1189"/>
      <c r="D49" s="106"/>
      <c r="E49" s="1192" t="s">
        <v>41</v>
      </c>
      <c r="F49" s="1192"/>
      <c r="G49" s="1192"/>
      <c r="H49" s="1193"/>
      <c r="I49" s="358" t="s">
        <v>550</v>
      </c>
      <c r="J49" s="359" t="s">
        <v>550</v>
      </c>
      <c r="K49" s="359" t="s">
        <v>550</v>
      </c>
      <c r="L49" s="359" t="s">
        <v>550</v>
      </c>
      <c r="M49" s="360" t="s">
        <v>550</v>
      </c>
    </row>
    <row r="50" spans="2:13" ht="27.75" customHeight="1">
      <c r="B50" s="1197" t="s">
        <v>42</v>
      </c>
      <c r="C50" s="1198"/>
      <c r="D50" s="109"/>
      <c r="E50" s="1192" t="s">
        <v>43</v>
      </c>
      <c r="F50" s="1192"/>
      <c r="G50" s="1192"/>
      <c r="H50" s="1193"/>
      <c r="I50" s="358">
        <v>2633</v>
      </c>
      <c r="J50" s="359">
        <v>2331</v>
      </c>
      <c r="K50" s="359">
        <v>2198</v>
      </c>
      <c r="L50" s="359">
        <v>2315</v>
      </c>
      <c r="M50" s="360">
        <v>2454</v>
      </c>
    </row>
    <row r="51" spans="2:13" ht="27.75" customHeight="1">
      <c r="B51" s="1186"/>
      <c r="C51" s="1187"/>
      <c r="D51" s="106"/>
      <c r="E51" s="1192" t="s">
        <v>44</v>
      </c>
      <c r="F51" s="1192"/>
      <c r="G51" s="1192"/>
      <c r="H51" s="1193"/>
      <c r="I51" s="358">
        <v>144</v>
      </c>
      <c r="J51" s="359">
        <v>132</v>
      </c>
      <c r="K51" s="359">
        <v>112</v>
      </c>
      <c r="L51" s="359">
        <v>87</v>
      </c>
      <c r="M51" s="360">
        <v>54</v>
      </c>
    </row>
    <row r="52" spans="2:13" ht="27.75" customHeight="1">
      <c r="B52" s="1188"/>
      <c r="C52" s="1189"/>
      <c r="D52" s="106"/>
      <c r="E52" s="1192" t="s">
        <v>45</v>
      </c>
      <c r="F52" s="1192"/>
      <c r="G52" s="1192"/>
      <c r="H52" s="1193"/>
      <c r="I52" s="358">
        <v>8697</v>
      </c>
      <c r="J52" s="359">
        <v>9286</v>
      </c>
      <c r="K52" s="359">
        <v>9255</v>
      </c>
      <c r="L52" s="359">
        <v>9131</v>
      </c>
      <c r="M52" s="360">
        <v>8776</v>
      </c>
    </row>
    <row r="53" spans="2:13" ht="27.75" customHeight="1" thickBot="1">
      <c r="B53" s="1199" t="s">
        <v>46</v>
      </c>
      <c r="C53" s="1200"/>
      <c r="D53" s="110"/>
      <c r="E53" s="1201" t="s">
        <v>47</v>
      </c>
      <c r="F53" s="1201"/>
      <c r="G53" s="1201"/>
      <c r="H53" s="1202"/>
      <c r="I53" s="361">
        <v>933</v>
      </c>
      <c r="J53" s="362">
        <v>2055</v>
      </c>
      <c r="K53" s="362">
        <v>2367</v>
      </c>
      <c r="L53" s="362">
        <v>2061</v>
      </c>
      <c r="M53" s="363">
        <v>1923</v>
      </c>
    </row>
    <row r="54" spans="2:13" ht="27.75" customHeight="1">
      <c r="B54" s="111" t="s">
        <v>48</v>
      </c>
      <c r="C54" s="112"/>
      <c r="D54" s="112"/>
      <c r="E54" s="113"/>
      <c r="F54" s="113"/>
      <c r="G54" s="113"/>
      <c r="H54" s="113"/>
      <c r="I54" s="114"/>
      <c r="J54" s="114"/>
      <c r="K54" s="114"/>
      <c r="L54" s="114"/>
      <c r="M54" s="114"/>
    </row>
    <row r="55" spans="2:13"/>
  </sheetData>
  <sheetProtection algorithmName="SHA-512" hashValue="VFi/X/h2UfGEZMwnVAuYxu4QHrLh8yrTbEOQHK7A5QlBLrCSEb9intF8MF1voDDZ3tE1Zccq/oV0Sh3qoJoGAg==" saltValue="U9mauA6x6Fw/w/NR75gb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579</v>
      </c>
      <c r="G54" s="119" t="s">
        <v>580</v>
      </c>
      <c r="H54" s="120" t="s">
        <v>581</v>
      </c>
    </row>
    <row r="55" spans="2:8" ht="52.5" customHeight="1">
      <c r="B55" s="121"/>
      <c r="C55" s="1211" t="s">
        <v>50</v>
      </c>
      <c r="D55" s="1211"/>
      <c r="E55" s="1212"/>
      <c r="F55" s="122">
        <v>856</v>
      </c>
      <c r="G55" s="122">
        <v>1156</v>
      </c>
      <c r="H55" s="123">
        <v>1356</v>
      </c>
    </row>
    <row r="56" spans="2:8" ht="52.5" customHeight="1">
      <c r="B56" s="124"/>
      <c r="C56" s="1213" t="s">
        <v>51</v>
      </c>
      <c r="D56" s="1213"/>
      <c r="E56" s="1214"/>
      <c r="F56" s="125" t="s">
        <v>550</v>
      </c>
      <c r="G56" s="125" t="s">
        <v>550</v>
      </c>
      <c r="H56" s="126" t="s">
        <v>550</v>
      </c>
    </row>
    <row r="57" spans="2:8" ht="53.25" customHeight="1">
      <c r="B57" s="124"/>
      <c r="C57" s="1215" t="s">
        <v>52</v>
      </c>
      <c r="D57" s="1215"/>
      <c r="E57" s="1216"/>
      <c r="F57" s="127">
        <v>1122</v>
      </c>
      <c r="G57" s="127">
        <v>1004</v>
      </c>
      <c r="H57" s="128">
        <v>795</v>
      </c>
    </row>
    <row r="58" spans="2:8" ht="45.75" customHeight="1">
      <c r="B58" s="129"/>
      <c r="C58" s="1203" t="s">
        <v>601</v>
      </c>
      <c r="D58" s="1204"/>
      <c r="E58" s="1205"/>
      <c r="F58" s="130">
        <v>300</v>
      </c>
      <c r="G58" s="130">
        <v>286</v>
      </c>
      <c r="H58" s="131">
        <v>237</v>
      </c>
    </row>
    <row r="59" spans="2:8" ht="45.75" customHeight="1">
      <c r="B59" s="129"/>
      <c r="C59" s="1203" t="s">
        <v>602</v>
      </c>
      <c r="D59" s="1204"/>
      <c r="E59" s="1205"/>
      <c r="F59" s="130">
        <v>248</v>
      </c>
      <c r="G59" s="130">
        <v>240</v>
      </c>
      <c r="H59" s="131">
        <v>225</v>
      </c>
    </row>
    <row r="60" spans="2:8" ht="45.75" customHeight="1">
      <c r="B60" s="129"/>
      <c r="C60" s="1203" t="s">
        <v>603</v>
      </c>
      <c r="D60" s="1204"/>
      <c r="E60" s="1205"/>
      <c r="F60" s="130">
        <v>241</v>
      </c>
      <c r="G60" s="130">
        <v>183</v>
      </c>
      <c r="H60" s="131">
        <v>143</v>
      </c>
    </row>
    <row r="61" spans="2:8" ht="45.75" customHeight="1">
      <c r="B61" s="129"/>
      <c r="C61" s="1203" t="s">
        <v>604</v>
      </c>
      <c r="D61" s="1204"/>
      <c r="E61" s="1205"/>
      <c r="F61" s="130">
        <v>74</v>
      </c>
      <c r="G61" s="130">
        <v>74</v>
      </c>
      <c r="H61" s="131">
        <v>74</v>
      </c>
    </row>
    <row r="62" spans="2:8" ht="45.75" customHeight="1" thickBot="1">
      <c r="B62" s="132"/>
      <c r="C62" s="1206" t="s">
        <v>605</v>
      </c>
      <c r="D62" s="1207"/>
      <c r="E62" s="1208"/>
      <c r="F62" s="133">
        <v>63</v>
      </c>
      <c r="G62" s="133">
        <v>58</v>
      </c>
      <c r="H62" s="134">
        <v>54</v>
      </c>
    </row>
    <row r="63" spans="2:8" ht="52.5" customHeight="1" thickBot="1">
      <c r="B63" s="135"/>
      <c r="C63" s="1209" t="s">
        <v>53</v>
      </c>
      <c r="D63" s="1209"/>
      <c r="E63" s="1210"/>
      <c r="F63" s="136">
        <v>1978</v>
      </c>
      <c r="G63" s="136">
        <v>2160</v>
      </c>
      <c r="H63" s="137">
        <v>2152</v>
      </c>
    </row>
    <row r="64" spans="2:8"/>
  </sheetData>
  <sheetProtection algorithmName="SHA-512" hashValue="G5oWrNXHm+63h+gSCFKvrQsvPJvbkBslG6wPtLnLSLqY97T+ANR8aVdxOtf+TQg66N/0r0pgLSmG1YiGZ5vPRw==" saltValue="7waCMUVRi3IAx6xjb650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574</v>
      </c>
      <c r="G2" s="151"/>
      <c r="H2" s="152"/>
    </row>
    <row r="3" spans="1:8">
      <c r="A3" s="148" t="s">
        <v>567</v>
      </c>
      <c r="B3" s="153"/>
      <c r="C3" s="154"/>
      <c r="D3" s="155">
        <v>76681</v>
      </c>
      <c r="E3" s="156"/>
      <c r="F3" s="157">
        <v>47387</v>
      </c>
      <c r="G3" s="158"/>
      <c r="H3" s="159"/>
    </row>
    <row r="4" spans="1:8">
      <c r="A4" s="160"/>
      <c r="B4" s="161"/>
      <c r="C4" s="162"/>
      <c r="D4" s="163">
        <v>66310</v>
      </c>
      <c r="E4" s="164"/>
      <c r="F4" s="165">
        <v>24928</v>
      </c>
      <c r="G4" s="166"/>
      <c r="H4" s="167"/>
    </row>
    <row r="5" spans="1:8">
      <c r="A5" s="148" t="s">
        <v>569</v>
      </c>
      <c r="B5" s="153"/>
      <c r="C5" s="154"/>
      <c r="D5" s="155">
        <v>121970</v>
      </c>
      <c r="E5" s="156"/>
      <c r="F5" s="157">
        <v>51264</v>
      </c>
      <c r="G5" s="158"/>
      <c r="H5" s="159"/>
    </row>
    <row r="6" spans="1:8">
      <c r="A6" s="160"/>
      <c r="B6" s="161"/>
      <c r="C6" s="162"/>
      <c r="D6" s="163">
        <v>101891</v>
      </c>
      <c r="E6" s="164"/>
      <c r="F6" s="165">
        <v>26040</v>
      </c>
      <c r="G6" s="166"/>
      <c r="H6" s="167"/>
    </row>
    <row r="7" spans="1:8">
      <c r="A7" s="148" t="s">
        <v>570</v>
      </c>
      <c r="B7" s="153"/>
      <c r="C7" s="154"/>
      <c r="D7" s="155">
        <v>64023</v>
      </c>
      <c r="E7" s="156"/>
      <c r="F7" s="157">
        <v>52068</v>
      </c>
      <c r="G7" s="158"/>
      <c r="H7" s="159"/>
    </row>
    <row r="8" spans="1:8">
      <c r="A8" s="160"/>
      <c r="B8" s="161"/>
      <c r="C8" s="162"/>
      <c r="D8" s="163">
        <v>50773</v>
      </c>
      <c r="E8" s="164"/>
      <c r="F8" s="165">
        <v>26936</v>
      </c>
      <c r="G8" s="166"/>
      <c r="H8" s="167"/>
    </row>
    <row r="9" spans="1:8">
      <c r="A9" s="148" t="s">
        <v>571</v>
      </c>
      <c r="B9" s="153"/>
      <c r="C9" s="154"/>
      <c r="D9" s="155">
        <v>39555</v>
      </c>
      <c r="E9" s="156"/>
      <c r="F9" s="157">
        <v>47161</v>
      </c>
      <c r="G9" s="158"/>
      <c r="H9" s="159"/>
    </row>
    <row r="10" spans="1:8">
      <c r="A10" s="160"/>
      <c r="B10" s="161"/>
      <c r="C10" s="162"/>
      <c r="D10" s="163">
        <v>29540</v>
      </c>
      <c r="E10" s="164"/>
      <c r="F10" s="165">
        <v>24595</v>
      </c>
      <c r="G10" s="166"/>
      <c r="H10" s="167"/>
    </row>
    <row r="11" spans="1:8">
      <c r="A11" s="148" t="s">
        <v>572</v>
      </c>
      <c r="B11" s="153"/>
      <c r="C11" s="154"/>
      <c r="D11" s="155">
        <v>39070</v>
      </c>
      <c r="E11" s="156"/>
      <c r="F11" s="157">
        <v>43423</v>
      </c>
      <c r="G11" s="158"/>
      <c r="H11" s="159"/>
    </row>
    <row r="12" spans="1:8">
      <c r="A12" s="160"/>
      <c r="B12" s="161"/>
      <c r="C12" s="168"/>
      <c r="D12" s="163">
        <v>30853</v>
      </c>
      <c r="E12" s="164"/>
      <c r="F12" s="165">
        <v>22207</v>
      </c>
      <c r="G12" s="166"/>
      <c r="H12" s="167"/>
    </row>
    <row r="13" spans="1:8">
      <c r="A13" s="148"/>
      <c r="B13" s="153"/>
      <c r="C13" s="169"/>
      <c r="D13" s="170">
        <v>68260</v>
      </c>
      <c r="E13" s="171"/>
      <c r="F13" s="172">
        <v>48261</v>
      </c>
      <c r="G13" s="173"/>
      <c r="H13" s="159"/>
    </row>
    <row r="14" spans="1:8">
      <c r="A14" s="160"/>
      <c r="B14" s="161"/>
      <c r="C14" s="162"/>
      <c r="D14" s="163">
        <v>55873</v>
      </c>
      <c r="E14" s="164"/>
      <c r="F14" s="165">
        <v>24941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11.69</v>
      </c>
      <c r="C19" s="174">
        <f>ROUND(VALUE(SUBSTITUTE(実質収支比率等に係る経年分析!G$48,"▲","-")),2)</f>
        <v>13.12</v>
      </c>
      <c r="D19" s="174">
        <f>ROUND(VALUE(SUBSTITUTE(実質収支比率等に係る経年分析!H$48,"▲","-")),2)</f>
        <v>19.670000000000002</v>
      </c>
      <c r="E19" s="174">
        <f>ROUND(VALUE(SUBSTITUTE(実質収支比率等に係る経年分析!I$48,"▲","-")),2)</f>
        <v>21.34</v>
      </c>
      <c r="F19" s="174">
        <f>ROUND(VALUE(SUBSTITUTE(実質収支比率等に係る経年分析!J$48,"▲","-")),2)</f>
        <v>15.7</v>
      </c>
    </row>
    <row r="20" spans="1:11">
      <c r="A20" s="174" t="s">
        <v>57</v>
      </c>
      <c r="B20" s="174">
        <f>ROUND(VALUE(SUBSTITUTE(実質収支比率等に係る経年分析!F$47,"▲","-")),2)</f>
        <v>20.41</v>
      </c>
      <c r="C20" s="174">
        <f>ROUND(VALUE(SUBSTITUTE(実質収支比率等に係る経年分析!G$47,"▲","-")),2)</f>
        <v>18.239999999999998</v>
      </c>
      <c r="D20" s="174">
        <f>ROUND(VALUE(SUBSTITUTE(実質収支比率等に係る経年分析!H$47,"▲","-")),2)</f>
        <v>15.65</v>
      </c>
      <c r="E20" s="174">
        <f>ROUND(VALUE(SUBSTITUTE(実質収支比率等に係る経年分析!I$47,"▲","-")),2)</f>
        <v>20.13</v>
      </c>
      <c r="F20" s="174">
        <f>ROUND(VALUE(SUBSTITUTE(実質収支比率等に係る経年分析!J$47,"▲","-")),2)</f>
        <v>24.2</v>
      </c>
    </row>
    <row r="21" spans="1:11">
      <c r="A21" s="174" t="s">
        <v>58</v>
      </c>
      <c r="B21" s="174">
        <f>IF(ISNUMBER(VALUE(SUBSTITUTE(実質収支比率等に係る経年分析!F$49,"▲","-"))),ROUND(VALUE(SUBSTITUTE(実質収支比率等に係る経年分析!F$49,"▲","-")),2),NA())</f>
        <v>-1.81</v>
      </c>
      <c r="C21" s="174">
        <f>IF(ISNUMBER(VALUE(SUBSTITUTE(実質収支比率等に係る経年分析!G$49,"▲","-"))),ROUND(VALUE(SUBSTITUTE(実質収支比率等に係る経年分析!G$49,"▲","-")),2),NA())</f>
        <v>-0.32</v>
      </c>
      <c r="D21" s="174">
        <f>IF(ISNUMBER(VALUE(SUBSTITUTE(実質収支比率等に係る経年分析!H$49,"▲","-"))),ROUND(VALUE(SUBSTITUTE(実質収支比率等に係る経年分析!H$49,"▲","-")),2),NA())</f>
        <v>5.28</v>
      </c>
      <c r="E21" s="174">
        <f>IF(ISNUMBER(VALUE(SUBSTITUTE(実質収支比率等に係る経年分析!I$49,"▲","-"))),ROUND(VALUE(SUBSTITUTE(実質収支比率等に係る経年分析!I$49,"▲","-")),2),NA())</f>
        <v>0.87</v>
      </c>
      <c r="F21" s="174">
        <f>IF(ISNUMBER(VALUE(SUBSTITUTE(実質収支比率等に係る経年分析!J$49,"▲","-"))),ROUND(VALUE(SUBSTITUTE(実質収支比率等に係る経年分析!J$49,"▲","-")),2),NA())</f>
        <v>-8.56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7.63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6.84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6.15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6.49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0.14000000000000001</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0.14000000000000001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0.15</v>
      </c>
    </row>
    <row r="30" spans="1:11">
      <c r="A30" s="175" t="str">
        <f>IF(連結実質赤字比率に係る赤字・黒字の構成分析!C$40="",NA(),連結実質赤字比率に係る赤字・黒字の構成分析!C$40)</f>
        <v>とべの館特別会計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0.38</v>
      </c>
    </row>
    <row r="31" spans="1:11">
      <c r="A31" s="175" t="str">
        <f>IF(連結実質赤字比率に係る赤字・黒字の構成分析!C$39="",NA(),連結実質赤字比率に係る赤字・黒字の構成分析!C$39)</f>
        <v>下水道事業会計（浄化槽事業）</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0.81</v>
      </c>
    </row>
    <row r="32" spans="1:11">
      <c r="A32" s="175" t="str">
        <f>IF(連結実質赤字比率に係る赤字・黒字の構成分析!C$38="",NA(),連結実質赤字比率に係る赤字・黒字の構成分析!C$38)</f>
        <v>介護保険事業特別会計（保険事業勘定）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2.3199999999999998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1.1200000000000001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v>
      </c>
    </row>
    <row r="33" spans="1:16">
      <c r="A33" s="175" t="str">
        <f>IF(連結実質赤字比率に係る赤字・黒字の構成分析!C$37="",NA(),連結実質赤字比率に係る赤字・黒字の構成分析!C$37)</f>
        <v>下水道事業会計（公共下水道事業）</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#VALUE!</v>
      </c>
      <c r="I33" s="175" t="e">
        <f>IF(ROUND(VALUE(SUBSTITUTE(連結実質赤字比率に係る赤字・黒字の構成分析!I$37,"▲", "-")), 2) &gt;= 0, ABS(ROUND(VALUE(SUBSTITUTE(連結実質赤字比率に係る赤字・黒字の構成分析!I$37,"▲", "-")), 2)), NA())</f>
        <v>#VALUE!</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4.21</v>
      </c>
    </row>
    <row r="34" spans="1:16">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6.29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5.0599999999999996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4.79</v>
      </c>
    </row>
    <row r="35" spans="1:16">
      <c r="A35" s="175" t="str">
        <f>IF(連結実質赤字比率に係る赤字・黒字の構成分析!C$35="",NA(),連結実質赤字比率に係る赤字・黒字の構成分析!C$35)</f>
        <v>国民健康保険事業特別会計（事業勘定）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5.79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5.22</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12.31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19.079999999999998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19.95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15.23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635</v>
      </c>
      <c r="E42" s="176"/>
      <c r="F42" s="176"/>
      <c r="G42" s="176">
        <f>'実質公債費比率（分子）の構造'!L$52</f>
        <v>632</v>
      </c>
      <c r="H42" s="176"/>
      <c r="I42" s="176"/>
      <c r="J42" s="176">
        <f>'実質公債費比率（分子）の構造'!M$52</f>
        <v>621</v>
      </c>
      <c r="K42" s="176"/>
      <c r="L42" s="176"/>
      <c r="M42" s="176">
        <f>'実質公債費比率（分子）の構造'!N$52</f>
        <v>620</v>
      </c>
      <c r="N42" s="176"/>
      <c r="O42" s="176"/>
      <c r="P42" s="176">
        <f>'実質公債費比率（分子）の構造'!O$52</f>
        <v>623</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2</v>
      </c>
      <c r="C44" s="176"/>
      <c r="D44" s="176"/>
      <c r="E44" s="176">
        <f>'実質公債費比率（分子）の構造'!L$50</f>
        <v>2</v>
      </c>
      <c r="F44" s="176"/>
      <c r="G44" s="176"/>
      <c r="H44" s="176">
        <f>'実質公債費比率（分子）の構造'!M$50</f>
        <v>2</v>
      </c>
      <c r="I44" s="176"/>
      <c r="J44" s="176"/>
      <c r="K44" s="176">
        <f>'実質公債費比率（分子）の構造'!N$50</f>
        <v>1</v>
      </c>
      <c r="L44" s="176"/>
      <c r="M44" s="176"/>
      <c r="N44" s="176">
        <f>'実質公債費比率（分子）の構造'!O$50</f>
        <v>1</v>
      </c>
      <c r="O44" s="176"/>
      <c r="P44" s="176"/>
    </row>
    <row r="45" spans="1:16">
      <c r="A45" s="176" t="s">
        <v>68</v>
      </c>
      <c r="B45" s="176">
        <f>'実質公債費比率（分子）の構造'!K$49</f>
        <v>34</v>
      </c>
      <c r="C45" s="176"/>
      <c r="D45" s="176"/>
      <c r="E45" s="176">
        <f>'実質公債費比率（分子）の構造'!L$49</f>
        <v>32</v>
      </c>
      <c r="F45" s="176"/>
      <c r="G45" s="176"/>
      <c r="H45" s="176">
        <f>'実質公債費比率（分子）の構造'!M$49</f>
        <v>34</v>
      </c>
      <c r="I45" s="176"/>
      <c r="J45" s="176"/>
      <c r="K45" s="176">
        <f>'実質公債費比率（分子）の構造'!N$49</f>
        <v>45</v>
      </c>
      <c r="L45" s="176"/>
      <c r="M45" s="176"/>
      <c r="N45" s="176">
        <f>'実質公債費比率（分子）の構造'!O$49</f>
        <v>61</v>
      </c>
      <c r="O45" s="176"/>
      <c r="P45" s="176"/>
    </row>
    <row r="46" spans="1:16">
      <c r="A46" s="176" t="s">
        <v>69</v>
      </c>
      <c r="B46" s="176">
        <f>'実質公債費比率（分子）の構造'!K$48</f>
        <v>118</v>
      </c>
      <c r="C46" s="176"/>
      <c r="D46" s="176"/>
      <c r="E46" s="176">
        <f>'実質公債費比率（分子）の構造'!L$48</f>
        <v>119</v>
      </c>
      <c r="F46" s="176"/>
      <c r="G46" s="176"/>
      <c r="H46" s="176">
        <f>'実質公債費比率（分子）の構造'!M$48</f>
        <v>120</v>
      </c>
      <c r="I46" s="176"/>
      <c r="J46" s="176"/>
      <c r="K46" s="176">
        <f>'実質公債費比率（分子）の構造'!N$48</f>
        <v>120</v>
      </c>
      <c r="L46" s="176"/>
      <c r="M46" s="176"/>
      <c r="N46" s="176">
        <f>'実質公債費比率（分子）の構造'!O$48</f>
        <v>126</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558</v>
      </c>
      <c r="C49" s="176"/>
      <c r="D49" s="176"/>
      <c r="E49" s="176">
        <f>'実質公債費比率（分子）の構造'!L$45</f>
        <v>573</v>
      </c>
      <c r="F49" s="176"/>
      <c r="G49" s="176"/>
      <c r="H49" s="176">
        <f>'実質公債費比率（分子）の構造'!M$45</f>
        <v>582</v>
      </c>
      <c r="I49" s="176"/>
      <c r="J49" s="176"/>
      <c r="K49" s="176">
        <f>'実質公債費比率（分子）の構造'!N$45</f>
        <v>609</v>
      </c>
      <c r="L49" s="176"/>
      <c r="M49" s="176"/>
      <c r="N49" s="176">
        <f>'実質公債費比率（分子）の構造'!O$45</f>
        <v>664</v>
      </c>
      <c r="O49" s="176"/>
      <c r="P49" s="176"/>
    </row>
    <row r="50" spans="1:16">
      <c r="A50" s="176" t="s">
        <v>73</v>
      </c>
      <c r="B50" s="176" t="e">
        <f>NA()</f>
        <v>#N/A</v>
      </c>
      <c r="C50" s="176">
        <f>IF(ISNUMBER('実質公債費比率（分子）の構造'!K$53),'実質公債費比率（分子）の構造'!K$53,NA())</f>
        <v>77</v>
      </c>
      <c r="D50" s="176" t="e">
        <f>NA()</f>
        <v>#N/A</v>
      </c>
      <c r="E50" s="176" t="e">
        <f>NA()</f>
        <v>#N/A</v>
      </c>
      <c r="F50" s="176">
        <f>IF(ISNUMBER('実質公債費比率（分子）の構造'!L$53),'実質公債費比率（分子）の構造'!L$53,NA())</f>
        <v>94</v>
      </c>
      <c r="G50" s="176" t="e">
        <f>NA()</f>
        <v>#N/A</v>
      </c>
      <c r="H50" s="176" t="e">
        <f>NA()</f>
        <v>#N/A</v>
      </c>
      <c r="I50" s="176">
        <f>IF(ISNUMBER('実質公債費比率（分子）の構造'!M$53),'実質公債費比率（分子）の構造'!M$53,NA())</f>
        <v>117</v>
      </c>
      <c r="J50" s="176" t="e">
        <f>NA()</f>
        <v>#N/A</v>
      </c>
      <c r="K50" s="176" t="e">
        <f>NA()</f>
        <v>#N/A</v>
      </c>
      <c r="L50" s="176">
        <f>IF(ISNUMBER('実質公債費比率（分子）の構造'!N$53),'実質公債費比率（分子）の構造'!N$53,NA())</f>
        <v>155</v>
      </c>
      <c r="M50" s="176" t="e">
        <f>NA()</f>
        <v>#N/A</v>
      </c>
      <c r="N50" s="176" t="e">
        <f>NA()</f>
        <v>#N/A</v>
      </c>
      <c r="O50" s="176">
        <f>IF(ISNUMBER('実質公債費比率（分子）の構造'!O$53),'実質公債費比率（分子）の構造'!O$53,NA())</f>
        <v>229</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8697</v>
      </c>
      <c r="E56" s="175"/>
      <c r="F56" s="175"/>
      <c r="G56" s="175">
        <f>'将来負担比率（分子）の構造'!J$52</f>
        <v>9286</v>
      </c>
      <c r="H56" s="175"/>
      <c r="I56" s="175"/>
      <c r="J56" s="175">
        <f>'将来負担比率（分子）の構造'!K$52</f>
        <v>9255</v>
      </c>
      <c r="K56" s="175"/>
      <c r="L56" s="175"/>
      <c r="M56" s="175">
        <f>'将来負担比率（分子）の構造'!L$52</f>
        <v>9131</v>
      </c>
      <c r="N56" s="175"/>
      <c r="O56" s="175"/>
      <c r="P56" s="175">
        <f>'将来負担比率（分子）の構造'!M$52</f>
        <v>8776</v>
      </c>
    </row>
    <row r="57" spans="1:16">
      <c r="A57" s="175" t="s">
        <v>44</v>
      </c>
      <c r="B57" s="175"/>
      <c r="C57" s="175"/>
      <c r="D57" s="175">
        <f>'将来負担比率（分子）の構造'!I$51</f>
        <v>144</v>
      </c>
      <c r="E57" s="175"/>
      <c r="F57" s="175"/>
      <c r="G57" s="175">
        <f>'将来負担比率（分子）の構造'!J$51</f>
        <v>132</v>
      </c>
      <c r="H57" s="175"/>
      <c r="I57" s="175"/>
      <c r="J57" s="175">
        <f>'将来負担比率（分子）の構造'!K$51</f>
        <v>112</v>
      </c>
      <c r="K57" s="175"/>
      <c r="L57" s="175"/>
      <c r="M57" s="175">
        <f>'将来負担比率（分子）の構造'!L$51</f>
        <v>87</v>
      </c>
      <c r="N57" s="175"/>
      <c r="O57" s="175"/>
      <c r="P57" s="175">
        <f>'将来負担比率（分子）の構造'!M$51</f>
        <v>54</v>
      </c>
    </row>
    <row r="58" spans="1:16">
      <c r="A58" s="175" t="s">
        <v>43</v>
      </c>
      <c r="B58" s="175"/>
      <c r="C58" s="175"/>
      <c r="D58" s="175">
        <f>'将来負担比率（分子）の構造'!I$50</f>
        <v>2633</v>
      </c>
      <c r="E58" s="175"/>
      <c r="F58" s="175"/>
      <c r="G58" s="175">
        <f>'将来負担比率（分子）の構造'!J$50</f>
        <v>2331</v>
      </c>
      <c r="H58" s="175"/>
      <c r="I58" s="175"/>
      <c r="J58" s="175">
        <f>'将来負担比率（分子）の構造'!K$50</f>
        <v>2198</v>
      </c>
      <c r="K58" s="175"/>
      <c r="L58" s="175"/>
      <c r="M58" s="175">
        <f>'将来負担比率（分子）の構造'!L$50</f>
        <v>2315</v>
      </c>
      <c r="N58" s="175"/>
      <c r="O58" s="175"/>
      <c r="P58" s="175">
        <f>'将来負担比率（分子）の構造'!M$50</f>
        <v>2454</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448</v>
      </c>
      <c r="C62" s="175"/>
      <c r="D62" s="175"/>
      <c r="E62" s="175">
        <f>'将来負担比率（分子）の構造'!J$45</f>
        <v>516</v>
      </c>
      <c r="F62" s="175"/>
      <c r="G62" s="175"/>
      <c r="H62" s="175">
        <f>'将来負担比率（分子）の構造'!K$45</f>
        <v>474</v>
      </c>
      <c r="I62" s="175"/>
      <c r="J62" s="175"/>
      <c r="K62" s="175">
        <f>'将来負担比率（分子）の構造'!L$45</f>
        <v>427</v>
      </c>
      <c r="L62" s="175"/>
      <c r="M62" s="175"/>
      <c r="N62" s="175">
        <f>'将来負担比率（分子）の構造'!M$45</f>
        <v>416</v>
      </c>
      <c r="O62" s="175"/>
      <c r="P62" s="175"/>
    </row>
    <row r="63" spans="1:16">
      <c r="A63" s="175" t="s">
        <v>36</v>
      </c>
      <c r="B63" s="175">
        <f>'将来負担比率（分子）の構造'!I$44</f>
        <v>309</v>
      </c>
      <c r="C63" s="175"/>
      <c r="D63" s="175"/>
      <c r="E63" s="175">
        <f>'将来負担比率（分子）の構造'!J$44</f>
        <v>278</v>
      </c>
      <c r="F63" s="175"/>
      <c r="G63" s="175"/>
      <c r="H63" s="175">
        <f>'将来負担比率（分子）の構造'!K$44</f>
        <v>256</v>
      </c>
      <c r="I63" s="175"/>
      <c r="J63" s="175"/>
      <c r="K63" s="175">
        <f>'将来負担比率（分子）の構造'!L$44</f>
        <v>210</v>
      </c>
      <c r="L63" s="175"/>
      <c r="M63" s="175"/>
      <c r="N63" s="175">
        <f>'将来負担比率（分子）の構造'!M$44</f>
        <v>167</v>
      </c>
      <c r="O63" s="175"/>
      <c r="P63" s="175"/>
    </row>
    <row r="64" spans="1:16">
      <c r="A64" s="175" t="s">
        <v>35</v>
      </c>
      <c r="B64" s="175">
        <f>'将来負担比率（分子）の構造'!I$43</f>
        <v>3490</v>
      </c>
      <c r="C64" s="175"/>
      <c r="D64" s="175"/>
      <c r="E64" s="175">
        <f>'将来負担比率（分子）の構造'!J$43</f>
        <v>3410</v>
      </c>
      <c r="F64" s="175"/>
      <c r="G64" s="175"/>
      <c r="H64" s="175">
        <f>'将来負担比率（分子）の構造'!K$43</f>
        <v>3246</v>
      </c>
      <c r="I64" s="175"/>
      <c r="J64" s="175"/>
      <c r="K64" s="175">
        <f>'将来負担比率（分子）の構造'!L$43</f>
        <v>3126</v>
      </c>
      <c r="L64" s="175"/>
      <c r="M64" s="175"/>
      <c r="N64" s="175">
        <f>'将来負担比率（分子）の構造'!M$43</f>
        <v>3027</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8160</v>
      </c>
      <c r="C66" s="175"/>
      <c r="D66" s="175"/>
      <c r="E66" s="175">
        <f>'将来負担比率（分子）の構造'!J$41</f>
        <v>9600</v>
      </c>
      <c r="F66" s="175"/>
      <c r="G66" s="175"/>
      <c r="H66" s="175">
        <f>'将来負担比率（分子）の構造'!K$41</f>
        <v>9956</v>
      </c>
      <c r="I66" s="175"/>
      <c r="J66" s="175"/>
      <c r="K66" s="175">
        <f>'将来負担比率（分子）の構造'!L$41</f>
        <v>9831</v>
      </c>
      <c r="L66" s="175"/>
      <c r="M66" s="175"/>
      <c r="N66" s="175">
        <f>'将来負担比率（分子）の構造'!M$41</f>
        <v>9595</v>
      </c>
      <c r="O66" s="175"/>
      <c r="P66" s="175"/>
    </row>
    <row r="67" spans="1:16">
      <c r="A67" s="175" t="s">
        <v>77</v>
      </c>
      <c r="B67" s="175" t="e">
        <f>NA()</f>
        <v>#N/A</v>
      </c>
      <c r="C67" s="175">
        <f>IF(ISNUMBER('将来負担比率（分子）の構造'!I$53), IF('将来負担比率（分子）の構造'!I$53 &lt; 0, 0, '将来負担比率（分子）の構造'!I$53), NA())</f>
        <v>933</v>
      </c>
      <c r="D67" s="175" t="e">
        <f>NA()</f>
        <v>#N/A</v>
      </c>
      <c r="E67" s="175" t="e">
        <f>NA()</f>
        <v>#N/A</v>
      </c>
      <c r="F67" s="175">
        <f>IF(ISNUMBER('将来負担比率（分子）の構造'!J$53), IF('将来負担比率（分子）の構造'!J$53 &lt; 0, 0, '将来負担比率（分子）の構造'!J$53), NA())</f>
        <v>2055</v>
      </c>
      <c r="G67" s="175" t="e">
        <f>NA()</f>
        <v>#N/A</v>
      </c>
      <c r="H67" s="175" t="e">
        <f>NA()</f>
        <v>#N/A</v>
      </c>
      <c r="I67" s="175">
        <f>IF(ISNUMBER('将来負担比率（分子）の構造'!K$53), IF('将来負担比率（分子）の構造'!K$53 &lt; 0, 0, '将来負担比率（分子）の構造'!K$53), NA())</f>
        <v>2367</v>
      </c>
      <c r="J67" s="175" t="e">
        <f>NA()</f>
        <v>#N/A</v>
      </c>
      <c r="K67" s="175" t="e">
        <f>NA()</f>
        <v>#N/A</v>
      </c>
      <c r="L67" s="175">
        <f>IF(ISNUMBER('将来負担比率（分子）の構造'!L$53), IF('将来負担比率（分子）の構造'!L$53 &lt; 0, 0, '将来負担比率（分子）の構造'!L$53), NA())</f>
        <v>2061</v>
      </c>
      <c r="M67" s="175" t="e">
        <f>NA()</f>
        <v>#N/A</v>
      </c>
      <c r="N67" s="175" t="e">
        <f>NA()</f>
        <v>#N/A</v>
      </c>
      <c r="O67" s="175">
        <f>IF(ISNUMBER('将来負担比率（分子）の構造'!M$53), IF('将来負担比率（分子）の構造'!M$53 &lt; 0, 0, '将来負担比率（分子）の構造'!M$53), NA())</f>
        <v>1923</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856</v>
      </c>
      <c r="C72" s="179">
        <f>基金残高に係る経年分析!G55</f>
        <v>1156</v>
      </c>
      <c r="D72" s="179">
        <f>基金残高に係る経年分析!H55</f>
        <v>1356</v>
      </c>
    </row>
    <row r="73" spans="1:16">
      <c r="A73" s="178" t="s">
        <v>80</v>
      </c>
      <c r="B73" s="179" t="str">
        <f>基金残高に係る経年分析!F56</f>
        <v>-</v>
      </c>
      <c r="C73" s="179" t="str">
        <f>基金残高に係る経年分析!G56</f>
        <v>-</v>
      </c>
      <c r="D73" s="179" t="str">
        <f>基金残高に係る経年分析!H56</f>
        <v>-</v>
      </c>
    </row>
    <row r="74" spans="1:16">
      <c r="A74" s="178" t="s">
        <v>81</v>
      </c>
      <c r="B74" s="179">
        <f>基金残高に係る経年分析!F57</f>
        <v>1122</v>
      </c>
      <c r="C74" s="179">
        <f>基金残高に係る経年分析!G57</f>
        <v>1004</v>
      </c>
      <c r="D74" s="179">
        <f>基金残高に係る経年分析!H57</f>
        <v>795</v>
      </c>
    </row>
  </sheetData>
  <sheetProtection algorithmName="SHA-512" hashValue="9mC2igwjc+yvJ8api/rphi0Vc4Ezc+3LT3miG3vhkudmskkkESLOUqM/kxfcdQ/tQFdQDavMMXTZNcAvq537tw==" saltValue="jhblPCLFSuYxfcZ8Iq5V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232</v>
      </c>
      <c r="C5" s="610"/>
      <c r="D5" s="610"/>
      <c r="E5" s="610"/>
      <c r="F5" s="610"/>
      <c r="G5" s="610"/>
      <c r="H5" s="610"/>
      <c r="I5" s="610"/>
      <c r="J5" s="610"/>
      <c r="K5" s="610"/>
      <c r="L5" s="610"/>
      <c r="M5" s="610"/>
      <c r="N5" s="610"/>
      <c r="O5" s="610"/>
      <c r="P5" s="610"/>
      <c r="Q5" s="611"/>
      <c r="R5" s="612">
        <v>2026297</v>
      </c>
      <c r="S5" s="613"/>
      <c r="T5" s="613"/>
      <c r="U5" s="613"/>
      <c r="V5" s="613"/>
      <c r="W5" s="613"/>
      <c r="X5" s="613"/>
      <c r="Y5" s="614"/>
      <c r="Z5" s="615">
        <v>20.100000000000001</v>
      </c>
      <c r="AA5" s="615"/>
      <c r="AB5" s="615"/>
      <c r="AC5" s="615"/>
      <c r="AD5" s="616">
        <v>2026297</v>
      </c>
      <c r="AE5" s="616"/>
      <c r="AF5" s="616"/>
      <c r="AG5" s="616"/>
      <c r="AH5" s="616"/>
      <c r="AI5" s="616"/>
      <c r="AJ5" s="616"/>
      <c r="AK5" s="616"/>
      <c r="AL5" s="617">
        <v>36.1</v>
      </c>
      <c r="AM5" s="618"/>
      <c r="AN5" s="618"/>
      <c r="AO5" s="619"/>
      <c r="AP5" s="609" t="s">
        <v>233</v>
      </c>
      <c r="AQ5" s="610"/>
      <c r="AR5" s="610"/>
      <c r="AS5" s="610"/>
      <c r="AT5" s="610"/>
      <c r="AU5" s="610"/>
      <c r="AV5" s="610"/>
      <c r="AW5" s="610"/>
      <c r="AX5" s="610"/>
      <c r="AY5" s="610"/>
      <c r="AZ5" s="610"/>
      <c r="BA5" s="610"/>
      <c r="BB5" s="610"/>
      <c r="BC5" s="610"/>
      <c r="BD5" s="610"/>
      <c r="BE5" s="610"/>
      <c r="BF5" s="611"/>
      <c r="BG5" s="623">
        <v>2026297</v>
      </c>
      <c r="BH5" s="624"/>
      <c r="BI5" s="624"/>
      <c r="BJ5" s="624"/>
      <c r="BK5" s="624"/>
      <c r="BL5" s="624"/>
      <c r="BM5" s="624"/>
      <c r="BN5" s="625"/>
      <c r="BO5" s="626">
        <v>100</v>
      </c>
      <c r="BP5" s="626"/>
      <c r="BQ5" s="626"/>
      <c r="BR5" s="626"/>
      <c r="BS5" s="627">
        <v>29692</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c r="B6" s="620" t="s">
        <v>237</v>
      </c>
      <c r="C6" s="621"/>
      <c r="D6" s="621"/>
      <c r="E6" s="621"/>
      <c r="F6" s="621"/>
      <c r="G6" s="621"/>
      <c r="H6" s="621"/>
      <c r="I6" s="621"/>
      <c r="J6" s="621"/>
      <c r="K6" s="621"/>
      <c r="L6" s="621"/>
      <c r="M6" s="621"/>
      <c r="N6" s="621"/>
      <c r="O6" s="621"/>
      <c r="P6" s="621"/>
      <c r="Q6" s="622"/>
      <c r="R6" s="623">
        <v>96137</v>
      </c>
      <c r="S6" s="624"/>
      <c r="T6" s="624"/>
      <c r="U6" s="624"/>
      <c r="V6" s="624"/>
      <c r="W6" s="624"/>
      <c r="X6" s="624"/>
      <c r="Y6" s="625"/>
      <c r="Z6" s="626">
        <v>1</v>
      </c>
      <c r="AA6" s="626"/>
      <c r="AB6" s="626"/>
      <c r="AC6" s="626"/>
      <c r="AD6" s="627">
        <v>96137</v>
      </c>
      <c r="AE6" s="627"/>
      <c r="AF6" s="627"/>
      <c r="AG6" s="627"/>
      <c r="AH6" s="627"/>
      <c r="AI6" s="627"/>
      <c r="AJ6" s="627"/>
      <c r="AK6" s="627"/>
      <c r="AL6" s="628">
        <v>1.7</v>
      </c>
      <c r="AM6" s="629"/>
      <c r="AN6" s="629"/>
      <c r="AO6" s="630"/>
      <c r="AP6" s="620" t="s">
        <v>238</v>
      </c>
      <c r="AQ6" s="621"/>
      <c r="AR6" s="621"/>
      <c r="AS6" s="621"/>
      <c r="AT6" s="621"/>
      <c r="AU6" s="621"/>
      <c r="AV6" s="621"/>
      <c r="AW6" s="621"/>
      <c r="AX6" s="621"/>
      <c r="AY6" s="621"/>
      <c r="AZ6" s="621"/>
      <c r="BA6" s="621"/>
      <c r="BB6" s="621"/>
      <c r="BC6" s="621"/>
      <c r="BD6" s="621"/>
      <c r="BE6" s="621"/>
      <c r="BF6" s="622"/>
      <c r="BG6" s="623">
        <v>2026297</v>
      </c>
      <c r="BH6" s="624"/>
      <c r="BI6" s="624"/>
      <c r="BJ6" s="624"/>
      <c r="BK6" s="624"/>
      <c r="BL6" s="624"/>
      <c r="BM6" s="624"/>
      <c r="BN6" s="625"/>
      <c r="BO6" s="626">
        <v>100</v>
      </c>
      <c r="BP6" s="626"/>
      <c r="BQ6" s="626"/>
      <c r="BR6" s="626"/>
      <c r="BS6" s="627">
        <v>29692</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100010</v>
      </c>
      <c r="CS6" s="624"/>
      <c r="CT6" s="624"/>
      <c r="CU6" s="624"/>
      <c r="CV6" s="624"/>
      <c r="CW6" s="624"/>
      <c r="CX6" s="624"/>
      <c r="CY6" s="625"/>
      <c r="CZ6" s="617">
        <v>1.1000000000000001</v>
      </c>
      <c r="DA6" s="618"/>
      <c r="DB6" s="618"/>
      <c r="DC6" s="634"/>
      <c r="DD6" s="632" t="s">
        <v>240</v>
      </c>
      <c r="DE6" s="624"/>
      <c r="DF6" s="624"/>
      <c r="DG6" s="624"/>
      <c r="DH6" s="624"/>
      <c r="DI6" s="624"/>
      <c r="DJ6" s="624"/>
      <c r="DK6" s="624"/>
      <c r="DL6" s="624"/>
      <c r="DM6" s="624"/>
      <c r="DN6" s="624"/>
      <c r="DO6" s="624"/>
      <c r="DP6" s="625"/>
      <c r="DQ6" s="632">
        <v>100010</v>
      </c>
      <c r="DR6" s="624"/>
      <c r="DS6" s="624"/>
      <c r="DT6" s="624"/>
      <c r="DU6" s="624"/>
      <c r="DV6" s="624"/>
      <c r="DW6" s="624"/>
      <c r="DX6" s="624"/>
      <c r="DY6" s="624"/>
      <c r="DZ6" s="624"/>
      <c r="EA6" s="624"/>
      <c r="EB6" s="624"/>
      <c r="EC6" s="633"/>
    </row>
    <row r="7" spans="2:143" ht="11.25" customHeight="1">
      <c r="B7" s="620" t="s">
        <v>241</v>
      </c>
      <c r="C7" s="621"/>
      <c r="D7" s="621"/>
      <c r="E7" s="621"/>
      <c r="F7" s="621"/>
      <c r="G7" s="621"/>
      <c r="H7" s="621"/>
      <c r="I7" s="621"/>
      <c r="J7" s="621"/>
      <c r="K7" s="621"/>
      <c r="L7" s="621"/>
      <c r="M7" s="621"/>
      <c r="N7" s="621"/>
      <c r="O7" s="621"/>
      <c r="P7" s="621"/>
      <c r="Q7" s="622"/>
      <c r="R7" s="623">
        <v>1852</v>
      </c>
      <c r="S7" s="624"/>
      <c r="T7" s="624"/>
      <c r="U7" s="624"/>
      <c r="V7" s="624"/>
      <c r="W7" s="624"/>
      <c r="X7" s="624"/>
      <c r="Y7" s="625"/>
      <c r="Z7" s="626">
        <v>0</v>
      </c>
      <c r="AA7" s="626"/>
      <c r="AB7" s="626"/>
      <c r="AC7" s="626"/>
      <c r="AD7" s="627">
        <v>1852</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882096</v>
      </c>
      <c r="BH7" s="624"/>
      <c r="BI7" s="624"/>
      <c r="BJ7" s="624"/>
      <c r="BK7" s="624"/>
      <c r="BL7" s="624"/>
      <c r="BM7" s="624"/>
      <c r="BN7" s="625"/>
      <c r="BO7" s="626">
        <v>43.5</v>
      </c>
      <c r="BP7" s="626"/>
      <c r="BQ7" s="626"/>
      <c r="BR7" s="626"/>
      <c r="BS7" s="627">
        <v>29692</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1038212</v>
      </c>
      <c r="CS7" s="624"/>
      <c r="CT7" s="624"/>
      <c r="CU7" s="624"/>
      <c r="CV7" s="624"/>
      <c r="CW7" s="624"/>
      <c r="CX7" s="624"/>
      <c r="CY7" s="625"/>
      <c r="CZ7" s="626">
        <v>11.4</v>
      </c>
      <c r="DA7" s="626"/>
      <c r="DB7" s="626"/>
      <c r="DC7" s="626"/>
      <c r="DD7" s="632">
        <v>45486</v>
      </c>
      <c r="DE7" s="624"/>
      <c r="DF7" s="624"/>
      <c r="DG7" s="624"/>
      <c r="DH7" s="624"/>
      <c r="DI7" s="624"/>
      <c r="DJ7" s="624"/>
      <c r="DK7" s="624"/>
      <c r="DL7" s="624"/>
      <c r="DM7" s="624"/>
      <c r="DN7" s="624"/>
      <c r="DO7" s="624"/>
      <c r="DP7" s="625"/>
      <c r="DQ7" s="632">
        <v>852513</v>
      </c>
      <c r="DR7" s="624"/>
      <c r="DS7" s="624"/>
      <c r="DT7" s="624"/>
      <c r="DU7" s="624"/>
      <c r="DV7" s="624"/>
      <c r="DW7" s="624"/>
      <c r="DX7" s="624"/>
      <c r="DY7" s="624"/>
      <c r="DZ7" s="624"/>
      <c r="EA7" s="624"/>
      <c r="EB7" s="624"/>
      <c r="EC7" s="633"/>
    </row>
    <row r="8" spans="2:143" ht="11.25" customHeight="1">
      <c r="B8" s="620" t="s">
        <v>244</v>
      </c>
      <c r="C8" s="621"/>
      <c r="D8" s="621"/>
      <c r="E8" s="621"/>
      <c r="F8" s="621"/>
      <c r="G8" s="621"/>
      <c r="H8" s="621"/>
      <c r="I8" s="621"/>
      <c r="J8" s="621"/>
      <c r="K8" s="621"/>
      <c r="L8" s="621"/>
      <c r="M8" s="621"/>
      <c r="N8" s="621"/>
      <c r="O8" s="621"/>
      <c r="P8" s="621"/>
      <c r="Q8" s="622"/>
      <c r="R8" s="623">
        <v>11115</v>
      </c>
      <c r="S8" s="624"/>
      <c r="T8" s="624"/>
      <c r="U8" s="624"/>
      <c r="V8" s="624"/>
      <c r="W8" s="624"/>
      <c r="X8" s="624"/>
      <c r="Y8" s="625"/>
      <c r="Z8" s="626">
        <v>0.1</v>
      </c>
      <c r="AA8" s="626"/>
      <c r="AB8" s="626"/>
      <c r="AC8" s="626"/>
      <c r="AD8" s="627">
        <v>11115</v>
      </c>
      <c r="AE8" s="627"/>
      <c r="AF8" s="627"/>
      <c r="AG8" s="627"/>
      <c r="AH8" s="627"/>
      <c r="AI8" s="627"/>
      <c r="AJ8" s="627"/>
      <c r="AK8" s="627"/>
      <c r="AL8" s="628">
        <v>0.2</v>
      </c>
      <c r="AM8" s="629"/>
      <c r="AN8" s="629"/>
      <c r="AO8" s="630"/>
      <c r="AP8" s="620" t="s">
        <v>245</v>
      </c>
      <c r="AQ8" s="621"/>
      <c r="AR8" s="621"/>
      <c r="AS8" s="621"/>
      <c r="AT8" s="621"/>
      <c r="AU8" s="621"/>
      <c r="AV8" s="621"/>
      <c r="AW8" s="621"/>
      <c r="AX8" s="621"/>
      <c r="AY8" s="621"/>
      <c r="AZ8" s="621"/>
      <c r="BA8" s="621"/>
      <c r="BB8" s="621"/>
      <c r="BC8" s="621"/>
      <c r="BD8" s="621"/>
      <c r="BE8" s="621"/>
      <c r="BF8" s="622"/>
      <c r="BG8" s="623">
        <v>33530</v>
      </c>
      <c r="BH8" s="624"/>
      <c r="BI8" s="624"/>
      <c r="BJ8" s="624"/>
      <c r="BK8" s="624"/>
      <c r="BL8" s="624"/>
      <c r="BM8" s="624"/>
      <c r="BN8" s="625"/>
      <c r="BO8" s="626">
        <v>1.7</v>
      </c>
      <c r="BP8" s="626"/>
      <c r="BQ8" s="626"/>
      <c r="BR8" s="626"/>
      <c r="BS8" s="627" t="s">
        <v>131</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3648576</v>
      </c>
      <c r="CS8" s="624"/>
      <c r="CT8" s="624"/>
      <c r="CU8" s="624"/>
      <c r="CV8" s="624"/>
      <c r="CW8" s="624"/>
      <c r="CX8" s="624"/>
      <c r="CY8" s="625"/>
      <c r="CZ8" s="626">
        <v>40</v>
      </c>
      <c r="DA8" s="626"/>
      <c r="DB8" s="626"/>
      <c r="DC8" s="626"/>
      <c r="DD8" s="632">
        <v>260346</v>
      </c>
      <c r="DE8" s="624"/>
      <c r="DF8" s="624"/>
      <c r="DG8" s="624"/>
      <c r="DH8" s="624"/>
      <c r="DI8" s="624"/>
      <c r="DJ8" s="624"/>
      <c r="DK8" s="624"/>
      <c r="DL8" s="624"/>
      <c r="DM8" s="624"/>
      <c r="DN8" s="624"/>
      <c r="DO8" s="624"/>
      <c r="DP8" s="625"/>
      <c r="DQ8" s="632">
        <v>2064617</v>
      </c>
      <c r="DR8" s="624"/>
      <c r="DS8" s="624"/>
      <c r="DT8" s="624"/>
      <c r="DU8" s="624"/>
      <c r="DV8" s="624"/>
      <c r="DW8" s="624"/>
      <c r="DX8" s="624"/>
      <c r="DY8" s="624"/>
      <c r="DZ8" s="624"/>
      <c r="EA8" s="624"/>
      <c r="EB8" s="624"/>
      <c r="EC8" s="633"/>
    </row>
    <row r="9" spans="2:143" ht="11.25" customHeight="1">
      <c r="B9" s="620" t="s">
        <v>247</v>
      </c>
      <c r="C9" s="621"/>
      <c r="D9" s="621"/>
      <c r="E9" s="621"/>
      <c r="F9" s="621"/>
      <c r="G9" s="621"/>
      <c r="H9" s="621"/>
      <c r="I9" s="621"/>
      <c r="J9" s="621"/>
      <c r="K9" s="621"/>
      <c r="L9" s="621"/>
      <c r="M9" s="621"/>
      <c r="N9" s="621"/>
      <c r="O9" s="621"/>
      <c r="P9" s="621"/>
      <c r="Q9" s="622"/>
      <c r="R9" s="623">
        <v>9152</v>
      </c>
      <c r="S9" s="624"/>
      <c r="T9" s="624"/>
      <c r="U9" s="624"/>
      <c r="V9" s="624"/>
      <c r="W9" s="624"/>
      <c r="X9" s="624"/>
      <c r="Y9" s="625"/>
      <c r="Z9" s="626">
        <v>0.1</v>
      </c>
      <c r="AA9" s="626"/>
      <c r="AB9" s="626"/>
      <c r="AC9" s="626"/>
      <c r="AD9" s="627">
        <v>9152</v>
      </c>
      <c r="AE9" s="627"/>
      <c r="AF9" s="627"/>
      <c r="AG9" s="627"/>
      <c r="AH9" s="627"/>
      <c r="AI9" s="627"/>
      <c r="AJ9" s="627"/>
      <c r="AK9" s="627"/>
      <c r="AL9" s="628">
        <v>0.2</v>
      </c>
      <c r="AM9" s="629"/>
      <c r="AN9" s="629"/>
      <c r="AO9" s="630"/>
      <c r="AP9" s="620" t="s">
        <v>248</v>
      </c>
      <c r="AQ9" s="621"/>
      <c r="AR9" s="621"/>
      <c r="AS9" s="621"/>
      <c r="AT9" s="621"/>
      <c r="AU9" s="621"/>
      <c r="AV9" s="621"/>
      <c r="AW9" s="621"/>
      <c r="AX9" s="621"/>
      <c r="AY9" s="621"/>
      <c r="AZ9" s="621"/>
      <c r="BA9" s="621"/>
      <c r="BB9" s="621"/>
      <c r="BC9" s="621"/>
      <c r="BD9" s="621"/>
      <c r="BE9" s="621"/>
      <c r="BF9" s="622"/>
      <c r="BG9" s="623">
        <v>717512</v>
      </c>
      <c r="BH9" s="624"/>
      <c r="BI9" s="624"/>
      <c r="BJ9" s="624"/>
      <c r="BK9" s="624"/>
      <c r="BL9" s="624"/>
      <c r="BM9" s="624"/>
      <c r="BN9" s="625"/>
      <c r="BO9" s="626">
        <v>35.4</v>
      </c>
      <c r="BP9" s="626"/>
      <c r="BQ9" s="626"/>
      <c r="BR9" s="626"/>
      <c r="BS9" s="627" t="s">
        <v>240</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1008056</v>
      </c>
      <c r="CS9" s="624"/>
      <c r="CT9" s="624"/>
      <c r="CU9" s="624"/>
      <c r="CV9" s="624"/>
      <c r="CW9" s="624"/>
      <c r="CX9" s="624"/>
      <c r="CY9" s="625"/>
      <c r="CZ9" s="626">
        <v>11.1</v>
      </c>
      <c r="DA9" s="626"/>
      <c r="DB9" s="626"/>
      <c r="DC9" s="626"/>
      <c r="DD9" s="632">
        <v>64234</v>
      </c>
      <c r="DE9" s="624"/>
      <c r="DF9" s="624"/>
      <c r="DG9" s="624"/>
      <c r="DH9" s="624"/>
      <c r="DI9" s="624"/>
      <c r="DJ9" s="624"/>
      <c r="DK9" s="624"/>
      <c r="DL9" s="624"/>
      <c r="DM9" s="624"/>
      <c r="DN9" s="624"/>
      <c r="DO9" s="624"/>
      <c r="DP9" s="625"/>
      <c r="DQ9" s="632">
        <v>633800</v>
      </c>
      <c r="DR9" s="624"/>
      <c r="DS9" s="624"/>
      <c r="DT9" s="624"/>
      <c r="DU9" s="624"/>
      <c r="DV9" s="624"/>
      <c r="DW9" s="624"/>
      <c r="DX9" s="624"/>
      <c r="DY9" s="624"/>
      <c r="DZ9" s="624"/>
      <c r="EA9" s="624"/>
      <c r="EB9" s="624"/>
      <c r="EC9" s="633"/>
    </row>
    <row r="10" spans="2:143" ht="11.25" customHeight="1">
      <c r="B10" s="620" t="s">
        <v>250</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240</v>
      </c>
      <c r="AA10" s="626"/>
      <c r="AB10" s="626"/>
      <c r="AC10" s="626"/>
      <c r="AD10" s="627" t="s">
        <v>131</v>
      </c>
      <c r="AE10" s="627"/>
      <c r="AF10" s="627"/>
      <c r="AG10" s="627"/>
      <c r="AH10" s="627"/>
      <c r="AI10" s="627"/>
      <c r="AJ10" s="627"/>
      <c r="AK10" s="627"/>
      <c r="AL10" s="628" t="s">
        <v>131</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67525</v>
      </c>
      <c r="BH10" s="624"/>
      <c r="BI10" s="624"/>
      <c r="BJ10" s="624"/>
      <c r="BK10" s="624"/>
      <c r="BL10" s="624"/>
      <c r="BM10" s="624"/>
      <c r="BN10" s="625"/>
      <c r="BO10" s="626">
        <v>3.3</v>
      </c>
      <c r="BP10" s="626"/>
      <c r="BQ10" s="626"/>
      <c r="BR10" s="626"/>
      <c r="BS10" s="627">
        <v>11258</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131</v>
      </c>
      <c r="DA10" s="626"/>
      <c r="DB10" s="626"/>
      <c r="DC10" s="626"/>
      <c r="DD10" s="632" t="s">
        <v>240</v>
      </c>
      <c r="DE10" s="624"/>
      <c r="DF10" s="624"/>
      <c r="DG10" s="624"/>
      <c r="DH10" s="624"/>
      <c r="DI10" s="624"/>
      <c r="DJ10" s="624"/>
      <c r="DK10" s="624"/>
      <c r="DL10" s="624"/>
      <c r="DM10" s="624"/>
      <c r="DN10" s="624"/>
      <c r="DO10" s="624"/>
      <c r="DP10" s="625"/>
      <c r="DQ10" s="632" t="s">
        <v>240</v>
      </c>
      <c r="DR10" s="624"/>
      <c r="DS10" s="624"/>
      <c r="DT10" s="624"/>
      <c r="DU10" s="624"/>
      <c r="DV10" s="624"/>
      <c r="DW10" s="624"/>
      <c r="DX10" s="624"/>
      <c r="DY10" s="624"/>
      <c r="DZ10" s="624"/>
      <c r="EA10" s="624"/>
      <c r="EB10" s="624"/>
      <c r="EC10" s="633"/>
    </row>
    <row r="11" spans="2:143" ht="11.25" customHeight="1">
      <c r="B11" s="620" t="s">
        <v>253</v>
      </c>
      <c r="C11" s="621"/>
      <c r="D11" s="621"/>
      <c r="E11" s="621"/>
      <c r="F11" s="621"/>
      <c r="G11" s="621"/>
      <c r="H11" s="621"/>
      <c r="I11" s="621"/>
      <c r="J11" s="621"/>
      <c r="K11" s="621"/>
      <c r="L11" s="621"/>
      <c r="M11" s="621"/>
      <c r="N11" s="621"/>
      <c r="O11" s="621"/>
      <c r="P11" s="621"/>
      <c r="Q11" s="622"/>
      <c r="R11" s="623">
        <v>489891</v>
      </c>
      <c r="S11" s="624"/>
      <c r="T11" s="624"/>
      <c r="U11" s="624"/>
      <c r="V11" s="624"/>
      <c r="W11" s="624"/>
      <c r="X11" s="624"/>
      <c r="Y11" s="625"/>
      <c r="Z11" s="628">
        <v>4.9000000000000004</v>
      </c>
      <c r="AA11" s="629"/>
      <c r="AB11" s="629"/>
      <c r="AC11" s="635"/>
      <c r="AD11" s="632">
        <v>489891</v>
      </c>
      <c r="AE11" s="624"/>
      <c r="AF11" s="624"/>
      <c r="AG11" s="624"/>
      <c r="AH11" s="624"/>
      <c r="AI11" s="624"/>
      <c r="AJ11" s="624"/>
      <c r="AK11" s="625"/>
      <c r="AL11" s="628">
        <v>8.6999999999999993</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63529</v>
      </c>
      <c r="BH11" s="624"/>
      <c r="BI11" s="624"/>
      <c r="BJ11" s="624"/>
      <c r="BK11" s="624"/>
      <c r="BL11" s="624"/>
      <c r="BM11" s="624"/>
      <c r="BN11" s="625"/>
      <c r="BO11" s="626">
        <v>3.1</v>
      </c>
      <c r="BP11" s="626"/>
      <c r="BQ11" s="626"/>
      <c r="BR11" s="626"/>
      <c r="BS11" s="627">
        <v>18434</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254266</v>
      </c>
      <c r="CS11" s="624"/>
      <c r="CT11" s="624"/>
      <c r="CU11" s="624"/>
      <c r="CV11" s="624"/>
      <c r="CW11" s="624"/>
      <c r="CX11" s="624"/>
      <c r="CY11" s="625"/>
      <c r="CZ11" s="626">
        <v>2.8</v>
      </c>
      <c r="DA11" s="626"/>
      <c r="DB11" s="626"/>
      <c r="DC11" s="626"/>
      <c r="DD11" s="632">
        <v>37467</v>
      </c>
      <c r="DE11" s="624"/>
      <c r="DF11" s="624"/>
      <c r="DG11" s="624"/>
      <c r="DH11" s="624"/>
      <c r="DI11" s="624"/>
      <c r="DJ11" s="624"/>
      <c r="DK11" s="624"/>
      <c r="DL11" s="624"/>
      <c r="DM11" s="624"/>
      <c r="DN11" s="624"/>
      <c r="DO11" s="624"/>
      <c r="DP11" s="625"/>
      <c r="DQ11" s="632">
        <v>216477</v>
      </c>
      <c r="DR11" s="624"/>
      <c r="DS11" s="624"/>
      <c r="DT11" s="624"/>
      <c r="DU11" s="624"/>
      <c r="DV11" s="624"/>
      <c r="DW11" s="624"/>
      <c r="DX11" s="624"/>
      <c r="DY11" s="624"/>
      <c r="DZ11" s="624"/>
      <c r="EA11" s="624"/>
      <c r="EB11" s="624"/>
      <c r="EC11" s="633"/>
    </row>
    <row r="12" spans="2:143" ht="11.25" customHeight="1">
      <c r="B12" s="620" t="s">
        <v>256</v>
      </c>
      <c r="C12" s="621"/>
      <c r="D12" s="621"/>
      <c r="E12" s="621"/>
      <c r="F12" s="621"/>
      <c r="G12" s="621"/>
      <c r="H12" s="621"/>
      <c r="I12" s="621"/>
      <c r="J12" s="621"/>
      <c r="K12" s="621"/>
      <c r="L12" s="621"/>
      <c r="M12" s="621"/>
      <c r="N12" s="621"/>
      <c r="O12" s="621"/>
      <c r="P12" s="621"/>
      <c r="Q12" s="622"/>
      <c r="R12" s="623" t="s">
        <v>240</v>
      </c>
      <c r="S12" s="624"/>
      <c r="T12" s="624"/>
      <c r="U12" s="624"/>
      <c r="V12" s="624"/>
      <c r="W12" s="624"/>
      <c r="X12" s="624"/>
      <c r="Y12" s="625"/>
      <c r="Z12" s="626" t="s">
        <v>257</v>
      </c>
      <c r="AA12" s="626"/>
      <c r="AB12" s="626"/>
      <c r="AC12" s="626"/>
      <c r="AD12" s="627" t="s">
        <v>176</v>
      </c>
      <c r="AE12" s="627"/>
      <c r="AF12" s="627"/>
      <c r="AG12" s="627"/>
      <c r="AH12" s="627"/>
      <c r="AI12" s="627"/>
      <c r="AJ12" s="627"/>
      <c r="AK12" s="627"/>
      <c r="AL12" s="628" t="s">
        <v>240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928672</v>
      </c>
      <c r="BH12" s="624"/>
      <c r="BI12" s="624"/>
      <c r="BJ12" s="624"/>
      <c r="BK12" s="624"/>
      <c r="BL12" s="624"/>
      <c r="BM12" s="624"/>
      <c r="BN12" s="625"/>
      <c r="BO12" s="626">
        <v>45.8</v>
      </c>
      <c r="BP12" s="626"/>
      <c r="BQ12" s="626"/>
      <c r="BR12" s="626"/>
      <c r="BS12" s="627" t="s">
        <v>131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406477</v>
      </c>
      <c r="CS12" s="624"/>
      <c r="CT12" s="624"/>
      <c r="CU12" s="624"/>
      <c r="CV12" s="624"/>
      <c r="CW12" s="624"/>
      <c r="CX12" s="624"/>
      <c r="CY12" s="625"/>
      <c r="CZ12" s="626">
        <v>4.5</v>
      </c>
      <c r="DA12" s="626"/>
      <c r="DB12" s="626"/>
      <c r="DC12" s="626"/>
      <c r="DD12" s="632">
        <v>3615</v>
      </c>
      <c r="DE12" s="624"/>
      <c r="DF12" s="624"/>
      <c r="DG12" s="624"/>
      <c r="DH12" s="624"/>
      <c r="DI12" s="624"/>
      <c r="DJ12" s="624"/>
      <c r="DK12" s="624"/>
      <c r="DL12" s="624"/>
      <c r="DM12" s="624"/>
      <c r="DN12" s="624"/>
      <c r="DO12" s="624"/>
      <c r="DP12" s="625"/>
      <c r="DQ12" s="632">
        <v>246386</v>
      </c>
      <c r="DR12" s="624"/>
      <c r="DS12" s="624"/>
      <c r="DT12" s="624"/>
      <c r="DU12" s="624"/>
      <c r="DV12" s="624"/>
      <c r="DW12" s="624"/>
      <c r="DX12" s="624"/>
      <c r="DY12" s="624"/>
      <c r="DZ12" s="624"/>
      <c r="EA12" s="624"/>
      <c r="EB12" s="624"/>
      <c r="EC12" s="633"/>
    </row>
    <row r="13" spans="2:143" ht="11.25" customHeight="1">
      <c r="B13" s="620" t="s">
        <v>260</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240</v>
      </c>
      <c r="AE13" s="627"/>
      <c r="AF13" s="627"/>
      <c r="AG13" s="627"/>
      <c r="AH13" s="627"/>
      <c r="AI13" s="627"/>
      <c r="AJ13" s="627"/>
      <c r="AK13" s="627"/>
      <c r="AL13" s="628" t="s">
        <v>176</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912139</v>
      </c>
      <c r="BH13" s="624"/>
      <c r="BI13" s="624"/>
      <c r="BJ13" s="624"/>
      <c r="BK13" s="624"/>
      <c r="BL13" s="624"/>
      <c r="BM13" s="624"/>
      <c r="BN13" s="625"/>
      <c r="BO13" s="626">
        <v>45</v>
      </c>
      <c r="BP13" s="626"/>
      <c r="BQ13" s="626"/>
      <c r="BR13" s="626"/>
      <c r="BS13" s="627" t="s">
        <v>240</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633598</v>
      </c>
      <c r="CS13" s="624"/>
      <c r="CT13" s="624"/>
      <c r="CU13" s="624"/>
      <c r="CV13" s="624"/>
      <c r="CW13" s="624"/>
      <c r="CX13" s="624"/>
      <c r="CY13" s="625"/>
      <c r="CZ13" s="626">
        <v>7</v>
      </c>
      <c r="DA13" s="626"/>
      <c r="DB13" s="626"/>
      <c r="DC13" s="626"/>
      <c r="DD13" s="632">
        <v>359597</v>
      </c>
      <c r="DE13" s="624"/>
      <c r="DF13" s="624"/>
      <c r="DG13" s="624"/>
      <c r="DH13" s="624"/>
      <c r="DI13" s="624"/>
      <c r="DJ13" s="624"/>
      <c r="DK13" s="624"/>
      <c r="DL13" s="624"/>
      <c r="DM13" s="624"/>
      <c r="DN13" s="624"/>
      <c r="DO13" s="624"/>
      <c r="DP13" s="625"/>
      <c r="DQ13" s="632">
        <v>442271</v>
      </c>
      <c r="DR13" s="624"/>
      <c r="DS13" s="624"/>
      <c r="DT13" s="624"/>
      <c r="DU13" s="624"/>
      <c r="DV13" s="624"/>
      <c r="DW13" s="624"/>
      <c r="DX13" s="624"/>
      <c r="DY13" s="624"/>
      <c r="DZ13" s="624"/>
      <c r="EA13" s="624"/>
      <c r="EB13" s="624"/>
      <c r="EC13" s="633"/>
    </row>
    <row r="14" spans="2:143" ht="11.25" customHeight="1">
      <c r="B14" s="620" t="s">
        <v>263</v>
      </c>
      <c r="C14" s="621"/>
      <c r="D14" s="621"/>
      <c r="E14" s="621"/>
      <c r="F14" s="621"/>
      <c r="G14" s="621"/>
      <c r="H14" s="621"/>
      <c r="I14" s="621"/>
      <c r="J14" s="621"/>
      <c r="K14" s="621"/>
      <c r="L14" s="621"/>
      <c r="M14" s="621"/>
      <c r="N14" s="621"/>
      <c r="O14" s="621"/>
      <c r="P14" s="621"/>
      <c r="Q14" s="622"/>
      <c r="R14" s="623" t="s">
        <v>240</v>
      </c>
      <c r="S14" s="624"/>
      <c r="T14" s="624"/>
      <c r="U14" s="624"/>
      <c r="V14" s="624"/>
      <c r="W14" s="624"/>
      <c r="X14" s="624"/>
      <c r="Y14" s="625"/>
      <c r="Z14" s="626" t="s">
        <v>176</v>
      </c>
      <c r="AA14" s="626"/>
      <c r="AB14" s="626"/>
      <c r="AC14" s="626"/>
      <c r="AD14" s="627" t="s">
        <v>257</v>
      </c>
      <c r="AE14" s="627"/>
      <c r="AF14" s="627"/>
      <c r="AG14" s="627"/>
      <c r="AH14" s="627"/>
      <c r="AI14" s="627"/>
      <c r="AJ14" s="627"/>
      <c r="AK14" s="627"/>
      <c r="AL14" s="628" t="s">
        <v>240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88638</v>
      </c>
      <c r="BH14" s="624"/>
      <c r="BI14" s="624"/>
      <c r="BJ14" s="624"/>
      <c r="BK14" s="624"/>
      <c r="BL14" s="624"/>
      <c r="BM14" s="624"/>
      <c r="BN14" s="625"/>
      <c r="BO14" s="626">
        <v>4.4000000000000004</v>
      </c>
      <c r="BP14" s="626"/>
      <c r="BQ14" s="626"/>
      <c r="BR14" s="626"/>
      <c r="BS14" s="627" t="s">
        <v>240</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454616</v>
      </c>
      <c r="CS14" s="624"/>
      <c r="CT14" s="624"/>
      <c r="CU14" s="624"/>
      <c r="CV14" s="624"/>
      <c r="CW14" s="624"/>
      <c r="CX14" s="624"/>
      <c r="CY14" s="625"/>
      <c r="CZ14" s="626">
        <v>5</v>
      </c>
      <c r="DA14" s="626"/>
      <c r="DB14" s="626"/>
      <c r="DC14" s="626"/>
      <c r="DD14" s="632">
        <v>7689</v>
      </c>
      <c r="DE14" s="624"/>
      <c r="DF14" s="624"/>
      <c r="DG14" s="624"/>
      <c r="DH14" s="624"/>
      <c r="DI14" s="624"/>
      <c r="DJ14" s="624"/>
      <c r="DK14" s="624"/>
      <c r="DL14" s="624"/>
      <c r="DM14" s="624"/>
      <c r="DN14" s="624"/>
      <c r="DO14" s="624"/>
      <c r="DP14" s="625"/>
      <c r="DQ14" s="632">
        <v>452353</v>
      </c>
      <c r="DR14" s="624"/>
      <c r="DS14" s="624"/>
      <c r="DT14" s="624"/>
      <c r="DU14" s="624"/>
      <c r="DV14" s="624"/>
      <c r="DW14" s="624"/>
      <c r="DX14" s="624"/>
      <c r="DY14" s="624"/>
      <c r="DZ14" s="624"/>
      <c r="EA14" s="624"/>
      <c r="EB14" s="624"/>
      <c r="EC14" s="633"/>
    </row>
    <row r="15" spans="2:143" ht="11.25" customHeight="1">
      <c r="B15" s="620" t="s">
        <v>266</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240</v>
      </c>
      <c r="AA15" s="626"/>
      <c r="AB15" s="626"/>
      <c r="AC15" s="626"/>
      <c r="AD15" s="627" t="s">
        <v>131</v>
      </c>
      <c r="AE15" s="627"/>
      <c r="AF15" s="627"/>
      <c r="AG15" s="627"/>
      <c r="AH15" s="627"/>
      <c r="AI15" s="627"/>
      <c r="AJ15" s="627"/>
      <c r="AK15" s="627"/>
      <c r="AL15" s="628" t="s">
        <v>240</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126891</v>
      </c>
      <c r="BH15" s="624"/>
      <c r="BI15" s="624"/>
      <c r="BJ15" s="624"/>
      <c r="BK15" s="624"/>
      <c r="BL15" s="624"/>
      <c r="BM15" s="624"/>
      <c r="BN15" s="625"/>
      <c r="BO15" s="626">
        <v>6.3</v>
      </c>
      <c r="BP15" s="626"/>
      <c r="BQ15" s="626"/>
      <c r="BR15" s="626"/>
      <c r="BS15" s="627" t="s">
        <v>131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848952</v>
      </c>
      <c r="CS15" s="624"/>
      <c r="CT15" s="624"/>
      <c r="CU15" s="624"/>
      <c r="CV15" s="624"/>
      <c r="CW15" s="624"/>
      <c r="CX15" s="624"/>
      <c r="CY15" s="625"/>
      <c r="CZ15" s="626">
        <v>9.3000000000000007</v>
      </c>
      <c r="DA15" s="626"/>
      <c r="DB15" s="626"/>
      <c r="DC15" s="626"/>
      <c r="DD15" s="632">
        <v>22890</v>
      </c>
      <c r="DE15" s="624"/>
      <c r="DF15" s="624"/>
      <c r="DG15" s="624"/>
      <c r="DH15" s="624"/>
      <c r="DI15" s="624"/>
      <c r="DJ15" s="624"/>
      <c r="DK15" s="624"/>
      <c r="DL15" s="624"/>
      <c r="DM15" s="624"/>
      <c r="DN15" s="624"/>
      <c r="DO15" s="624"/>
      <c r="DP15" s="625"/>
      <c r="DQ15" s="632">
        <v>717277</v>
      </c>
      <c r="DR15" s="624"/>
      <c r="DS15" s="624"/>
      <c r="DT15" s="624"/>
      <c r="DU15" s="624"/>
      <c r="DV15" s="624"/>
      <c r="DW15" s="624"/>
      <c r="DX15" s="624"/>
      <c r="DY15" s="624"/>
      <c r="DZ15" s="624"/>
      <c r="EA15" s="624"/>
      <c r="EB15" s="624"/>
      <c r="EC15" s="633"/>
    </row>
    <row r="16" spans="2:143" ht="11.25" customHeight="1">
      <c r="B16" s="620" t="s">
        <v>269</v>
      </c>
      <c r="C16" s="621"/>
      <c r="D16" s="621"/>
      <c r="E16" s="621"/>
      <c r="F16" s="621"/>
      <c r="G16" s="621"/>
      <c r="H16" s="621"/>
      <c r="I16" s="621"/>
      <c r="J16" s="621"/>
      <c r="K16" s="621"/>
      <c r="L16" s="621"/>
      <c r="M16" s="621"/>
      <c r="N16" s="621"/>
      <c r="O16" s="621"/>
      <c r="P16" s="621"/>
      <c r="Q16" s="622"/>
      <c r="R16" s="623">
        <v>6742</v>
      </c>
      <c r="S16" s="624"/>
      <c r="T16" s="624"/>
      <c r="U16" s="624"/>
      <c r="V16" s="624"/>
      <c r="W16" s="624"/>
      <c r="X16" s="624"/>
      <c r="Y16" s="625"/>
      <c r="Z16" s="626">
        <v>0.1</v>
      </c>
      <c r="AA16" s="626"/>
      <c r="AB16" s="626"/>
      <c r="AC16" s="626"/>
      <c r="AD16" s="627">
        <v>6742</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176</v>
      </c>
      <c r="BH16" s="624"/>
      <c r="BI16" s="624"/>
      <c r="BJ16" s="624"/>
      <c r="BK16" s="624"/>
      <c r="BL16" s="624"/>
      <c r="BM16" s="624"/>
      <c r="BN16" s="625"/>
      <c r="BO16" s="626" t="s">
        <v>131</v>
      </c>
      <c r="BP16" s="626"/>
      <c r="BQ16" s="626"/>
      <c r="BR16" s="626"/>
      <c r="BS16" s="627" t="s">
        <v>240</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57143</v>
      </c>
      <c r="CS16" s="624"/>
      <c r="CT16" s="624"/>
      <c r="CU16" s="624"/>
      <c r="CV16" s="624"/>
      <c r="CW16" s="624"/>
      <c r="CX16" s="624"/>
      <c r="CY16" s="625"/>
      <c r="CZ16" s="626">
        <v>0.6</v>
      </c>
      <c r="DA16" s="626"/>
      <c r="DB16" s="626"/>
      <c r="DC16" s="626"/>
      <c r="DD16" s="632" t="s">
        <v>131</v>
      </c>
      <c r="DE16" s="624"/>
      <c r="DF16" s="624"/>
      <c r="DG16" s="624"/>
      <c r="DH16" s="624"/>
      <c r="DI16" s="624"/>
      <c r="DJ16" s="624"/>
      <c r="DK16" s="624"/>
      <c r="DL16" s="624"/>
      <c r="DM16" s="624"/>
      <c r="DN16" s="624"/>
      <c r="DO16" s="624"/>
      <c r="DP16" s="625"/>
      <c r="DQ16" s="632" t="s">
        <v>240</v>
      </c>
      <c r="DR16" s="624"/>
      <c r="DS16" s="624"/>
      <c r="DT16" s="624"/>
      <c r="DU16" s="624"/>
      <c r="DV16" s="624"/>
      <c r="DW16" s="624"/>
      <c r="DX16" s="624"/>
      <c r="DY16" s="624"/>
      <c r="DZ16" s="624"/>
      <c r="EA16" s="624"/>
      <c r="EB16" s="624"/>
      <c r="EC16" s="633"/>
    </row>
    <row r="17" spans="2:133" ht="11.25" customHeight="1">
      <c r="B17" s="620" t="s">
        <v>272</v>
      </c>
      <c r="C17" s="621"/>
      <c r="D17" s="621"/>
      <c r="E17" s="621"/>
      <c r="F17" s="621"/>
      <c r="G17" s="621"/>
      <c r="H17" s="621"/>
      <c r="I17" s="621"/>
      <c r="J17" s="621"/>
      <c r="K17" s="621"/>
      <c r="L17" s="621"/>
      <c r="M17" s="621"/>
      <c r="N17" s="621"/>
      <c r="O17" s="621"/>
      <c r="P17" s="621"/>
      <c r="Q17" s="622"/>
      <c r="R17" s="623">
        <v>35009</v>
      </c>
      <c r="S17" s="624"/>
      <c r="T17" s="624"/>
      <c r="U17" s="624"/>
      <c r="V17" s="624"/>
      <c r="W17" s="624"/>
      <c r="X17" s="624"/>
      <c r="Y17" s="625"/>
      <c r="Z17" s="626">
        <v>0.3</v>
      </c>
      <c r="AA17" s="626"/>
      <c r="AB17" s="626"/>
      <c r="AC17" s="626"/>
      <c r="AD17" s="627">
        <v>35009</v>
      </c>
      <c r="AE17" s="627"/>
      <c r="AF17" s="627"/>
      <c r="AG17" s="627"/>
      <c r="AH17" s="627"/>
      <c r="AI17" s="627"/>
      <c r="AJ17" s="627"/>
      <c r="AK17" s="627"/>
      <c r="AL17" s="628">
        <v>0.6</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257</v>
      </c>
      <c r="BH17" s="624"/>
      <c r="BI17" s="624"/>
      <c r="BJ17" s="624"/>
      <c r="BK17" s="624"/>
      <c r="BL17" s="624"/>
      <c r="BM17" s="624"/>
      <c r="BN17" s="625"/>
      <c r="BO17" s="626" t="s">
        <v>131</v>
      </c>
      <c r="BP17" s="626"/>
      <c r="BQ17" s="626"/>
      <c r="BR17" s="626"/>
      <c r="BS17" s="627" t="s">
        <v>240</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664129</v>
      </c>
      <c r="CS17" s="624"/>
      <c r="CT17" s="624"/>
      <c r="CU17" s="624"/>
      <c r="CV17" s="624"/>
      <c r="CW17" s="624"/>
      <c r="CX17" s="624"/>
      <c r="CY17" s="625"/>
      <c r="CZ17" s="626">
        <v>7.3</v>
      </c>
      <c r="DA17" s="626"/>
      <c r="DB17" s="626"/>
      <c r="DC17" s="626"/>
      <c r="DD17" s="632" t="s">
        <v>257</v>
      </c>
      <c r="DE17" s="624"/>
      <c r="DF17" s="624"/>
      <c r="DG17" s="624"/>
      <c r="DH17" s="624"/>
      <c r="DI17" s="624"/>
      <c r="DJ17" s="624"/>
      <c r="DK17" s="624"/>
      <c r="DL17" s="624"/>
      <c r="DM17" s="624"/>
      <c r="DN17" s="624"/>
      <c r="DO17" s="624"/>
      <c r="DP17" s="625"/>
      <c r="DQ17" s="632">
        <v>658787</v>
      </c>
      <c r="DR17" s="624"/>
      <c r="DS17" s="624"/>
      <c r="DT17" s="624"/>
      <c r="DU17" s="624"/>
      <c r="DV17" s="624"/>
      <c r="DW17" s="624"/>
      <c r="DX17" s="624"/>
      <c r="DY17" s="624"/>
      <c r="DZ17" s="624"/>
      <c r="EA17" s="624"/>
      <c r="EB17" s="624"/>
      <c r="EC17" s="633"/>
    </row>
    <row r="18" spans="2:133" ht="11.25" customHeight="1">
      <c r="B18" s="620" t="s">
        <v>275</v>
      </c>
      <c r="C18" s="621"/>
      <c r="D18" s="621"/>
      <c r="E18" s="621"/>
      <c r="F18" s="621"/>
      <c r="G18" s="621"/>
      <c r="H18" s="621"/>
      <c r="I18" s="621"/>
      <c r="J18" s="621"/>
      <c r="K18" s="621"/>
      <c r="L18" s="621"/>
      <c r="M18" s="621"/>
      <c r="N18" s="621"/>
      <c r="O18" s="621"/>
      <c r="P18" s="621"/>
      <c r="Q18" s="622"/>
      <c r="R18" s="623">
        <v>22808</v>
      </c>
      <c r="S18" s="624"/>
      <c r="T18" s="624"/>
      <c r="U18" s="624"/>
      <c r="V18" s="624"/>
      <c r="W18" s="624"/>
      <c r="X18" s="624"/>
      <c r="Y18" s="625"/>
      <c r="Z18" s="626">
        <v>0.2</v>
      </c>
      <c r="AA18" s="626"/>
      <c r="AB18" s="626"/>
      <c r="AC18" s="626"/>
      <c r="AD18" s="627">
        <v>22808</v>
      </c>
      <c r="AE18" s="627"/>
      <c r="AF18" s="627"/>
      <c r="AG18" s="627"/>
      <c r="AH18" s="627"/>
      <c r="AI18" s="627"/>
      <c r="AJ18" s="627"/>
      <c r="AK18" s="627"/>
      <c r="AL18" s="628">
        <v>0.4</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176</v>
      </c>
      <c r="BH18" s="624"/>
      <c r="BI18" s="624"/>
      <c r="BJ18" s="624"/>
      <c r="BK18" s="624"/>
      <c r="BL18" s="624"/>
      <c r="BM18" s="624"/>
      <c r="BN18" s="625"/>
      <c r="BO18" s="626" t="s">
        <v>240</v>
      </c>
      <c r="BP18" s="626"/>
      <c r="BQ18" s="626"/>
      <c r="BR18" s="626"/>
      <c r="BS18" s="627" t="s">
        <v>176</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240</v>
      </c>
      <c r="DA18" s="626"/>
      <c r="DB18" s="626"/>
      <c r="DC18" s="626"/>
      <c r="DD18" s="632" t="s">
        <v>176</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c r="B19" s="620" t="s">
        <v>278</v>
      </c>
      <c r="C19" s="621"/>
      <c r="D19" s="621"/>
      <c r="E19" s="621"/>
      <c r="F19" s="621"/>
      <c r="G19" s="621"/>
      <c r="H19" s="621"/>
      <c r="I19" s="621"/>
      <c r="J19" s="621"/>
      <c r="K19" s="621"/>
      <c r="L19" s="621"/>
      <c r="M19" s="621"/>
      <c r="N19" s="621"/>
      <c r="O19" s="621"/>
      <c r="P19" s="621"/>
      <c r="Q19" s="622"/>
      <c r="R19" s="623">
        <v>20691</v>
      </c>
      <c r="S19" s="624"/>
      <c r="T19" s="624"/>
      <c r="U19" s="624"/>
      <c r="V19" s="624"/>
      <c r="W19" s="624"/>
      <c r="X19" s="624"/>
      <c r="Y19" s="625"/>
      <c r="Z19" s="626">
        <v>0.2</v>
      </c>
      <c r="AA19" s="626"/>
      <c r="AB19" s="626"/>
      <c r="AC19" s="626"/>
      <c r="AD19" s="627">
        <v>20691</v>
      </c>
      <c r="AE19" s="627"/>
      <c r="AF19" s="627"/>
      <c r="AG19" s="627"/>
      <c r="AH19" s="627"/>
      <c r="AI19" s="627"/>
      <c r="AJ19" s="627"/>
      <c r="AK19" s="627"/>
      <c r="AL19" s="628">
        <v>0.4</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131</v>
      </c>
      <c r="BP19" s="626"/>
      <c r="BQ19" s="626"/>
      <c r="BR19" s="626"/>
      <c r="BS19" s="627" t="s">
        <v>240</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240</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c r="B20" s="636" t="s">
        <v>281</v>
      </c>
      <c r="C20" s="637"/>
      <c r="D20" s="637"/>
      <c r="E20" s="637"/>
      <c r="F20" s="637"/>
      <c r="G20" s="637"/>
      <c r="H20" s="637"/>
      <c r="I20" s="637"/>
      <c r="J20" s="637"/>
      <c r="K20" s="637"/>
      <c r="L20" s="637"/>
      <c r="M20" s="637"/>
      <c r="N20" s="637"/>
      <c r="O20" s="637"/>
      <c r="P20" s="637"/>
      <c r="Q20" s="638"/>
      <c r="R20" s="623">
        <v>2117</v>
      </c>
      <c r="S20" s="624"/>
      <c r="T20" s="624"/>
      <c r="U20" s="624"/>
      <c r="V20" s="624"/>
      <c r="W20" s="624"/>
      <c r="X20" s="624"/>
      <c r="Y20" s="625"/>
      <c r="Z20" s="626">
        <v>0</v>
      </c>
      <c r="AA20" s="626"/>
      <c r="AB20" s="626"/>
      <c r="AC20" s="626"/>
      <c r="AD20" s="627">
        <v>2117</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t="s">
        <v>257</v>
      </c>
      <c r="BH20" s="624"/>
      <c r="BI20" s="624"/>
      <c r="BJ20" s="624"/>
      <c r="BK20" s="624"/>
      <c r="BL20" s="624"/>
      <c r="BM20" s="624"/>
      <c r="BN20" s="625"/>
      <c r="BO20" s="626" t="s">
        <v>257</v>
      </c>
      <c r="BP20" s="626"/>
      <c r="BQ20" s="626"/>
      <c r="BR20" s="626"/>
      <c r="BS20" s="627" t="s">
        <v>240</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9114035</v>
      </c>
      <c r="CS20" s="624"/>
      <c r="CT20" s="624"/>
      <c r="CU20" s="624"/>
      <c r="CV20" s="624"/>
      <c r="CW20" s="624"/>
      <c r="CX20" s="624"/>
      <c r="CY20" s="625"/>
      <c r="CZ20" s="626">
        <v>100</v>
      </c>
      <c r="DA20" s="626"/>
      <c r="DB20" s="626"/>
      <c r="DC20" s="626"/>
      <c r="DD20" s="632">
        <v>801324</v>
      </c>
      <c r="DE20" s="624"/>
      <c r="DF20" s="624"/>
      <c r="DG20" s="624"/>
      <c r="DH20" s="624"/>
      <c r="DI20" s="624"/>
      <c r="DJ20" s="624"/>
      <c r="DK20" s="624"/>
      <c r="DL20" s="624"/>
      <c r="DM20" s="624"/>
      <c r="DN20" s="624"/>
      <c r="DO20" s="624"/>
      <c r="DP20" s="625"/>
      <c r="DQ20" s="632">
        <v>6384491</v>
      </c>
      <c r="DR20" s="624"/>
      <c r="DS20" s="624"/>
      <c r="DT20" s="624"/>
      <c r="DU20" s="624"/>
      <c r="DV20" s="624"/>
      <c r="DW20" s="624"/>
      <c r="DX20" s="624"/>
      <c r="DY20" s="624"/>
      <c r="DZ20" s="624"/>
      <c r="EA20" s="624"/>
      <c r="EB20" s="624"/>
      <c r="EC20" s="633"/>
    </row>
    <row r="21" spans="2:133" ht="11.25" customHeight="1">
      <c r="B21" s="620" t="s">
        <v>284</v>
      </c>
      <c r="C21" s="621"/>
      <c r="D21" s="621"/>
      <c r="E21" s="621"/>
      <c r="F21" s="621"/>
      <c r="G21" s="621"/>
      <c r="H21" s="621"/>
      <c r="I21" s="621"/>
      <c r="J21" s="621"/>
      <c r="K21" s="621"/>
      <c r="L21" s="621"/>
      <c r="M21" s="621"/>
      <c r="N21" s="621"/>
      <c r="O21" s="621"/>
      <c r="P21" s="621"/>
      <c r="Q21" s="622"/>
      <c r="R21" s="623">
        <v>3127918</v>
      </c>
      <c r="S21" s="624"/>
      <c r="T21" s="624"/>
      <c r="U21" s="624"/>
      <c r="V21" s="624"/>
      <c r="W21" s="624"/>
      <c r="X21" s="624"/>
      <c r="Y21" s="625"/>
      <c r="Z21" s="626">
        <v>31</v>
      </c>
      <c r="AA21" s="626"/>
      <c r="AB21" s="626"/>
      <c r="AC21" s="626"/>
      <c r="AD21" s="627">
        <v>2912741</v>
      </c>
      <c r="AE21" s="627"/>
      <c r="AF21" s="627"/>
      <c r="AG21" s="627"/>
      <c r="AH21" s="627"/>
      <c r="AI21" s="627"/>
      <c r="AJ21" s="627"/>
      <c r="AK21" s="627"/>
      <c r="AL21" s="628">
        <v>51.9</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240</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286</v>
      </c>
      <c r="C22" s="621"/>
      <c r="D22" s="621"/>
      <c r="E22" s="621"/>
      <c r="F22" s="621"/>
      <c r="G22" s="621"/>
      <c r="H22" s="621"/>
      <c r="I22" s="621"/>
      <c r="J22" s="621"/>
      <c r="K22" s="621"/>
      <c r="L22" s="621"/>
      <c r="M22" s="621"/>
      <c r="N22" s="621"/>
      <c r="O22" s="621"/>
      <c r="P22" s="621"/>
      <c r="Q22" s="622"/>
      <c r="R22" s="623">
        <v>2912741</v>
      </c>
      <c r="S22" s="624"/>
      <c r="T22" s="624"/>
      <c r="U22" s="624"/>
      <c r="V22" s="624"/>
      <c r="W22" s="624"/>
      <c r="X22" s="624"/>
      <c r="Y22" s="625"/>
      <c r="Z22" s="626">
        <v>28.8</v>
      </c>
      <c r="AA22" s="626"/>
      <c r="AB22" s="626"/>
      <c r="AC22" s="626"/>
      <c r="AD22" s="627">
        <v>2912741</v>
      </c>
      <c r="AE22" s="627"/>
      <c r="AF22" s="627"/>
      <c r="AG22" s="627"/>
      <c r="AH22" s="627"/>
      <c r="AI22" s="627"/>
      <c r="AJ22" s="627"/>
      <c r="AK22" s="627"/>
      <c r="AL22" s="628">
        <v>51.9</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240</v>
      </c>
      <c r="BP22" s="626"/>
      <c r="BQ22" s="626"/>
      <c r="BR22" s="626"/>
      <c r="BS22" s="627" t="s">
        <v>240</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289</v>
      </c>
      <c r="C23" s="621"/>
      <c r="D23" s="621"/>
      <c r="E23" s="621"/>
      <c r="F23" s="621"/>
      <c r="G23" s="621"/>
      <c r="H23" s="621"/>
      <c r="I23" s="621"/>
      <c r="J23" s="621"/>
      <c r="K23" s="621"/>
      <c r="L23" s="621"/>
      <c r="M23" s="621"/>
      <c r="N23" s="621"/>
      <c r="O23" s="621"/>
      <c r="P23" s="621"/>
      <c r="Q23" s="622"/>
      <c r="R23" s="623">
        <v>215177</v>
      </c>
      <c r="S23" s="624"/>
      <c r="T23" s="624"/>
      <c r="U23" s="624"/>
      <c r="V23" s="624"/>
      <c r="W23" s="624"/>
      <c r="X23" s="624"/>
      <c r="Y23" s="625"/>
      <c r="Z23" s="626">
        <v>2.1</v>
      </c>
      <c r="AA23" s="626"/>
      <c r="AB23" s="626"/>
      <c r="AC23" s="626"/>
      <c r="AD23" s="627" t="s">
        <v>257</v>
      </c>
      <c r="AE23" s="627"/>
      <c r="AF23" s="627"/>
      <c r="AG23" s="627"/>
      <c r="AH23" s="627"/>
      <c r="AI23" s="627"/>
      <c r="AJ23" s="627"/>
      <c r="AK23" s="627"/>
      <c r="AL23" s="628" t="s">
        <v>240</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240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2" t="s">
        <v>294</v>
      </c>
      <c r="DM23" s="653"/>
      <c r="DN23" s="653"/>
      <c r="DO23" s="653"/>
      <c r="DP23" s="653"/>
      <c r="DQ23" s="653"/>
      <c r="DR23" s="653"/>
      <c r="DS23" s="653"/>
      <c r="DT23" s="653"/>
      <c r="DU23" s="653"/>
      <c r="DV23" s="654"/>
      <c r="DW23" s="605" t="s">
        <v>295</v>
      </c>
      <c r="DX23" s="606"/>
      <c r="DY23" s="606"/>
      <c r="DZ23" s="606"/>
      <c r="EA23" s="606"/>
      <c r="EB23" s="606"/>
      <c r="EC23" s="607"/>
    </row>
    <row r="24" spans="2:133" ht="11.25" customHeight="1">
      <c r="B24" s="620" t="s">
        <v>296</v>
      </c>
      <c r="C24" s="621"/>
      <c r="D24" s="621"/>
      <c r="E24" s="621"/>
      <c r="F24" s="621"/>
      <c r="G24" s="621"/>
      <c r="H24" s="621"/>
      <c r="I24" s="621"/>
      <c r="J24" s="621"/>
      <c r="K24" s="621"/>
      <c r="L24" s="621"/>
      <c r="M24" s="621"/>
      <c r="N24" s="621"/>
      <c r="O24" s="621"/>
      <c r="P24" s="621"/>
      <c r="Q24" s="622"/>
      <c r="R24" s="623" t="s">
        <v>240</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240</v>
      </c>
      <c r="BH24" s="624"/>
      <c r="BI24" s="624"/>
      <c r="BJ24" s="624"/>
      <c r="BK24" s="624"/>
      <c r="BL24" s="624"/>
      <c r="BM24" s="624"/>
      <c r="BN24" s="625"/>
      <c r="BO24" s="626" t="s">
        <v>240</v>
      </c>
      <c r="BP24" s="626"/>
      <c r="BQ24" s="626"/>
      <c r="BR24" s="626"/>
      <c r="BS24" s="627" t="s">
        <v>240</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3861462</v>
      </c>
      <c r="CS24" s="613"/>
      <c r="CT24" s="613"/>
      <c r="CU24" s="613"/>
      <c r="CV24" s="613"/>
      <c r="CW24" s="613"/>
      <c r="CX24" s="613"/>
      <c r="CY24" s="614"/>
      <c r="CZ24" s="617">
        <v>42.4</v>
      </c>
      <c r="DA24" s="618"/>
      <c r="DB24" s="618"/>
      <c r="DC24" s="634"/>
      <c r="DD24" s="655">
        <v>2747627</v>
      </c>
      <c r="DE24" s="613"/>
      <c r="DF24" s="613"/>
      <c r="DG24" s="613"/>
      <c r="DH24" s="613"/>
      <c r="DI24" s="613"/>
      <c r="DJ24" s="613"/>
      <c r="DK24" s="614"/>
      <c r="DL24" s="655">
        <v>2658994</v>
      </c>
      <c r="DM24" s="613"/>
      <c r="DN24" s="613"/>
      <c r="DO24" s="613"/>
      <c r="DP24" s="613"/>
      <c r="DQ24" s="613"/>
      <c r="DR24" s="613"/>
      <c r="DS24" s="613"/>
      <c r="DT24" s="613"/>
      <c r="DU24" s="613"/>
      <c r="DV24" s="614"/>
      <c r="DW24" s="617">
        <v>46.7</v>
      </c>
      <c r="DX24" s="618"/>
      <c r="DY24" s="618"/>
      <c r="DZ24" s="618"/>
      <c r="EA24" s="618"/>
      <c r="EB24" s="618"/>
      <c r="EC24" s="619"/>
    </row>
    <row r="25" spans="2:133" ht="11.25" customHeight="1">
      <c r="B25" s="620" t="s">
        <v>299</v>
      </c>
      <c r="C25" s="621"/>
      <c r="D25" s="621"/>
      <c r="E25" s="621"/>
      <c r="F25" s="621"/>
      <c r="G25" s="621"/>
      <c r="H25" s="621"/>
      <c r="I25" s="621"/>
      <c r="J25" s="621"/>
      <c r="K25" s="621"/>
      <c r="L25" s="621"/>
      <c r="M25" s="621"/>
      <c r="N25" s="621"/>
      <c r="O25" s="621"/>
      <c r="P25" s="621"/>
      <c r="Q25" s="622"/>
      <c r="R25" s="623">
        <v>5826921</v>
      </c>
      <c r="S25" s="624"/>
      <c r="T25" s="624"/>
      <c r="U25" s="624"/>
      <c r="V25" s="624"/>
      <c r="W25" s="624"/>
      <c r="X25" s="624"/>
      <c r="Y25" s="625"/>
      <c r="Z25" s="626">
        <v>57.7</v>
      </c>
      <c r="AA25" s="626"/>
      <c r="AB25" s="626"/>
      <c r="AC25" s="626"/>
      <c r="AD25" s="627">
        <v>5611744</v>
      </c>
      <c r="AE25" s="627"/>
      <c r="AF25" s="627"/>
      <c r="AG25" s="627"/>
      <c r="AH25" s="627"/>
      <c r="AI25" s="627"/>
      <c r="AJ25" s="627"/>
      <c r="AK25" s="627"/>
      <c r="AL25" s="628">
        <v>100</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240</v>
      </c>
      <c r="BP25" s="626"/>
      <c r="BQ25" s="626"/>
      <c r="BR25" s="626"/>
      <c r="BS25" s="627" t="s">
        <v>131</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1868155</v>
      </c>
      <c r="CS25" s="644"/>
      <c r="CT25" s="644"/>
      <c r="CU25" s="644"/>
      <c r="CV25" s="644"/>
      <c r="CW25" s="644"/>
      <c r="CX25" s="644"/>
      <c r="CY25" s="645"/>
      <c r="CZ25" s="628">
        <v>20.5</v>
      </c>
      <c r="DA25" s="656"/>
      <c r="DB25" s="656"/>
      <c r="DC25" s="658"/>
      <c r="DD25" s="632">
        <v>1690526</v>
      </c>
      <c r="DE25" s="644"/>
      <c r="DF25" s="644"/>
      <c r="DG25" s="644"/>
      <c r="DH25" s="644"/>
      <c r="DI25" s="644"/>
      <c r="DJ25" s="644"/>
      <c r="DK25" s="645"/>
      <c r="DL25" s="632">
        <v>1685658</v>
      </c>
      <c r="DM25" s="644"/>
      <c r="DN25" s="644"/>
      <c r="DO25" s="644"/>
      <c r="DP25" s="644"/>
      <c r="DQ25" s="644"/>
      <c r="DR25" s="644"/>
      <c r="DS25" s="644"/>
      <c r="DT25" s="644"/>
      <c r="DU25" s="644"/>
      <c r="DV25" s="645"/>
      <c r="DW25" s="628">
        <v>29.6</v>
      </c>
      <c r="DX25" s="656"/>
      <c r="DY25" s="656"/>
      <c r="DZ25" s="656"/>
      <c r="EA25" s="656"/>
      <c r="EB25" s="656"/>
      <c r="EC25" s="657"/>
    </row>
    <row r="26" spans="2:133" ht="11.25" customHeight="1">
      <c r="B26" s="620" t="s">
        <v>302</v>
      </c>
      <c r="C26" s="621"/>
      <c r="D26" s="621"/>
      <c r="E26" s="621"/>
      <c r="F26" s="621"/>
      <c r="G26" s="621"/>
      <c r="H26" s="621"/>
      <c r="I26" s="621"/>
      <c r="J26" s="621"/>
      <c r="K26" s="621"/>
      <c r="L26" s="621"/>
      <c r="M26" s="621"/>
      <c r="N26" s="621"/>
      <c r="O26" s="621"/>
      <c r="P26" s="621"/>
      <c r="Q26" s="622"/>
      <c r="R26" s="623">
        <v>1849</v>
      </c>
      <c r="S26" s="624"/>
      <c r="T26" s="624"/>
      <c r="U26" s="624"/>
      <c r="V26" s="624"/>
      <c r="W26" s="624"/>
      <c r="X26" s="624"/>
      <c r="Y26" s="625"/>
      <c r="Z26" s="626">
        <v>0</v>
      </c>
      <c r="AA26" s="626"/>
      <c r="AB26" s="626"/>
      <c r="AC26" s="626"/>
      <c r="AD26" s="627">
        <v>1849</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240</v>
      </c>
      <c r="BP26" s="626"/>
      <c r="BQ26" s="626"/>
      <c r="BR26" s="626"/>
      <c r="BS26" s="627" t="s">
        <v>176</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987343</v>
      </c>
      <c r="CS26" s="624"/>
      <c r="CT26" s="624"/>
      <c r="CU26" s="624"/>
      <c r="CV26" s="624"/>
      <c r="CW26" s="624"/>
      <c r="CX26" s="624"/>
      <c r="CY26" s="625"/>
      <c r="CZ26" s="628">
        <v>10.8</v>
      </c>
      <c r="DA26" s="656"/>
      <c r="DB26" s="656"/>
      <c r="DC26" s="658"/>
      <c r="DD26" s="632">
        <v>889490</v>
      </c>
      <c r="DE26" s="624"/>
      <c r="DF26" s="624"/>
      <c r="DG26" s="624"/>
      <c r="DH26" s="624"/>
      <c r="DI26" s="624"/>
      <c r="DJ26" s="624"/>
      <c r="DK26" s="625"/>
      <c r="DL26" s="632" t="s">
        <v>240</v>
      </c>
      <c r="DM26" s="624"/>
      <c r="DN26" s="624"/>
      <c r="DO26" s="624"/>
      <c r="DP26" s="624"/>
      <c r="DQ26" s="624"/>
      <c r="DR26" s="624"/>
      <c r="DS26" s="624"/>
      <c r="DT26" s="624"/>
      <c r="DU26" s="624"/>
      <c r="DV26" s="625"/>
      <c r="DW26" s="628" t="s">
        <v>131</v>
      </c>
      <c r="DX26" s="656"/>
      <c r="DY26" s="656"/>
      <c r="DZ26" s="656"/>
      <c r="EA26" s="656"/>
      <c r="EB26" s="656"/>
      <c r="EC26" s="657"/>
    </row>
    <row r="27" spans="2:133" ht="11.25" customHeight="1">
      <c r="B27" s="620" t="s">
        <v>305</v>
      </c>
      <c r="C27" s="621"/>
      <c r="D27" s="621"/>
      <c r="E27" s="621"/>
      <c r="F27" s="621"/>
      <c r="G27" s="621"/>
      <c r="H27" s="621"/>
      <c r="I27" s="621"/>
      <c r="J27" s="621"/>
      <c r="K27" s="621"/>
      <c r="L27" s="621"/>
      <c r="M27" s="621"/>
      <c r="N27" s="621"/>
      <c r="O27" s="621"/>
      <c r="P27" s="621"/>
      <c r="Q27" s="622"/>
      <c r="R27" s="623">
        <v>93341</v>
      </c>
      <c r="S27" s="624"/>
      <c r="T27" s="624"/>
      <c r="U27" s="624"/>
      <c r="V27" s="624"/>
      <c r="W27" s="624"/>
      <c r="X27" s="624"/>
      <c r="Y27" s="625"/>
      <c r="Z27" s="626">
        <v>0.9</v>
      </c>
      <c r="AA27" s="626"/>
      <c r="AB27" s="626"/>
      <c r="AC27" s="626"/>
      <c r="AD27" s="627" t="s">
        <v>131</v>
      </c>
      <c r="AE27" s="627"/>
      <c r="AF27" s="627"/>
      <c r="AG27" s="627"/>
      <c r="AH27" s="627"/>
      <c r="AI27" s="627"/>
      <c r="AJ27" s="627"/>
      <c r="AK27" s="627"/>
      <c r="AL27" s="628" t="s">
        <v>131</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2026297</v>
      </c>
      <c r="BH27" s="624"/>
      <c r="BI27" s="624"/>
      <c r="BJ27" s="624"/>
      <c r="BK27" s="624"/>
      <c r="BL27" s="624"/>
      <c r="BM27" s="624"/>
      <c r="BN27" s="625"/>
      <c r="BO27" s="626">
        <v>100</v>
      </c>
      <c r="BP27" s="626"/>
      <c r="BQ27" s="626"/>
      <c r="BR27" s="626"/>
      <c r="BS27" s="627">
        <v>29692</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1329178</v>
      </c>
      <c r="CS27" s="644"/>
      <c r="CT27" s="644"/>
      <c r="CU27" s="644"/>
      <c r="CV27" s="644"/>
      <c r="CW27" s="644"/>
      <c r="CX27" s="644"/>
      <c r="CY27" s="645"/>
      <c r="CZ27" s="628">
        <v>14.6</v>
      </c>
      <c r="DA27" s="656"/>
      <c r="DB27" s="656"/>
      <c r="DC27" s="658"/>
      <c r="DD27" s="632">
        <v>398314</v>
      </c>
      <c r="DE27" s="644"/>
      <c r="DF27" s="644"/>
      <c r="DG27" s="644"/>
      <c r="DH27" s="644"/>
      <c r="DI27" s="644"/>
      <c r="DJ27" s="644"/>
      <c r="DK27" s="645"/>
      <c r="DL27" s="632">
        <v>314549</v>
      </c>
      <c r="DM27" s="644"/>
      <c r="DN27" s="644"/>
      <c r="DO27" s="644"/>
      <c r="DP27" s="644"/>
      <c r="DQ27" s="644"/>
      <c r="DR27" s="644"/>
      <c r="DS27" s="644"/>
      <c r="DT27" s="644"/>
      <c r="DU27" s="644"/>
      <c r="DV27" s="645"/>
      <c r="DW27" s="628">
        <v>5.5</v>
      </c>
      <c r="DX27" s="656"/>
      <c r="DY27" s="656"/>
      <c r="DZ27" s="656"/>
      <c r="EA27" s="656"/>
      <c r="EB27" s="656"/>
      <c r="EC27" s="657"/>
    </row>
    <row r="28" spans="2:133" ht="11.25" customHeight="1">
      <c r="B28" s="620" t="s">
        <v>308</v>
      </c>
      <c r="C28" s="621"/>
      <c r="D28" s="621"/>
      <c r="E28" s="621"/>
      <c r="F28" s="621"/>
      <c r="G28" s="621"/>
      <c r="H28" s="621"/>
      <c r="I28" s="621"/>
      <c r="J28" s="621"/>
      <c r="K28" s="621"/>
      <c r="L28" s="621"/>
      <c r="M28" s="621"/>
      <c r="N28" s="621"/>
      <c r="O28" s="621"/>
      <c r="P28" s="621"/>
      <c r="Q28" s="622"/>
      <c r="R28" s="623">
        <v>99317</v>
      </c>
      <c r="S28" s="624"/>
      <c r="T28" s="624"/>
      <c r="U28" s="624"/>
      <c r="V28" s="624"/>
      <c r="W28" s="624"/>
      <c r="X28" s="624"/>
      <c r="Y28" s="625"/>
      <c r="Z28" s="626">
        <v>1</v>
      </c>
      <c r="AA28" s="626"/>
      <c r="AB28" s="626"/>
      <c r="AC28" s="626"/>
      <c r="AD28" s="627" t="s">
        <v>240</v>
      </c>
      <c r="AE28" s="627"/>
      <c r="AF28" s="627"/>
      <c r="AG28" s="627"/>
      <c r="AH28" s="627"/>
      <c r="AI28" s="627"/>
      <c r="AJ28" s="627"/>
      <c r="AK28" s="627"/>
      <c r="AL28" s="628" t="s">
        <v>240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664129</v>
      </c>
      <c r="CS28" s="624"/>
      <c r="CT28" s="624"/>
      <c r="CU28" s="624"/>
      <c r="CV28" s="624"/>
      <c r="CW28" s="624"/>
      <c r="CX28" s="624"/>
      <c r="CY28" s="625"/>
      <c r="CZ28" s="628">
        <v>7.3</v>
      </c>
      <c r="DA28" s="656"/>
      <c r="DB28" s="656"/>
      <c r="DC28" s="658"/>
      <c r="DD28" s="632">
        <v>658787</v>
      </c>
      <c r="DE28" s="624"/>
      <c r="DF28" s="624"/>
      <c r="DG28" s="624"/>
      <c r="DH28" s="624"/>
      <c r="DI28" s="624"/>
      <c r="DJ28" s="624"/>
      <c r="DK28" s="625"/>
      <c r="DL28" s="632">
        <v>658787</v>
      </c>
      <c r="DM28" s="624"/>
      <c r="DN28" s="624"/>
      <c r="DO28" s="624"/>
      <c r="DP28" s="624"/>
      <c r="DQ28" s="624"/>
      <c r="DR28" s="624"/>
      <c r="DS28" s="624"/>
      <c r="DT28" s="624"/>
      <c r="DU28" s="624"/>
      <c r="DV28" s="625"/>
      <c r="DW28" s="628">
        <v>11.6</v>
      </c>
      <c r="DX28" s="656"/>
      <c r="DY28" s="656"/>
      <c r="DZ28" s="656"/>
      <c r="EA28" s="656"/>
      <c r="EB28" s="656"/>
      <c r="EC28" s="657"/>
    </row>
    <row r="29" spans="2:133" ht="11.25" customHeight="1">
      <c r="B29" s="620" t="s">
        <v>310</v>
      </c>
      <c r="C29" s="621"/>
      <c r="D29" s="621"/>
      <c r="E29" s="621"/>
      <c r="F29" s="621"/>
      <c r="G29" s="621"/>
      <c r="H29" s="621"/>
      <c r="I29" s="621"/>
      <c r="J29" s="621"/>
      <c r="K29" s="621"/>
      <c r="L29" s="621"/>
      <c r="M29" s="621"/>
      <c r="N29" s="621"/>
      <c r="O29" s="621"/>
      <c r="P29" s="621"/>
      <c r="Q29" s="622"/>
      <c r="R29" s="623">
        <v>50240</v>
      </c>
      <c r="S29" s="624"/>
      <c r="T29" s="624"/>
      <c r="U29" s="624"/>
      <c r="V29" s="624"/>
      <c r="W29" s="624"/>
      <c r="X29" s="624"/>
      <c r="Y29" s="625"/>
      <c r="Z29" s="626">
        <v>0.5</v>
      </c>
      <c r="AA29" s="626"/>
      <c r="AB29" s="626"/>
      <c r="AC29" s="626"/>
      <c r="AD29" s="627" t="s">
        <v>131</v>
      </c>
      <c r="AE29" s="627"/>
      <c r="AF29" s="627"/>
      <c r="AG29" s="627"/>
      <c r="AH29" s="627"/>
      <c r="AI29" s="627"/>
      <c r="AJ29" s="627"/>
      <c r="AK29" s="627"/>
      <c r="AL29" s="628" t="s">
        <v>131</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312</v>
      </c>
      <c r="CG29" s="621"/>
      <c r="CH29" s="621"/>
      <c r="CI29" s="621"/>
      <c r="CJ29" s="621"/>
      <c r="CK29" s="621"/>
      <c r="CL29" s="621"/>
      <c r="CM29" s="621"/>
      <c r="CN29" s="621"/>
      <c r="CO29" s="621"/>
      <c r="CP29" s="621"/>
      <c r="CQ29" s="622"/>
      <c r="CR29" s="623">
        <v>664129</v>
      </c>
      <c r="CS29" s="644"/>
      <c r="CT29" s="644"/>
      <c r="CU29" s="644"/>
      <c r="CV29" s="644"/>
      <c r="CW29" s="644"/>
      <c r="CX29" s="644"/>
      <c r="CY29" s="645"/>
      <c r="CZ29" s="628">
        <v>7.3</v>
      </c>
      <c r="DA29" s="656"/>
      <c r="DB29" s="656"/>
      <c r="DC29" s="658"/>
      <c r="DD29" s="632">
        <v>658787</v>
      </c>
      <c r="DE29" s="644"/>
      <c r="DF29" s="644"/>
      <c r="DG29" s="644"/>
      <c r="DH29" s="644"/>
      <c r="DI29" s="644"/>
      <c r="DJ29" s="644"/>
      <c r="DK29" s="645"/>
      <c r="DL29" s="632">
        <v>658787</v>
      </c>
      <c r="DM29" s="644"/>
      <c r="DN29" s="644"/>
      <c r="DO29" s="644"/>
      <c r="DP29" s="644"/>
      <c r="DQ29" s="644"/>
      <c r="DR29" s="644"/>
      <c r="DS29" s="644"/>
      <c r="DT29" s="644"/>
      <c r="DU29" s="644"/>
      <c r="DV29" s="645"/>
      <c r="DW29" s="628">
        <v>11.6</v>
      </c>
      <c r="DX29" s="656"/>
      <c r="DY29" s="656"/>
      <c r="DZ29" s="656"/>
      <c r="EA29" s="656"/>
      <c r="EB29" s="656"/>
      <c r="EC29" s="657"/>
    </row>
    <row r="30" spans="2:133" ht="11.25" customHeight="1">
      <c r="B30" s="620" t="s">
        <v>313</v>
      </c>
      <c r="C30" s="621"/>
      <c r="D30" s="621"/>
      <c r="E30" s="621"/>
      <c r="F30" s="621"/>
      <c r="G30" s="621"/>
      <c r="H30" s="621"/>
      <c r="I30" s="621"/>
      <c r="J30" s="621"/>
      <c r="K30" s="621"/>
      <c r="L30" s="621"/>
      <c r="M30" s="621"/>
      <c r="N30" s="621"/>
      <c r="O30" s="621"/>
      <c r="P30" s="621"/>
      <c r="Q30" s="622"/>
      <c r="R30" s="623">
        <v>1499162</v>
      </c>
      <c r="S30" s="624"/>
      <c r="T30" s="624"/>
      <c r="U30" s="624"/>
      <c r="V30" s="624"/>
      <c r="W30" s="624"/>
      <c r="X30" s="624"/>
      <c r="Y30" s="625"/>
      <c r="Z30" s="626">
        <v>14.8</v>
      </c>
      <c r="AA30" s="626"/>
      <c r="AB30" s="626"/>
      <c r="AC30" s="626"/>
      <c r="AD30" s="627" t="s">
        <v>240</v>
      </c>
      <c r="AE30" s="627"/>
      <c r="AF30" s="627"/>
      <c r="AG30" s="627"/>
      <c r="AH30" s="627"/>
      <c r="AI30" s="627"/>
      <c r="AJ30" s="627"/>
      <c r="AK30" s="627"/>
      <c r="AL30" s="628" t="s">
        <v>240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614504</v>
      </c>
      <c r="CS30" s="624"/>
      <c r="CT30" s="624"/>
      <c r="CU30" s="624"/>
      <c r="CV30" s="624"/>
      <c r="CW30" s="624"/>
      <c r="CX30" s="624"/>
      <c r="CY30" s="625"/>
      <c r="CZ30" s="628">
        <v>6.7</v>
      </c>
      <c r="DA30" s="656"/>
      <c r="DB30" s="656"/>
      <c r="DC30" s="658"/>
      <c r="DD30" s="632">
        <v>609162</v>
      </c>
      <c r="DE30" s="624"/>
      <c r="DF30" s="624"/>
      <c r="DG30" s="624"/>
      <c r="DH30" s="624"/>
      <c r="DI30" s="624"/>
      <c r="DJ30" s="624"/>
      <c r="DK30" s="625"/>
      <c r="DL30" s="632">
        <v>609162</v>
      </c>
      <c r="DM30" s="624"/>
      <c r="DN30" s="624"/>
      <c r="DO30" s="624"/>
      <c r="DP30" s="624"/>
      <c r="DQ30" s="624"/>
      <c r="DR30" s="624"/>
      <c r="DS30" s="624"/>
      <c r="DT30" s="624"/>
      <c r="DU30" s="624"/>
      <c r="DV30" s="625"/>
      <c r="DW30" s="628">
        <v>10.7</v>
      </c>
      <c r="DX30" s="656"/>
      <c r="DY30" s="656"/>
      <c r="DZ30" s="656"/>
      <c r="EA30" s="656"/>
      <c r="EB30" s="656"/>
      <c r="EC30" s="657"/>
    </row>
    <row r="31" spans="2:133" ht="11.25" customHeight="1">
      <c r="B31" s="636" t="s">
        <v>317</v>
      </c>
      <c r="C31" s="637"/>
      <c r="D31" s="637"/>
      <c r="E31" s="637"/>
      <c r="F31" s="637"/>
      <c r="G31" s="637"/>
      <c r="H31" s="637"/>
      <c r="I31" s="637"/>
      <c r="J31" s="637"/>
      <c r="K31" s="637"/>
      <c r="L31" s="637"/>
      <c r="M31" s="637"/>
      <c r="N31" s="637"/>
      <c r="O31" s="637"/>
      <c r="P31" s="637"/>
      <c r="Q31" s="638"/>
      <c r="R31" s="623" t="s">
        <v>240</v>
      </c>
      <c r="S31" s="624"/>
      <c r="T31" s="624"/>
      <c r="U31" s="624"/>
      <c r="V31" s="624"/>
      <c r="W31" s="624"/>
      <c r="X31" s="624"/>
      <c r="Y31" s="625"/>
      <c r="Z31" s="626" t="s">
        <v>240</v>
      </c>
      <c r="AA31" s="626"/>
      <c r="AB31" s="626"/>
      <c r="AC31" s="626"/>
      <c r="AD31" s="627" t="s">
        <v>240</v>
      </c>
      <c r="AE31" s="627"/>
      <c r="AF31" s="627"/>
      <c r="AG31" s="627"/>
      <c r="AH31" s="627"/>
      <c r="AI31" s="627"/>
      <c r="AJ31" s="627"/>
      <c r="AK31" s="627"/>
      <c r="AL31" s="628" t="s">
        <v>257</v>
      </c>
      <c r="AM31" s="629"/>
      <c r="AN31" s="629"/>
      <c r="AO31" s="630"/>
      <c r="AP31" s="671" t="s">
        <v>318</v>
      </c>
      <c r="AQ31" s="672"/>
      <c r="AR31" s="672"/>
      <c r="AS31" s="672"/>
      <c r="AT31" s="677" t="s">
        <v>319</v>
      </c>
      <c r="AU31" s="218"/>
      <c r="AV31" s="218"/>
      <c r="AW31" s="218"/>
      <c r="AX31" s="609" t="s">
        <v>192</v>
      </c>
      <c r="AY31" s="610"/>
      <c r="AZ31" s="610"/>
      <c r="BA31" s="610"/>
      <c r="BB31" s="610"/>
      <c r="BC31" s="610"/>
      <c r="BD31" s="610"/>
      <c r="BE31" s="610"/>
      <c r="BF31" s="611"/>
      <c r="BG31" s="670">
        <v>99.5</v>
      </c>
      <c r="BH31" s="667"/>
      <c r="BI31" s="667"/>
      <c r="BJ31" s="667"/>
      <c r="BK31" s="667"/>
      <c r="BL31" s="667"/>
      <c r="BM31" s="618">
        <v>99</v>
      </c>
      <c r="BN31" s="667"/>
      <c r="BO31" s="667"/>
      <c r="BP31" s="667"/>
      <c r="BQ31" s="668"/>
      <c r="BR31" s="670">
        <v>99.2</v>
      </c>
      <c r="BS31" s="667"/>
      <c r="BT31" s="667"/>
      <c r="BU31" s="667"/>
      <c r="BV31" s="667"/>
      <c r="BW31" s="667"/>
      <c r="BX31" s="618">
        <v>98.5</v>
      </c>
      <c r="BY31" s="667"/>
      <c r="BZ31" s="667"/>
      <c r="CA31" s="667"/>
      <c r="CB31" s="668"/>
      <c r="CD31" s="663"/>
      <c r="CE31" s="664"/>
      <c r="CF31" s="620" t="s">
        <v>320</v>
      </c>
      <c r="CG31" s="621"/>
      <c r="CH31" s="621"/>
      <c r="CI31" s="621"/>
      <c r="CJ31" s="621"/>
      <c r="CK31" s="621"/>
      <c r="CL31" s="621"/>
      <c r="CM31" s="621"/>
      <c r="CN31" s="621"/>
      <c r="CO31" s="621"/>
      <c r="CP31" s="621"/>
      <c r="CQ31" s="622"/>
      <c r="CR31" s="623">
        <v>49625</v>
      </c>
      <c r="CS31" s="644"/>
      <c r="CT31" s="644"/>
      <c r="CU31" s="644"/>
      <c r="CV31" s="644"/>
      <c r="CW31" s="644"/>
      <c r="CX31" s="644"/>
      <c r="CY31" s="645"/>
      <c r="CZ31" s="628">
        <v>0.5</v>
      </c>
      <c r="DA31" s="656"/>
      <c r="DB31" s="656"/>
      <c r="DC31" s="658"/>
      <c r="DD31" s="632">
        <v>49625</v>
      </c>
      <c r="DE31" s="644"/>
      <c r="DF31" s="644"/>
      <c r="DG31" s="644"/>
      <c r="DH31" s="644"/>
      <c r="DI31" s="644"/>
      <c r="DJ31" s="644"/>
      <c r="DK31" s="645"/>
      <c r="DL31" s="632">
        <v>49625</v>
      </c>
      <c r="DM31" s="644"/>
      <c r="DN31" s="644"/>
      <c r="DO31" s="644"/>
      <c r="DP31" s="644"/>
      <c r="DQ31" s="644"/>
      <c r="DR31" s="644"/>
      <c r="DS31" s="644"/>
      <c r="DT31" s="644"/>
      <c r="DU31" s="644"/>
      <c r="DV31" s="645"/>
      <c r="DW31" s="628">
        <v>0.9</v>
      </c>
      <c r="DX31" s="656"/>
      <c r="DY31" s="656"/>
      <c r="DZ31" s="656"/>
      <c r="EA31" s="656"/>
      <c r="EB31" s="656"/>
      <c r="EC31" s="657"/>
    </row>
    <row r="32" spans="2:133" ht="11.25" customHeight="1">
      <c r="B32" s="620" t="s">
        <v>321</v>
      </c>
      <c r="C32" s="621"/>
      <c r="D32" s="621"/>
      <c r="E32" s="621"/>
      <c r="F32" s="621"/>
      <c r="G32" s="621"/>
      <c r="H32" s="621"/>
      <c r="I32" s="621"/>
      <c r="J32" s="621"/>
      <c r="K32" s="621"/>
      <c r="L32" s="621"/>
      <c r="M32" s="621"/>
      <c r="N32" s="621"/>
      <c r="O32" s="621"/>
      <c r="P32" s="621"/>
      <c r="Q32" s="622"/>
      <c r="R32" s="623">
        <v>708452</v>
      </c>
      <c r="S32" s="624"/>
      <c r="T32" s="624"/>
      <c r="U32" s="624"/>
      <c r="V32" s="624"/>
      <c r="W32" s="624"/>
      <c r="X32" s="624"/>
      <c r="Y32" s="625"/>
      <c r="Z32" s="626">
        <v>7</v>
      </c>
      <c r="AA32" s="626"/>
      <c r="AB32" s="626"/>
      <c r="AC32" s="626"/>
      <c r="AD32" s="627" t="s">
        <v>131</v>
      </c>
      <c r="AE32" s="627"/>
      <c r="AF32" s="627"/>
      <c r="AG32" s="627"/>
      <c r="AH32" s="627"/>
      <c r="AI32" s="627"/>
      <c r="AJ32" s="627"/>
      <c r="AK32" s="627"/>
      <c r="AL32" s="628" t="s">
        <v>240</v>
      </c>
      <c r="AM32" s="629"/>
      <c r="AN32" s="629"/>
      <c r="AO32" s="630"/>
      <c r="AP32" s="673"/>
      <c r="AQ32" s="674"/>
      <c r="AR32" s="674"/>
      <c r="AS32" s="674"/>
      <c r="AT32" s="678"/>
      <c r="AU32" s="214" t="s">
        <v>322</v>
      </c>
      <c r="AX32" s="620" t="s">
        <v>323</v>
      </c>
      <c r="AY32" s="621"/>
      <c r="AZ32" s="621"/>
      <c r="BA32" s="621"/>
      <c r="BB32" s="621"/>
      <c r="BC32" s="621"/>
      <c r="BD32" s="621"/>
      <c r="BE32" s="621"/>
      <c r="BF32" s="622"/>
      <c r="BG32" s="680">
        <v>99.5</v>
      </c>
      <c r="BH32" s="644"/>
      <c r="BI32" s="644"/>
      <c r="BJ32" s="644"/>
      <c r="BK32" s="644"/>
      <c r="BL32" s="644"/>
      <c r="BM32" s="629">
        <v>98.8</v>
      </c>
      <c r="BN32" s="644"/>
      <c r="BO32" s="644"/>
      <c r="BP32" s="644"/>
      <c r="BQ32" s="669"/>
      <c r="BR32" s="680">
        <v>99.7</v>
      </c>
      <c r="BS32" s="644"/>
      <c r="BT32" s="644"/>
      <c r="BU32" s="644"/>
      <c r="BV32" s="644"/>
      <c r="BW32" s="644"/>
      <c r="BX32" s="629">
        <v>98.8</v>
      </c>
      <c r="BY32" s="644"/>
      <c r="BZ32" s="644"/>
      <c r="CA32" s="644"/>
      <c r="CB32" s="669"/>
      <c r="CD32" s="665"/>
      <c r="CE32" s="666"/>
      <c r="CF32" s="620" t="s">
        <v>324</v>
      </c>
      <c r="CG32" s="621"/>
      <c r="CH32" s="621"/>
      <c r="CI32" s="621"/>
      <c r="CJ32" s="621"/>
      <c r="CK32" s="621"/>
      <c r="CL32" s="621"/>
      <c r="CM32" s="621"/>
      <c r="CN32" s="621"/>
      <c r="CO32" s="621"/>
      <c r="CP32" s="621"/>
      <c r="CQ32" s="622"/>
      <c r="CR32" s="623" t="s">
        <v>131</v>
      </c>
      <c r="CS32" s="624"/>
      <c r="CT32" s="624"/>
      <c r="CU32" s="624"/>
      <c r="CV32" s="624"/>
      <c r="CW32" s="624"/>
      <c r="CX32" s="624"/>
      <c r="CY32" s="625"/>
      <c r="CZ32" s="628" t="s">
        <v>240</v>
      </c>
      <c r="DA32" s="656"/>
      <c r="DB32" s="656"/>
      <c r="DC32" s="658"/>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240</v>
      </c>
      <c r="DX32" s="656"/>
      <c r="DY32" s="656"/>
      <c r="DZ32" s="656"/>
      <c r="EA32" s="656"/>
      <c r="EB32" s="656"/>
      <c r="EC32" s="657"/>
    </row>
    <row r="33" spans="2:133" ht="11.25" customHeight="1">
      <c r="B33" s="620" t="s">
        <v>325</v>
      </c>
      <c r="C33" s="621"/>
      <c r="D33" s="621"/>
      <c r="E33" s="621"/>
      <c r="F33" s="621"/>
      <c r="G33" s="621"/>
      <c r="H33" s="621"/>
      <c r="I33" s="621"/>
      <c r="J33" s="621"/>
      <c r="K33" s="621"/>
      <c r="L33" s="621"/>
      <c r="M33" s="621"/>
      <c r="N33" s="621"/>
      <c r="O33" s="621"/>
      <c r="P33" s="621"/>
      <c r="Q33" s="622"/>
      <c r="R33" s="623">
        <v>3532</v>
      </c>
      <c r="S33" s="624"/>
      <c r="T33" s="624"/>
      <c r="U33" s="624"/>
      <c r="V33" s="624"/>
      <c r="W33" s="624"/>
      <c r="X33" s="624"/>
      <c r="Y33" s="625"/>
      <c r="Z33" s="626">
        <v>0</v>
      </c>
      <c r="AA33" s="626"/>
      <c r="AB33" s="626"/>
      <c r="AC33" s="626"/>
      <c r="AD33" s="627">
        <v>65</v>
      </c>
      <c r="AE33" s="627"/>
      <c r="AF33" s="627"/>
      <c r="AG33" s="627"/>
      <c r="AH33" s="627"/>
      <c r="AI33" s="627"/>
      <c r="AJ33" s="627"/>
      <c r="AK33" s="627"/>
      <c r="AL33" s="628">
        <v>0</v>
      </c>
      <c r="AM33" s="629"/>
      <c r="AN33" s="629"/>
      <c r="AO33" s="630"/>
      <c r="AP33" s="675"/>
      <c r="AQ33" s="676"/>
      <c r="AR33" s="676"/>
      <c r="AS33" s="676"/>
      <c r="AT33" s="679"/>
      <c r="AU33" s="219"/>
      <c r="AV33" s="219"/>
      <c r="AW33" s="219"/>
      <c r="AX33" s="646" t="s">
        <v>326</v>
      </c>
      <c r="AY33" s="647"/>
      <c r="AZ33" s="647"/>
      <c r="BA33" s="647"/>
      <c r="BB33" s="647"/>
      <c r="BC33" s="647"/>
      <c r="BD33" s="647"/>
      <c r="BE33" s="647"/>
      <c r="BF33" s="648"/>
      <c r="BG33" s="681">
        <v>99.4</v>
      </c>
      <c r="BH33" s="682"/>
      <c r="BI33" s="682"/>
      <c r="BJ33" s="682"/>
      <c r="BK33" s="682"/>
      <c r="BL33" s="682"/>
      <c r="BM33" s="683">
        <v>99</v>
      </c>
      <c r="BN33" s="682"/>
      <c r="BO33" s="682"/>
      <c r="BP33" s="682"/>
      <c r="BQ33" s="684"/>
      <c r="BR33" s="681">
        <v>98.6</v>
      </c>
      <c r="BS33" s="682"/>
      <c r="BT33" s="682"/>
      <c r="BU33" s="682"/>
      <c r="BV33" s="682"/>
      <c r="BW33" s="682"/>
      <c r="BX33" s="683">
        <v>97.9</v>
      </c>
      <c r="BY33" s="682"/>
      <c r="BZ33" s="682"/>
      <c r="CA33" s="682"/>
      <c r="CB33" s="684"/>
      <c r="CD33" s="620" t="s">
        <v>327</v>
      </c>
      <c r="CE33" s="621"/>
      <c r="CF33" s="621"/>
      <c r="CG33" s="621"/>
      <c r="CH33" s="621"/>
      <c r="CI33" s="621"/>
      <c r="CJ33" s="621"/>
      <c r="CK33" s="621"/>
      <c r="CL33" s="621"/>
      <c r="CM33" s="621"/>
      <c r="CN33" s="621"/>
      <c r="CO33" s="621"/>
      <c r="CP33" s="621"/>
      <c r="CQ33" s="622"/>
      <c r="CR33" s="623">
        <v>4394106</v>
      </c>
      <c r="CS33" s="644"/>
      <c r="CT33" s="644"/>
      <c r="CU33" s="644"/>
      <c r="CV33" s="644"/>
      <c r="CW33" s="644"/>
      <c r="CX33" s="644"/>
      <c r="CY33" s="645"/>
      <c r="CZ33" s="628">
        <v>48.2</v>
      </c>
      <c r="DA33" s="656"/>
      <c r="DB33" s="656"/>
      <c r="DC33" s="658"/>
      <c r="DD33" s="632">
        <v>3253423</v>
      </c>
      <c r="DE33" s="644"/>
      <c r="DF33" s="644"/>
      <c r="DG33" s="644"/>
      <c r="DH33" s="644"/>
      <c r="DI33" s="644"/>
      <c r="DJ33" s="644"/>
      <c r="DK33" s="645"/>
      <c r="DL33" s="632">
        <v>2396183</v>
      </c>
      <c r="DM33" s="644"/>
      <c r="DN33" s="644"/>
      <c r="DO33" s="644"/>
      <c r="DP33" s="644"/>
      <c r="DQ33" s="644"/>
      <c r="DR33" s="644"/>
      <c r="DS33" s="644"/>
      <c r="DT33" s="644"/>
      <c r="DU33" s="644"/>
      <c r="DV33" s="645"/>
      <c r="DW33" s="628">
        <v>42.1</v>
      </c>
      <c r="DX33" s="656"/>
      <c r="DY33" s="656"/>
      <c r="DZ33" s="656"/>
      <c r="EA33" s="656"/>
      <c r="EB33" s="656"/>
      <c r="EC33" s="657"/>
    </row>
    <row r="34" spans="2:133" ht="11.25" customHeight="1">
      <c r="B34" s="620" t="s">
        <v>328</v>
      </c>
      <c r="C34" s="621"/>
      <c r="D34" s="621"/>
      <c r="E34" s="621"/>
      <c r="F34" s="621"/>
      <c r="G34" s="621"/>
      <c r="H34" s="621"/>
      <c r="I34" s="621"/>
      <c r="J34" s="621"/>
      <c r="K34" s="621"/>
      <c r="L34" s="621"/>
      <c r="M34" s="621"/>
      <c r="N34" s="621"/>
      <c r="O34" s="621"/>
      <c r="P34" s="621"/>
      <c r="Q34" s="622"/>
      <c r="R34" s="623">
        <v>97786</v>
      </c>
      <c r="S34" s="624"/>
      <c r="T34" s="624"/>
      <c r="U34" s="624"/>
      <c r="V34" s="624"/>
      <c r="W34" s="624"/>
      <c r="X34" s="624"/>
      <c r="Y34" s="625"/>
      <c r="Z34" s="626">
        <v>1</v>
      </c>
      <c r="AA34" s="626"/>
      <c r="AB34" s="626"/>
      <c r="AC34" s="626"/>
      <c r="AD34" s="627" t="s">
        <v>131</v>
      </c>
      <c r="AE34" s="627"/>
      <c r="AF34" s="627"/>
      <c r="AG34" s="627"/>
      <c r="AH34" s="627"/>
      <c r="AI34" s="627"/>
      <c r="AJ34" s="627"/>
      <c r="AK34" s="627"/>
      <c r="AL34" s="628" t="s">
        <v>240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1648264</v>
      </c>
      <c r="CS34" s="624"/>
      <c r="CT34" s="624"/>
      <c r="CU34" s="624"/>
      <c r="CV34" s="624"/>
      <c r="CW34" s="624"/>
      <c r="CX34" s="624"/>
      <c r="CY34" s="625"/>
      <c r="CZ34" s="628">
        <v>18.100000000000001</v>
      </c>
      <c r="DA34" s="656"/>
      <c r="DB34" s="656"/>
      <c r="DC34" s="658"/>
      <c r="DD34" s="632">
        <v>1214989</v>
      </c>
      <c r="DE34" s="624"/>
      <c r="DF34" s="624"/>
      <c r="DG34" s="624"/>
      <c r="DH34" s="624"/>
      <c r="DI34" s="624"/>
      <c r="DJ34" s="624"/>
      <c r="DK34" s="625"/>
      <c r="DL34" s="632">
        <v>952634</v>
      </c>
      <c r="DM34" s="624"/>
      <c r="DN34" s="624"/>
      <c r="DO34" s="624"/>
      <c r="DP34" s="624"/>
      <c r="DQ34" s="624"/>
      <c r="DR34" s="624"/>
      <c r="DS34" s="624"/>
      <c r="DT34" s="624"/>
      <c r="DU34" s="624"/>
      <c r="DV34" s="625"/>
      <c r="DW34" s="628">
        <v>16.7</v>
      </c>
      <c r="DX34" s="656"/>
      <c r="DY34" s="656"/>
      <c r="DZ34" s="656"/>
      <c r="EA34" s="656"/>
      <c r="EB34" s="656"/>
      <c r="EC34" s="657"/>
    </row>
    <row r="35" spans="2:133" ht="11.25" customHeight="1">
      <c r="B35" s="620" t="s">
        <v>330</v>
      </c>
      <c r="C35" s="621"/>
      <c r="D35" s="621"/>
      <c r="E35" s="621"/>
      <c r="F35" s="621"/>
      <c r="G35" s="621"/>
      <c r="H35" s="621"/>
      <c r="I35" s="621"/>
      <c r="J35" s="621"/>
      <c r="K35" s="621"/>
      <c r="L35" s="621"/>
      <c r="M35" s="621"/>
      <c r="N35" s="621"/>
      <c r="O35" s="621"/>
      <c r="P35" s="621"/>
      <c r="Q35" s="622"/>
      <c r="R35" s="623">
        <v>311126</v>
      </c>
      <c r="S35" s="624"/>
      <c r="T35" s="624"/>
      <c r="U35" s="624"/>
      <c r="V35" s="624"/>
      <c r="W35" s="624"/>
      <c r="X35" s="624"/>
      <c r="Y35" s="625"/>
      <c r="Z35" s="626">
        <v>3.1</v>
      </c>
      <c r="AA35" s="626"/>
      <c r="AB35" s="626"/>
      <c r="AC35" s="626"/>
      <c r="AD35" s="627" t="s">
        <v>257</v>
      </c>
      <c r="AE35" s="627"/>
      <c r="AF35" s="627"/>
      <c r="AG35" s="627"/>
      <c r="AH35" s="627"/>
      <c r="AI35" s="627"/>
      <c r="AJ35" s="627"/>
      <c r="AK35" s="627"/>
      <c r="AL35" s="628" t="s">
        <v>176</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27177</v>
      </c>
      <c r="CS35" s="644"/>
      <c r="CT35" s="644"/>
      <c r="CU35" s="644"/>
      <c r="CV35" s="644"/>
      <c r="CW35" s="644"/>
      <c r="CX35" s="644"/>
      <c r="CY35" s="645"/>
      <c r="CZ35" s="628">
        <v>0.3</v>
      </c>
      <c r="DA35" s="656"/>
      <c r="DB35" s="656"/>
      <c r="DC35" s="658"/>
      <c r="DD35" s="632">
        <v>8911</v>
      </c>
      <c r="DE35" s="644"/>
      <c r="DF35" s="644"/>
      <c r="DG35" s="644"/>
      <c r="DH35" s="644"/>
      <c r="DI35" s="644"/>
      <c r="DJ35" s="644"/>
      <c r="DK35" s="645"/>
      <c r="DL35" s="632">
        <v>8911</v>
      </c>
      <c r="DM35" s="644"/>
      <c r="DN35" s="644"/>
      <c r="DO35" s="644"/>
      <c r="DP35" s="644"/>
      <c r="DQ35" s="644"/>
      <c r="DR35" s="644"/>
      <c r="DS35" s="644"/>
      <c r="DT35" s="644"/>
      <c r="DU35" s="644"/>
      <c r="DV35" s="645"/>
      <c r="DW35" s="628">
        <v>0.2</v>
      </c>
      <c r="DX35" s="656"/>
      <c r="DY35" s="656"/>
      <c r="DZ35" s="656"/>
      <c r="EA35" s="656"/>
      <c r="EB35" s="656"/>
      <c r="EC35" s="657"/>
    </row>
    <row r="36" spans="2:133" ht="11.25" customHeight="1">
      <c r="B36" s="620" t="s">
        <v>334</v>
      </c>
      <c r="C36" s="621"/>
      <c r="D36" s="621"/>
      <c r="E36" s="621"/>
      <c r="F36" s="621"/>
      <c r="G36" s="621"/>
      <c r="H36" s="621"/>
      <c r="I36" s="621"/>
      <c r="J36" s="621"/>
      <c r="K36" s="621"/>
      <c r="L36" s="621"/>
      <c r="M36" s="621"/>
      <c r="N36" s="621"/>
      <c r="O36" s="621"/>
      <c r="P36" s="621"/>
      <c r="Q36" s="622"/>
      <c r="R36" s="623">
        <v>834891</v>
      </c>
      <c r="S36" s="624"/>
      <c r="T36" s="624"/>
      <c r="U36" s="624"/>
      <c r="V36" s="624"/>
      <c r="W36" s="624"/>
      <c r="X36" s="624"/>
      <c r="Y36" s="625"/>
      <c r="Z36" s="626">
        <v>8.3000000000000007</v>
      </c>
      <c r="AA36" s="626"/>
      <c r="AB36" s="626"/>
      <c r="AC36" s="626"/>
      <c r="AD36" s="627" t="s">
        <v>240</v>
      </c>
      <c r="AE36" s="627"/>
      <c r="AF36" s="627"/>
      <c r="AG36" s="627"/>
      <c r="AH36" s="627"/>
      <c r="AI36" s="627"/>
      <c r="AJ36" s="627"/>
      <c r="AK36" s="627"/>
      <c r="AL36" s="628" t="s">
        <v>131</v>
      </c>
      <c r="AM36" s="629"/>
      <c r="AN36" s="629"/>
      <c r="AO36" s="630"/>
      <c r="AP36" s="222"/>
      <c r="AQ36" s="689" t="s">
        <v>335</v>
      </c>
      <c r="AR36" s="690"/>
      <c r="AS36" s="690"/>
      <c r="AT36" s="690"/>
      <c r="AU36" s="690"/>
      <c r="AV36" s="690"/>
      <c r="AW36" s="690"/>
      <c r="AX36" s="690"/>
      <c r="AY36" s="691"/>
      <c r="AZ36" s="612">
        <v>1290371</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292585</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1627407</v>
      </c>
      <c r="CS36" s="624"/>
      <c r="CT36" s="624"/>
      <c r="CU36" s="624"/>
      <c r="CV36" s="624"/>
      <c r="CW36" s="624"/>
      <c r="CX36" s="624"/>
      <c r="CY36" s="625"/>
      <c r="CZ36" s="628">
        <v>17.899999999999999</v>
      </c>
      <c r="DA36" s="656"/>
      <c r="DB36" s="656"/>
      <c r="DC36" s="658"/>
      <c r="DD36" s="632">
        <v>1227219</v>
      </c>
      <c r="DE36" s="624"/>
      <c r="DF36" s="624"/>
      <c r="DG36" s="624"/>
      <c r="DH36" s="624"/>
      <c r="DI36" s="624"/>
      <c r="DJ36" s="624"/>
      <c r="DK36" s="625"/>
      <c r="DL36" s="632">
        <v>752945</v>
      </c>
      <c r="DM36" s="624"/>
      <c r="DN36" s="624"/>
      <c r="DO36" s="624"/>
      <c r="DP36" s="624"/>
      <c r="DQ36" s="624"/>
      <c r="DR36" s="624"/>
      <c r="DS36" s="624"/>
      <c r="DT36" s="624"/>
      <c r="DU36" s="624"/>
      <c r="DV36" s="625"/>
      <c r="DW36" s="628">
        <v>13.2</v>
      </c>
      <c r="DX36" s="656"/>
      <c r="DY36" s="656"/>
      <c r="DZ36" s="656"/>
      <c r="EA36" s="656"/>
      <c r="EB36" s="656"/>
      <c r="EC36" s="657"/>
    </row>
    <row r="37" spans="2:133" ht="11.25" customHeight="1">
      <c r="B37" s="620" t="s">
        <v>338</v>
      </c>
      <c r="C37" s="621"/>
      <c r="D37" s="621"/>
      <c r="E37" s="621"/>
      <c r="F37" s="621"/>
      <c r="G37" s="621"/>
      <c r="H37" s="621"/>
      <c r="I37" s="621"/>
      <c r="J37" s="621"/>
      <c r="K37" s="621"/>
      <c r="L37" s="621"/>
      <c r="M37" s="621"/>
      <c r="N37" s="621"/>
      <c r="O37" s="621"/>
      <c r="P37" s="621"/>
      <c r="Q37" s="622"/>
      <c r="R37" s="623">
        <v>193985</v>
      </c>
      <c r="S37" s="624"/>
      <c r="T37" s="624"/>
      <c r="U37" s="624"/>
      <c r="V37" s="624"/>
      <c r="W37" s="624"/>
      <c r="X37" s="624"/>
      <c r="Y37" s="625"/>
      <c r="Z37" s="626">
        <v>1.9</v>
      </c>
      <c r="AA37" s="626"/>
      <c r="AB37" s="626"/>
      <c r="AC37" s="626"/>
      <c r="AD37" s="627">
        <v>17</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184615</v>
      </c>
      <c r="BA37" s="624"/>
      <c r="BB37" s="624"/>
      <c r="BC37" s="624"/>
      <c r="BD37" s="644"/>
      <c r="BE37" s="644"/>
      <c r="BF37" s="669"/>
      <c r="BG37" s="620" t="s">
        <v>340</v>
      </c>
      <c r="BH37" s="621"/>
      <c r="BI37" s="621"/>
      <c r="BJ37" s="621"/>
      <c r="BK37" s="621"/>
      <c r="BL37" s="621"/>
      <c r="BM37" s="621"/>
      <c r="BN37" s="621"/>
      <c r="BO37" s="621"/>
      <c r="BP37" s="621"/>
      <c r="BQ37" s="621"/>
      <c r="BR37" s="621"/>
      <c r="BS37" s="621"/>
      <c r="BT37" s="621"/>
      <c r="BU37" s="622"/>
      <c r="BV37" s="623">
        <v>248915</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642284</v>
      </c>
      <c r="CS37" s="644"/>
      <c r="CT37" s="644"/>
      <c r="CU37" s="644"/>
      <c r="CV37" s="644"/>
      <c r="CW37" s="644"/>
      <c r="CX37" s="644"/>
      <c r="CY37" s="645"/>
      <c r="CZ37" s="628">
        <v>7</v>
      </c>
      <c r="DA37" s="656"/>
      <c r="DB37" s="656"/>
      <c r="DC37" s="658"/>
      <c r="DD37" s="632">
        <v>546784</v>
      </c>
      <c r="DE37" s="644"/>
      <c r="DF37" s="644"/>
      <c r="DG37" s="644"/>
      <c r="DH37" s="644"/>
      <c r="DI37" s="644"/>
      <c r="DJ37" s="644"/>
      <c r="DK37" s="645"/>
      <c r="DL37" s="632">
        <v>503506</v>
      </c>
      <c r="DM37" s="644"/>
      <c r="DN37" s="644"/>
      <c r="DO37" s="644"/>
      <c r="DP37" s="644"/>
      <c r="DQ37" s="644"/>
      <c r="DR37" s="644"/>
      <c r="DS37" s="644"/>
      <c r="DT37" s="644"/>
      <c r="DU37" s="644"/>
      <c r="DV37" s="645"/>
      <c r="DW37" s="628">
        <v>8.8000000000000007</v>
      </c>
      <c r="DX37" s="656"/>
      <c r="DY37" s="656"/>
      <c r="DZ37" s="656"/>
      <c r="EA37" s="656"/>
      <c r="EB37" s="656"/>
      <c r="EC37" s="657"/>
    </row>
    <row r="38" spans="2:133" ht="11.25" customHeight="1">
      <c r="B38" s="620" t="s">
        <v>342</v>
      </c>
      <c r="C38" s="621"/>
      <c r="D38" s="621"/>
      <c r="E38" s="621"/>
      <c r="F38" s="621"/>
      <c r="G38" s="621"/>
      <c r="H38" s="621"/>
      <c r="I38" s="621"/>
      <c r="J38" s="621"/>
      <c r="K38" s="621"/>
      <c r="L38" s="621"/>
      <c r="M38" s="621"/>
      <c r="N38" s="621"/>
      <c r="O38" s="621"/>
      <c r="P38" s="621"/>
      <c r="Q38" s="622"/>
      <c r="R38" s="623">
        <v>379300</v>
      </c>
      <c r="S38" s="624"/>
      <c r="T38" s="624"/>
      <c r="U38" s="624"/>
      <c r="V38" s="624"/>
      <c r="W38" s="624"/>
      <c r="X38" s="624"/>
      <c r="Y38" s="625"/>
      <c r="Z38" s="626">
        <v>3.8</v>
      </c>
      <c r="AA38" s="626"/>
      <c r="AB38" s="626"/>
      <c r="AC38" s="626"/>
      <c r="AD38" s="627" t="s">
        <v>131</v>
      </c>
      <c r="AE38" s="627"/>
      <c r="AF38" s="627"/>
      <c r="AG38" s="627"/>
      <c r="AH38" s="627"/>
      <c r="AI38" s="627"/>
      <c r="AJ38" s="627"/>
      <c r="AK38" s="627"/>
      <c r="AL38" s="628" t="s">
        <v>240</v>
      </c>
      <c r="AM38" s="629"/>
      <c r="AN38" s="629"/>
      <c r="AO38" s="630"/>
      <c r="AQ38" s="686" t="s">
        <v>343</v>
      </c>
      <c r="AR38" s="687"/>
      <c r="AS38" s="687"/>
      <c r="AT38" s="687"/>
      <c r="AU38" s="687"/>
      <c r="AV38" s="687"/>
      <c r="AW38" s="687"/>
      <c r="AX38" s="687"/>
      <c r="AY38" s="688"/>
      <c r="AZ38" s="623">
        <v>115996</v>
      </c>
      <c r="BA38" s="624"/>
      <c r="BB38" s="624"/>
      <c r="BC38" s="624"/>
      <c r="BD38" s="644"/>
      <c r="BE38" s="644"/>
      <c r="BF38" s="669"/>
      <c r="BG38" s="620" t="s">
        <v>344</v>
      </c>
      <c r="BH38" s="621"/>
      <c r="BI38" s="621"/>
      <c r="BJ38" s="621"/>
      <c r="BK38" s="621"/>
      <c r="BL38" s="621"/>
      <c r="BM38" s="621"/>
      <c r="BN38" s="621"/>
      <c r="BO38" s="621"/>
      <c r="BP38" s="621"/>
      <c r="BQ38" s="621"/>
      <c r="BR38" s="621"/>
      <c r="BS38" s="621"/>
      <c r="BT38" s="621"/>
      <c r="BU38" s="622"/>
      <c r="BV38" s="623">
        <v>2893</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989760</v>
      </c>
      <c r="CS38" s="624"/>
      <c r="CT38" s="624"/>
      <c r="CU38" s="624"/>
      <c r="CV38" s="624"/>
      <c r="CW38" s="624"/>
      <c r="CX38" s="624"/>
      <c r="CY38" s="625"/>
      <c r="CZ38" s="628">
        <v>10.9</v>
      </c>
      <c r="DA38" s="656"/>
      <c r="DB38" s="656"/>
      <c r="DC38" s="658"/>
      <c r="DD38" s="632">
        <v>773316</v>
      </c>
      <c r="DE38" s="624"/>
      <c r="DF38" s="624"/>
      <c r="DG38" s="624"/>
      <c r="DH38" s="624"/>
      <c r="DI38" s="624"/>
      <c r="DJ38" s="624"/>
      <c r="DK38" s="625"/>
      <c r="DL38" s="632">
        <v>681693</v>
      </c>
      <c r="DM38" s="624"/>
      <c r="DN38" s="624"/>
      <c r="DO38" s="624"/>
      <c r="DP38" s="624"/>
      <c r="DQ38" s="624"/>
      <c r="DR38" s="624"/>
      <c r="DS38" s="624"/>
      <c r="DT38" s="624"/>
      <c r="DU38" s="624"/>
      <c r="DV38" s="625"/>
      <c r="DW38" s="628">
        <v>12</v>
      </c>
      <c r="DX38" s="656"/>
      <c r="DY38" s="656"/>
      <c r="DZ38" s="656"/>
      <c r="EA38" s="656"/>
      <c r="EB38" s="656"/>
      <c r="EC38" s="657"/>
    </row>
    <row r="39" spans="2:133" ht="11.25" customHeight="1">
      <c r="B39" s="620" t="s">
        <v>346</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240</v>
      </c>
      <c r="AA39" s="626"/>
      <c r="AB39" s="626"/>
      <c r="AC39" s="626"/>
      <c r="AD39" s="627" t="s">
        <v>131</v>
      </c>
      <c r="AE39" s="627"/>
      <c r="AF39" s="627"/>
      <c r="AG39" s="627"/>
      <c r="AH39" s="627"/>
      <c r="AI39" s="627"/>
      <c r="AJ39" s="627"/>
      <c r="AK39" s="627"/>
      <c r="AL39" s="628" t="s">
        <v>131</v>
      </c>
      <c r="AM39" s="629"/>
      <c r="AN39" s="629"/>
      <c r="AO39" s="630"/>
      <c r="AQ39" s="686" t="s">
        <v>347</v>
      </c>
      <c r="AR39" s="687"/>
      <c r="AS39" s="687"/>
      <c r="AT39" s="687"/>
      <c r="AU39" s="687"/>
      <c r="AV39" s="687"/>
      <c r="AW39" s="687"/>
      <c r="AX39" s="687"/>
      <c r="AY39" s="688"/>
      <c r="AZ39" s="623">
        <v>9539</v>
      </c>
      <c r="BA39" s="624"/>
      <c r="BB39" s="624"/>
      <c r="BC39" s="624"/>
      <c r="BD39" s="644"/>
      <c r="BE39" s="644"/>
      <c r="BF39" s="669"/>
      <c r="BG39" s="620" t="s">
        <v>348</v>
      </c>
      <c r="BH39" s="621"/>
      <c r="BI39" s="621"/>
      <c r="BJ39" s="621"/>
      <c r="BK39" s="621"/>
      <c r="BL39" s="621"/>
      <c r="BM39" s="621"/>
      <c r="BN39" s="621"/>
      <c r="BO39" s="621"/>
      <c r="BP39" s="621"/>
      <c r="BQ39" s="621"/>
      <c r="BR39" s="621"/>
      <c r="BS39" s="621"/>
      <c r="BT39" s="621"/>
      <c r="BU39" s="622"/>
      <c r="BV39" s="623">
        <v>4486</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10998</v>
      </c>
      <c r="CS39" s="644"/>
      <c r="CT39" s="644"/>
      <c r="CU39" s="644"/>
      <c r="CV39" s="644"/>
      <c r="CW39" s="644"/>
      <c r="CX39" s="644"/>
      <c r="CY39" s="645"/>
      <c r="CZ39" s="628">
        <v>0.1</v>
      </c>
      <c r="DA39" s="656"/>
      <c r="DB39" s="656"/>
      <c r="DC39" s="658"/>
      <c r="DD39" s="632">
        <v>8988</v>
      </c>
      <c r="DE39" s="644"/>
      <c r="DF39" s="644"/>
      <c r="DG39" s="644"/>
      <c r="DH39" s="644"/>
      <c r="DI39" s="644"/>
      <c r="DJ39" s="644"/>
      <c r="DK39" s="645"/>
      <c r="DL39" s="632" t="s">
        <v>131</v>
      </c>
      <c r="DM39" s="644"/>
      <c r="DN39" s="644"/>
      <c r="DO39" s="644"/>
      <c r="DP39" s="644"/>
      <c r="DQ39" s="644"/>
      <c r="DR39" s="644"/>
      <c r="DS39" s="644"/>
      <c r="DT39" s="644"/>
      <c r="DU39" s="644"/>
      <c r="DV39" s="645"/>
      <c r="DW39" s="628" t="s">
        <v>176</v>
      </c>
      <c r="DX39" s="656"/>
      <c r="DY39" s="656"/>
      <c r="DZ39" s="656"/>
      <c r="EA39" s="656"/>
      <c r="EB39" s="656"/>
      <c r="EC39" s="657"/>
    </row>
    <row r="40" spans="2:133" ht="11.25" customHeight="1">
      <c r="B40" s="620" t="s">
        <v>350</v>
      </c>
      <c r="C40" s="621"/>
      <c r="D40" s="621"/>
      <c r="E40" s="621"/>
      <c r="F40" s="621"/>
      <c r="G40" s="621"/>
      <c r="H40" s="621"/>
      <c r="I40" s="621"/>
      <c r="J40" s="621"/>
      <c r="K40" s="621"/>
      <c r="L40" s="621"/>
      <c r="M40" s="621"/>
      <c r="N40" s="621"/>
      <c r="O40" s="621"/>
      <c r="P40" s="621"/>
      <c r="Q40" s="622"/>
      <c r="R40" s="623">
        <v>81000</v>
      </c>
      <c r="S40" s="624"/>
      <c r="T40" s="624"/>
      <c r="U40" s="624"/>
      <c r="V40" s="624"/>
      <c r="W40" s="624"/>
      <c r="X40" s="624"/>
      <c r="Y40" s="625"/>
      <c r="Z40" s="626">
        <v>0.8</v>
      </c>
      <c r="AA40" s="626"/>
      <c r="AB40" s="626"/>
      <c r="AC40" s="626"/>
      <c r="AD40" s="627" t="s">
        <v>176</v>
      </c>
      <c r="AE40" s="627"/>
      <c r="AF40" s="627"/>
      <c r="AG40" s="627"/>
      <c r="AH40" s="627"/>
      <c r="AI40" s="627"/>
      <c r="AJ40" s="627"/>
      <c r="AK40" s="627"/>
      <c r="AL40" s="628" t="s">
        <v>257</v>
      </c>
      <c r="AM40" s="629"/>
      <c r="AN40" s="629"/>
      <c r="AO40" s="630"/>
      <c r="AQ40" s="686" t="s">
        <v>351</v>
      </c>
      <c r="AR40" s="687"/>
      <c r="AS40" s="687"/>
      <c r="AT40" s="687"/>
      <c r="AU40" s="687"/>
      <c r="AV40" s="687"/>
      <c r="AW40" s="687"/>
      <c r="AX40" s="687"/>
      <c r="AY40" s="688"/>
      <c r="AZ40" s="623" t="s">
        <v>131</v>
      </c>
      <c r="BA40" s="624"/>
      <c r="BB40" s="624"/>
      <c r="BC40" s="624"/>
      <c r="BD40" s="644"/>
      <c r="BE40" s="644"/>
      <c r="BF40" s="669"/>
      <c r="BG40" s="673" t="s">
        <v>352</v>
      </c>
      <c r="BH40" s="674"/>
      <c r="BI40" s="674"/>
      <c r="BJ40" s="674"/>
      <c r="BK40" s="674"/>
      <c r="BL40" s="223"/>
      <c r="BM40" s="621" t="s">
        <v>353</v>
      </c>
      <c r="BN40" s="621"/>
      <c r="BO40" s="621"/>
      <c r="BP40" s="621"/>
      <c r="BQ40" s="621"/>
      <c r="BR40" s="621"/>
      <c r="BS40" s="621"/>
      <c r="BT40" s="621"/>
      <c r="BU40" s="622"/>
      <c r="BV40" s="623">
        <v>81</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90500</v>
      </c>
      <c r="CS40" s="624"/>
      <c r="CT40" s="624"/>
      <c r="CU40" s="624"/>
      <c r="CV40" s="624"/>
      <c r="CW40" s="624"/>
      <c r="CX40" s="624"/>
      <c r="CY40" s="625"/>
      <c r="CZ40" s="628">
        <v>1</v>
      </c>
      <c r="DA40" s="656"/>
      <c r="DB40" s="656"/>
      <c r="DC40" s="658"/>
      <c r="DD40" s="632">
        <v>20000</v>
      </c>
      <c r="DE40" s="624"/>
      <c r="DF40" s="624"/>
      <c r="DG40" s="624"/>
      <c r="DH40" s="624"/>
      <c r="DI40" s="624"/>
      <c r="DJ40" s="624"/>
      <c r="DK40" s="625"/>
      <c r="DL40" s="632" t="s">
        <v>240</v>
      </c>
      <c r="DM40" s="624"/>
      <c r="DN40" s="624"/>
      <c r="DO40" s="624"/>
      <c r="DP40" s="624"/>
      <c r="DQ40" s="624"/>
      <c r="DR40" s="624"/>
      <c r="DS40" s="624"/>
      <c r="DT40" s="624"/>
      <c r="DU40" s="624"/>
      <c r="DV40" s="625"/>
      <c r="DW40" s="628" t="s">
        <v>131</v>
      </c>
      <c r="DX40" s="656"/>
      <c r="DY40" s="656"/>
      <c r="DZ40" s="656"/>
      <c r="EA40" s="656"/>
      <c r="EB40" s="656"/>
      <c r="EC40" s="657"/>
    </row>
    <row r="41" spans="2:133" ht="11.25" customHeight="1">
      <c r="B41" s="646" t="s">
        <v>355</v>
      </c>
      <c r="C41" s="647"/>
      <c r="D41" s="647"/>
      <c r="E41" s="647"/>
      <c r="F41" s="647"/>
      <c r="G41" s="647"/>
      <c r="H41" s="647"/>
      <c r="I41" s="647"/>
      <c r="J41" s="647"/>
      <c r="K41" s="647"/>
      <c r="L41" s="647"/>
      <c r="M41" s="647"/>
      <c r="N41" s="647"/>
      <c r="O41" s="647"/>
      <c r="P41" s="647"/>
      <c r="Q41" s="648"/>
      <c r="R41" s="695">
        <v>10099902</v>
      </c>
      <c r="S41" s="696"/>
      <c r="T41" s="696"/>
      <c r="U41" s="696"/>
      <c r="V41" s="696"/>
      <c r="W41" s="696"/>
      <c r="X41" s="696"/>
      <c r="Y41" s="700"/>
      <c r="Z41" s="701">
        <v>100</v>
      </c>
      <c r="AA41" s="701"/>
      <c r="AB41" s="701"/>
      <c r="AC41" s="701"/>
      <c r="AD41" s="702">
        <v>5613675</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276884</v>
      </c>
      <c r="BA41" s="624"/>
      <c r="BB41" s="624"/>
      <c r="BC41" s="624"/>
      <c r="BD41" s="644"/>
      <c r="BE41" s="644"/>
      <c r="BF41" s="669"/>
      <c r="BG41" s="673"/>
      <c r="BH41" s="674"/>
      <c r="BI41" s="674"/>
      <c r="BJ41" s="674"/>
      <c r="BK41" s="674"/>
      <c r="BL41" s="223"/>
      <c r="BM41" s="621" t="s">
        <v>357</v>
      </c>
      <c r="BN41" s="621"/>
      <c r="BO41" s="621"/>
      <c r="BP41" s="621"/>
      <c r="BQ41" s="621"/>
      <c r="BR41" s="621"/>
      <c r="BS41" s="621"/>
      <c r="BT41" s="621"/>
      <c r="BU41" s="622"/>
      <c r="BV41" s="623" t="s">
        <v>131</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131</v>
      </c>
      <c r="CS41" s="644"/>
      <c r="CT41" s="644"/>
      <c r="CU41" s="644"/>
      <c r="CV41" s="644"/>
      <c r="CW41" s="644"/>
      <c r="CX41" s="644"/>
      <c r="CY41" s="645"/>
      <c r="CZ41" s="628" t="s">
        <v>176</v>
      </c>
      <c r="DA41" s="656"/>
      <c r="DB41" s="656"/>
      <c r="DC41" s="658"/>
      <c r="DD41" s="632" t="s">
        <v>131</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359</v>
      </c>
      <c r="AR42" s="693"/>
      <c r="AS42" s="693"/>
      <c r="AT42" s="693"/>
      <c r="AU42" s="693"/>
      <c r="AV42" s="693"/>
      <c r="AW42" s="693"/>
      <c r="AX42" s="693"/>
      <c r="AY42" s="694"/>
      <c r="AZ42" s="695">
        <v>703337</v>
      </c>
      <c r="BA42" s="696"/>
      <c r="BB42" s="696"/>
      <c r="BC42" s="696"/>
      <c r="BD42" s="682"/>
      <c r="BE42" s="682"/>
      <c r="BF42" s="684"/>
      <c r="BG42" s="675"/>
      <c r="BH42" s="676"/>
      <c r="BI42" s="676"/>
      <c r="BJ42" s="676"/>
      <c r="BK42" s="676"/>
      <c r="BL42" s="224"/>
      <c r="BM42" s="647" t="s">
        <v>360</v>
      </c>
      <c r="BN42" s="647"/>
      <c r="BO42" s="647"/>
      <c r="BP42" s="647"/>
      <c r="BQ42" s="647"/>
      <c r="BR42" s="647"/>
      <c r="BS42" s="647"/>
      <c r="BT42" s="647"/>
      <c r="BU42" s="648"/>
      <c r="BV42" s="695">
        <v>361</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858467</v>
      </c>
      <c r="CS42" s="644"/>
      <c r="CT42" s="644"/>
      <c r="CU42" s="644"/>
      <c r="CV42" s="644"/>
      <c r="CW42" s="644"/>
      <c r="CX42" s="644"/>
      <c r="CY42" s="645"/>
      <c r="CZ42" s="628">
        <v>9.4</v>
      </c>
      <c r="DA42" s="656"/>
      <c r="DB42" s="656"/>
      <c r="DC42" s="658"/>
      <c r="DD42" s="632">
        <v>383441</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362</v>
      </c>
      <c r="CD43" s="620" t="s">
        <v>363</v>
      </c>
      <c r="CE43" s="621"/>
      <c r="CF43" s="621"/>
      <c r="CG43" s="621"/>
      <c r="CH43" s="621"/>
      <c r="CI43" s="621"/>
      <c r="CJ43" s="621"/>
      <c r="CK43" s="621"/>
      <c r="CL43" s="621"/>
      <c r="CM43" s="621"/>
      <c r="CN43" s="621"/>
      <c r="CO43" s="621"/>
      <c r="CP43" s="621"/>
      <c r="CQ43" s="622"/>
      <c r="CR43" s="623">
        <v>37873</v>
      </c>
      <c r="CS43" s="644"/>
      <c r="CT43" s="644"/>
      <c r="CU43" s="644"/>
      <c r="CV43" s="644"/>
      <c r="CW43" s="644"/>
      <c r="CX43" s="644"/>
      <c r="CY43" s="645"/>
      <c r="CZ43" s="628">
        <v>0.4</v>
      </c>
      <c r="DA43" s="656"/>
      <c r="DB43" s="656"/>
      <c r="DC43" s="658"/>
      <c r="DD43" s="632">
        <v>37873</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365</v>
      </c>
      <c r="CG44" s="621"/>
      <c r="CH44" s="621"/>
      <c r="CI44" s="621"/>
      <c r="CJ44" s="621"/>
      <c r="CK44" s="621"/>
      <c r="CL44" s="621"/>
      <c r="CM44" s="621"/>
      <c r="CN44" s="621"/>
      <c r="CO44" s="621"/>
      <c r="CP44" s="621"/>
      <c r="CQ44" s="622"/>
      <c r="CR44" s="623">
        <v>801324</v>
      </c>
      <c r="CS44" s="624"/>
      <c r="CT44" s="624"/>
      <c r="CU44" s="624"/>
      <c r="CV44" s="624"/>
      <c r="CW44" s="624"/>
      <c r="CX44" s="624"/>
      <c r="CY44" s="625"/>
      <c r="CZ44" s="628">
        <v>8.8000000000000007</v>
      </c>
      <c r="DA44" s="629"/>
      <c r="DB44" s="629"/>
      <c r="DC44" s="635"/>
      <c r="DD44" s="632">
        <v>383441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146856</v>
      </c>
      <c r="CS45" s="644"/>
      <c r="CT45" s="644"/>
      <c r="CU45" s="644"/>
      <c r="CV45" s="644"/>
      <c r="CW45" s="644"/>
      <c r="CX45" s="644"/>
      <c r="CY45" s="645"/>
      <c r="CZ45" s="628">
        <v>1.6</v>
      </c>
      <c r="DA45" s="656"/>
      <c r="DB45" s="656"/>
      <c r="DC45" s="658"/>
      <c r="DD45" s="632">
        <v>11548</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368</v>
      </c>
      <c r="CG46" s="621"/>
      <c r="CH46" s="621"/>
      <c r="CI46" s="621"/>
      <c r="CJ46" s="621"/>
      <c r="CK46" s="621"/>
      <c r="CL46" s="621"/>
      <c r="CM46" s="621"/>
      <c r="CN46" s="621"/>
      <c r="CO46" s="621"/>
      <c r="CP46" s="621"/>
      <c r="CQ46" s="622"/>
      <c r="CR46" s="623">
        <v>632798</v>
      </c>
      <c r="CS46" s="624"/>
      <c r="CT46" s="624"/>
      <c r="CU46" s="624"/>
      <c r="CV46" s="624"/>
      <c r="CW46" s="624"/>
      <c r="CX46" s="624"/>
      <c r="CY46" s="625"/>
      <c r="CZ46" s="628">
        <v>6.9</v>
      </c>
      <c r="DA46" s="629"/>
      <c r="DB46" s="629"/>
      <c r="DC46" s="635"/>
      <c r="DD46" s="632">
        <v>353173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369</v>
      </c>
      <c r="CG47" s="621"/>
      <c r="CH47" s="621"/>
      <c r="CI47" s="621"/>
      <c r="CJ47" s="621"/>
      <c r="CK47" s="621"/>
      <c r="CL47" s="621"/>
      <c r="CM47" s="621"/>
      <c r="CN47" s="621"/>
      <c r="CO47" s="621"/>
      <c r="CP47" s="621"/>
      <c r="CQ47" s="622"/>
      <c r="CR47" s="623">
        <v>57143</v>
      </c>
      <c r="CS47" s="644"/>
      <c r="CT47" s="644"/>
      <c r="CU47" s="644"/>
      <c r="CV47" s="644"/>
      <c r="CW47" s="644"/>
      <c r="CX47" s="644"/>
      <c r="CY47" s="645"/>
      <c r="CZ47" s="628">
        <v>0.6</v>
      </c>
      <c r="DA47" s="656"/>
      <c r="DB47" s="656"/>
      <c r="DC47" s="658"/>
      <c r="DD47" s="632" t="s">
        <v>131</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370</v>
      </c>
      <c r="CG48" s="621"/>
      <c r="CH48" s="621"/>
      <c r="CI48" s="621"/>
      <c r="CJ48" s="621"/>
      <c r="CK48" s="621"/>
      <c r="CL48" s="621"/>
      <c r="CM48" s="621"/>
      <c r="CN48" s="621"/>
      <c r="CO48" s="621"/>
      <c r="CP48" s="621"/>
      <c r="CQ48" s="622"/>
      <c r="CR48" s="623" t="s">
        <v>176</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6" t="s">
        <v>371</v>
      </c>
      <c r="CE49" s="647"/>
      <c r="CF49" s="647"/>
      <c r="CG49" s="647"/>
      <c r="CH49" s="647"/>
      <c r="CI49" s="647"/>
      <c r="CJ49" s="647"/>
      <c r="CK49" s="647"/>
      <c r="CL49" s="647"/>
      <c r="CM49" s="647"/>
      <c r="CN49" s="647"/>
      <c r="CO49" s="647"/>
      <c r="CP49" s="647"/>
      <c r="CQ49" s="648"/>
      <c r="CR49" s="695">
        <v>9114035</v>
      </c>
      <c r="CS49" s="682"/>
      <c r="CT49" s="682"/>
      <c r="CU49" s="682"/>
      <c r="CV49" s="682"/>
      <c r="CW49" s="682"/>
      <c r="CX49" s="682"/>
      <c r="CY49" s="711"/>
      <c r="CZ49" s="703">
        <v>100</v>
      </c>
      <c r="DA49" s="712"/>
      <c r="DB49" s="712"/>
      <c r="DC49" s="713"/>
      <c r="DD49" s="714">
        <v>6384491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V4Q6gjk5VlX2AJQXy8hJHhtBW5HIDsUmvXqQJWMFzSpLr3VFxqO2xgyw+HGLoBJRvx3gpOw5vDbkswiBcsnMg==" saltValue="T/82gpMYADC+iamMBv9ed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A135"/>
  <sheetViews>
    <sheetView view="pageBreakPreview" zoomScale="85" zoomScaleNormal="70" zoomScaleSheetLayoutView="85"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394</v>
      </c>
      <c r="C7" s="750"/>
      <c r="D7" s="750"/>
      <c r="E7" s="750"/>
      <c r="F7" s="750"/>
      <c r="G7" s="750"/>
      <c r="H7" s="750"/>
      <c r="I7" s="750"/>
      <c r="J7" s="750"/>
      <c r="K7" s="750"/>
      <c r="L7" s="750"/>
      <c r="M7" s="750"/>
      <c r="N7" s="750"/>
      <c r="O7" s="750"/>
      <c r="P7" s="751"/>
      <c r="Q7" s="752">
        <v>10015</v>
      </c>
      <c r="R7" s="753"/>
      <c r="S7" s="753"/>
      <c r="T7" s="753"/>
      <c r="U7" s="753"/>
      <c r="V7" s="753">
        <v>9055</v>
      </c>
      <c r="W7" s="753"/>
      <c r="X7" s="753"/>
      <c r="Y7" s="753"/>
      <c r="Z7" s="753"/>
      <c r="AA7" s="753">
        <f>+Q7-V7</f>
        <v>960</v>
      </c>
      <c r="AB7" s="753"/>
      <c r="AC7" s="753"/>
      <c r="AD7" s="753"/>
      <c r="AE7" s="754"/>
      <c r="AF7" s="755">
        <v>854</v>
      </c>
      <c r="AG7" s="756"/>
      <c r="AH7" s="756"/>
      <c r="AI7" s="756"/>
      <c r="AJ7" s="757"/>
      <c r="AK7" s="758">
        <v>311</v>
      </c>
      <c r="AL7" s="759"/>
      <c r="AM7" s="759"/>
      <c r="AN7" s="759"/>
      <c r="AO7" s="759"/>
      <c r="AP7" s="759">
        <v>9595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606</v>
      </c>
      <c r="BT7" s="747"/>
      <c r="BU7" s="747"/>
      <c r="BV7" s="747"/>
      <c r="BW7" s="747"/>
      <c r="BX7" s="747"/>
      <c r="BY7" s="747"/>
      <c r="BZ7" s="747"/>
      <c r="CA7" s="747"/>
      <c r="CB7" s="747"/>
      <c r="CC7" s="747"/>
      <c r="CD7" s="747"/>
      <c r="CE7" s="747"/>
      <c r="CF7" s="747"/>
      <c r="CG7" s="762"/>
      <c r="CH7" s="743">
        <v>-7</v>
      </c>
      <c r="CI7" s="744"/>
      <c r="CJ7" s="744"/>
      <c r="CK7" s="744"/>
      <c r="CL7" s="745"/>
      <c r="CM7" s="743">
        <v>92</v>
      </c>
      <c r="CN7" s="744"/>
      <c r="CO7" s="744"/>
      <c r="CP7" s="744"/>
      <c r="CQ7" s="745"/>
      <c r="CR7" s="743">
        <v>0</v>
      </c>
      <c r="CS7" s="744"/>
      <c r="CT7" s="744"/>
      <c r="CU7" s="744"/>
      <c r="CV7" s="745"/>
      <c r="CW7" s="743">
        <v>7</v>
      </c>
      <c r="CX7" s="744"/>
      <c r="CY7" s="744"/>
      <c r="CZ7" s="744"/>
      <c r="DA7" s="745"/>
      <c r="DB7" s="743" t="s">
        <v>607</v>
      </c>
      <c r="DC7" s="744"/>
      <c r="DD7" s="744"/>
      <c r="DE7" s="744"/>
      <c r="DF7" s="745"/>
      <c r="DG7" s="743" t="s">
        <v>607</v>
      </c>
      <c r="DH7" s="744"/>
      <c r="DI7" s="744"/>
      <c r="DJ7" s="744"/>
      <c r="DK7" s="745"/>
      <c r="DL7" s="743" t="s">
        <v>607</v>
      </c>
      <c r="DM7" s="744"/>
      <c r="DN7" s="744"/>
      <c r="DO7" s="744"/>
      <c r="DP7" s="745"/>
      <c r="DQ7" s="743" t="s">
        <v>607</v>
      </c>
      <c r="DR7" s="744"/>
      <c r="DS7" s="744"/>
      <c r="DT7" s="744"/>
      <c r="DU7" s="745"/>
      <c r="DV7" s="746"/>
      <c r="DW7" s="747"/>
      <c r="DX7" s="747"/>
      <c r="DY7" s="747"/>
      <c r="DZ7" s="748"/>
      <c r="EA7" s="234"/>
    </row>
    <row r="8" spans="1:131" s="235" customFormat="1" ht="26.25" customHeight="1">
      <c r="A8" s="238">
        <v>2</v>
      </c>
      <c r="B8" s="780" t="s">
        <v>395</v>
      </c>
      <c r="C8" s="781"/>
      <c r="D8" s="781"/>
      <c r="E8" s="781"/>
      <c r="F8" s="781"/>
      <c r="G8" s="781"/>
      <c r="H8" s="781"/>
      <c r="I8" s="781"/>
      <c r="J8" s="781"/>
      <c r="K8" s="781"/>
      <c r="L8" s="781"/>
      <c r="M8" s="781"/>
      <c r="N8" s="781"/>
      <c r="O8" s="781"/>
      <c r="P8" s="782"/>
      <c r="Q8" s="783">
        <v>63</v>
      </c>
      <c r="R8" s="784"/>
      <c r="S8" s="784"/>
      <c r="T8" s="784"/>
      <c r="U8" s="784"/>
      <c r="V8" s="784">
        <v>41</v>
      </c>
      <c r="W8" s="784"/>
      <c r="X8" s="784"/>
      <c r="Y8" s="784"/>
      <c r="Z8" s="784"/>
      <c r="AA8" s="784">
        <f>+Q8-V8</f>
        <v>22</v>
      </c>
      <c r="AB8" s="784"/>
      <c r="AC8" s="784"/>
      <c r="AD8" s="784"/>
      <c r="AE8" s="785"/>
      <c r="AF8" s="786">
        <v>22</v>
      </c>
      <c r="AG8" s="787"/>
      <c r="AH8" s="787"/>
      <c r="AI8" s="787"/>
      <c r="AJ8" s="788"/>
      <c r="AK8" s="769" t="s">
        <v>607</v>
      </c>
      <c r="AL8" s="770"/>
      <c r="AM8" s="770"/>
      <c r="AN8" s="770"/>
      <c r="AO8" s="770"/>
      <c r="AP8" s="770" t="s">
        <v>607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t="s">
        <v>396</v>
      </c>
      <c r="C9" s="781"/>
      <c r="D9" s="781"/>
      <c r="E9" s="781"/>
      <c r="F9" s="781"/>
      <c r="G9" s="781"/>
      <c r="H9" s="781"/>
      <c r="I9" s="781"/>
      <c r="J9" s="781"/>
      <c r="K9" s="781"/>
      <c r="L9" s="781"/>
      <c r="M9" s="781"/>
      <c r="N9" s="781"/>
      <c r="O9" s="781"/>
      <c r="P9" s="782"/>
      <c r="Q9" s="783">
        <v>53</v>
      </c>
      <c r="R9" s="784"/>
      <c r="S9" s="784"/>
      <c r="T9" s="784"/>
      <c r="U9" s="784"/>
      <c r="V9" s="784">
        <v>49</v>
      </c>
      <c r="W9" s="784"/>
      <c r="X9" s="784"/>
      <c r="Y9" s="784"/>
      <c r="Z9" s="784"/>
      <c r="AA9" s="784">
        <f>+Q9-V9</f>
        <v>4</v>
      </c>
      <c r="AB9" s="784"/>
      <c r="AC9" s="784"/>
      <c r="AD9" s="784"/>
      <c r="AE9" s="785"/>
      <c r="AF9" s="786">
        <v>4</v>
      </c>
      <c r="AG9" s="787"/>
      <c r="AH9" s="787"/>
      <c r="AI9" s="787"/>
      <c r="AJ9" s="788"/>
      <c r="AK9" s="769">
        <v>25</v>
      </c>
      <c r="AL9" s="770"/>
      <c r="AM9" s="770"/>
      <c r="AN9" s="770"/>
      <c r="AO9" s="770"/>
      <c r="AP9" s="770" t="s">
        <v>607</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398</v>
      </c>
      <c r="B23" s="789" t="s">
        <v>399</v>
      </c>
      <c r="C23" s="790"/>
      <c r="D23" s="790"/>
      <c r="E23" s="790"/>
      <c r="F23" s="790"/>
      <c r="G23" s="790"/>
      <c r="H23" s="790"/>
      <c r="I23" s="790"/>
      <c r="J23" s="790"/>
      <c r="K23" s="790"/>
      <c r="L23" s="790"/>
      <c r="M23" s="790"/>
      <c r="N23" s="790"/>
      <c r="O23" s="790"/>
      <c r="P23" s="791"/>
      <c r="Q23" s="792">
        <f>+Q7+Q8+Q9</f>
        <v>10131</v>
      </c>
      <c r="R23" s="793"/>
      <c r="S23" s="793"/>
      <c r="T23" s="793"/>
      <c r="U23" s="793"/>
      <c r="V23" s="793">
        <f>+V7+V8+V9</f>
        <v>9145</v>
      </c>
      <c r="W23" s="793"/>
      <c r="X23" s="793"/>
      <c r="Y23" s="793"/>
      <c r="Z23" s="793"/>
      <c r="AA23" s="793">
        <f>+AA7+AA8+AA9</f>
        <v>986</v>
      </c>
      <c r="AB23" s="793"/>
      <c r="AC23" s="793"/>
      <c r="AD23" s="793"/>
      <c r="AE23" s="794"/>
      <c r="AF23" s="795">
        <v>880</v>
      </c>
      <c r="AG23" s="793"/>
      <c r="AH23" s="793"/>
      <c r="AI23" s="793"/>
      <c r="AJ23" s="796"/>
      <c r="AK23" s="797"/>
      <c r="AL23" s="798"/>
      <c r="AM23" s="798"/>
      <c r="AN23" s="798"/>
      <c r="AO23" s="798"/>
      <c r="AP23" s="793">
        <f>+AP7</f>
        <v>9595</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377</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411</v>
      </c>
      <c r="C28" s="750"/>
      <c r="D28" s="750"/>
      <c r="E28" s="750"/>
      <c r="F28" s="750"/>
      <c r="G28" s="750"/>
      <c r="H28" s="750"/>
      <c r="I28" s="750"/>
      <c r="J28" s="750"/>
      <c r="K28" s="750"/>
      <c r="L28" s="750"/>
      <c r="M28" s="750"/>
      <c r="N28" s="750"/>
      <c r="O28" s="750"/>
      <c r="P28" s="751"/>
      <c r="Q28" s="822">
        <v>2593</v>
      </c>
      <c r="R28" s="823"/>
      <c r="S28" s="823"/>
      <c r="T28" s="823"/>
      <c r="U28" s="823"/>
      <c r="V28" s="823">
        <v>2301</v>
      </c>
      <c r="W28" s="823"/>
      <c r="X28" s="823"/>
      <c r="Y28" s="823"/>
      <c r="Z28" s="823"/>
      <c r="AA28" s="823">
        <v>293</v>
      </c>
      <c r="AB28" s="823"/>
      <c r="AC28" s="823"/>
      <c r="AD28" s="823"/>
      <c r="AE28" s="824"/>
      <c r="AF28" s="825">
        <v>293</v>
      </c>
      <c r="AG28" s="823"/>
      <c r="AH28" s="823"/>
      <c r="AI28" s="823"/>
      <c r="AJ28" s="826"/>
      <c r="AK28" s="827">
        <v>199</v>
      </c>
      <c r="AL28" s="828"/>
      <c r="AM28" s="828"/>
      <c r="AN28" s="828"/>
      <c r="AO28" s="828"/>
      <c r="AP28" s="828" t="s">
        <v>607</v>
      </c>
      <c r="AQ28" s="828"/>
      <c r="AR28" s="828"/>
      <c r="AS28" s="828"/>
      <c r="AT28" s="828"/>
      <c r="AU28" s="828" t="s">
        <v>607</v>
      </c>
      <c r="AV28" s="828"/>
      <c r="AW28" s="828"/>
      <c r="AX28" s="828"/>
      <c r="AY28" s="828"/>
      <c r="AZ28" s="829" t="s">
        <v>607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412</v>
      </c>
      <c r="C29" s="781"/>
      <c r="D29" s="781"/>
      <c r="E29" s="781"/>
      <c r="F29" s="781"/>
      <c r="G29" s="781"/>
      <c r="H29" s="781"/>
      <c r="I29" s="781"/>
      <c r="J29" s="781"/>
      <c r="K29" s="781"/>
      <c r="L29" s="781"/>
      <c r="M29" s="781"/>
      <c r="N29" s="781"/>
      <c r="O29" s="781"/>
      <c r="P29" s="782"/>
      <c r="Q29" s="783">
        <v>52</v>
      </c>
      <c r="R29" s="784"/>
      <c r="S29" s="784"/>
      <c r="T29" s="784"/>
      <c r="U29" s="784"/>
      <c r="V29" s="784">
        <v>52</v>
      </c>
      <c r="W29" s="784"/>
      <c r="X29" s="784"/>
      <c r="Y29" s="784"/>
      <c r="Z29" s="784"/>
      <c r="AA29" s="784">
        <f>+Q29-V29</f>
        <v>0</v>
      </c>
      <c r="AB29" s="784"/>
      <c r="AC29" s="784"/>
      <c r="AD29" s="784"/>
      <c r="AE29" s="785"/>
      <c r="AF29" s="786">
        <v>0</v>
      </c>
      <c r="AG29" s="787"/>
      <c r="AH29" s="787"/>
      <c r="AI29" s="787"/>
      <c r="AJ29" s="788"/>
      <c r="AK29" s="834">
        <v>44</v>
      </c>
      <c r="AL29" s="830"/>
      <c r="AM29" s="830"/>
      <c r="AN29" s="830"/>
      <c r="AO29" s="830"/>
      <c r="AP29" s="830" t="s">
        <v>607</v>
      </c>
      <c r="AQ29" s="830"/>
      <c r="AR29" s="830"/>
      <c r="AS29" s="830"/>
      <c r="AT29" s="830"/>
      <c r="AU29" s="830" t="s">
        <v>607</v>
      </c>
      <c r="AV29" s="830"/>
      <c r="AW29" s="830"/>
      <c r="AX29" s="830"/>
      <c r="AY29" s="830"/>
      <c r="AZ29" s="831" t="s">
        <v>607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413</v>
      </c>
      <c r="C30" s="781"/>
      <c r="D30" s="781"/>
      <c r="E30" s="781"/>
      <c r="F30" s="781"/>
      <c r="G30" s="781"/>
      <c r="H30" s="781"/>
      <c r="I30" s="781"/>
      <c r="J30" s="781"/>
      <c r="K30" s="781"/>
      <c r="L30" s="781"/>
      <c r="M30" s="781"/>
      <c r="N30" s="781"/>
      <c r="O30" s="781"/>
      <c r="P30" s="782"/>
      <c r="Q30" s="783">
        <v>2274</v>
      </c>
      <c r="R30" s="784"/>
      <c r="S30" s="784"/>
      <c r="T30" s="784"/>
      <c r="U30" s="784"/>
      <c r="V30" s="784">
        <v>2184</v>
      </c>
      <c r="W30" s="784"/>
      <c r="X30" s="784"/>
      <c r="Y30" s="784"/>
      <c r="Z30" s="784"/>
      <c r="AA30" s="784">
        <f t="shared" ref="AA30:AA36" si="0">+Q30-V30</f>
        <v>90</v>
      </c>
      <c r="AB30" s="784"/>
      <c r="AC30" s="784"/>
      <c r="AD30" s="784"/>
      <c r="AE30" s="785"/>
      <c r="AF30" s="786">
        <v>90</v>
      </c>
      <c r="AG30" s="787"/>
      <c r="AH30" s="787"/>
      <c r="AI30" s="787"/>
      <c r="AJ30" s="788"/>
      <c r="AK30" s="834">
        <v>325</v>
      </c>
      <c r="AL30" s="830"/>
      <c r="AM30" s="830"/>
      <c r="AN30" s="830"/>
      <c r="AO30" s="830"/>
      <c r="AP30" s="830" t="s">
        <v>607</v>
      </c>
      <c r="AQ30" s="830"/>
      <c r="AR30" s="830"/>
      <c r="AS30" s="830"/>
      <c r="AT30" s="830"/>
      <c r="AU30" s="830" t="s">
        <v>607</v>
      </c>
      <c r="AV30" s="830"/>
      <c r="AW30" s="830"/>
      <c r="AX30" s="830"/>
      <c r="AY30" s="830"/>
      <c r="AZ30" s="831" t="s">
        <v>607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414</v>
      </c>
      <c r="C31" s="781"/>
      <c r="D31" s="781"/>
      <c r="E31" s="781"/>
      <c r="F31" s="781"/>
      <c r="G31" s="781"/>
      <c r="H31" s="781"/>
      <c r="I31" s="781"/>
      <c r="J31" s="781"/>
      <c r="K31" s="781"/>
      <c r="L31" s="781"/>
      <c r="M31" s="781"/>
      <c r="N31" s="781"/>
      <c r="O31" s="781"/>
      <c r="P31" s="782"/>
      <c r="Q31" s="783">
        <v>43</v>
      </c>
      <c r="R31" s="784"/>
      <c r="S31" s="784"/>
      <c r="T31" s="784"/>
      <c r="U31" s="784"/>
      <c r="V31" s="784">
        <v>43</v>
      </c>
      <c r="W31" s="784"/>
      <c r="X31" s="784"/>
      <c r="Y31" s="784"/>
      <c r="Z31" s="784"/>
      <c r="AA31" s="784" t="s">
        <v>607</v>
      </c>
      <c r="AB31" s="784"/>
      <c r="AC31" s="784"/>
      <c r="AD31" s="784"/>
      <c r="AE31" s="785"/>
      <c r="AF31" s="786" t="s">
        <v>415</v>
      </c>
      <c r="AG31" s="787"/>
      <c r="AH31" s="787"/>
      <c r="AI31" s="787"/>
      <c r="AJ31" s="788"/>
      <c r="AK31" s="834">
        <v>10</v>
      </c>
      <c r="AL31" s="830"/>
      <c r="AM31" s="830"/>
      <c r="AN31" s="830"/>
      <c r="AO31" s="830"/>
      <c r="AP31" s="830" t="s">
        <v>607</v>
      </c>
      <c r="AQ31" s="830"/>
      <c r="AR31" s="830"/>
      <c r="AS31" s="830"/>
      <c r="AT31" s="830"/>
      <c r="AU31" s="830" t="s">
        <v>607</v>
      </c>
      <c r="AV31" s="830"/>
      <c r="AW31" s="830"/>
      <c r="AX31" s="830"/>
      <c r="AY31" s="830"/>
      <c r="AZ31" s="831" t="s">
        <v>607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416</v>
      </c>
      <c r="C32" s="781"/>
      <c r="D32" s="781"/>
      <c r="E32" s="781"/>
      <c r="F32" s="781"/>
      <c r="G32" s="781"/>
      <c r="H32" s="781"/>
      <c r="I32" s="781"/>
      <c r="J32" s="781"/>
      <c r="K32" s="781"/>
      <c r="L32" s="781"/>
      <c r="M32" s="781"/>
      <c r="N32" s="781"/>
      <c r="O32" s="781"/>
      <c r="P32" s="782"/>
      <c r="Q32" s="783">
        <v>321</v>
      </c>
      <c r="R32" s="784"/>
      <c r="S32" s="784"/>
      <c r="T32" s="784"/>
      <c r="U32" s="784"/>
      <c r="V32" s="784">
        <v>313</v>
      </c>
      <c r="W32" s="784"/>
      <c r="X32" s="784"/>
      <c r="Y32" s="784"/>
      <c r="Z32" s="784"/>
      <c r="AA32" s="784">
        <v>9</v>
      </c>
      <c r="AB32" s="784"/>
      <c r="AC32" s="784"/>
      <c r="AD32" s="784"/>
      <c r="AE32" s="785"/>
      <c r="AF32" s="786">
        <v>9</v>
      </c>
      <c r="AG32" s="787"/>
      <c r="AH32" s="787"/>
      <c r="AI32" s="787"/>
      <c r="AJ32" s="788"/>
      <c r="AK32" s="834">
        <v>87</v>
      </c>
      <c r="AL32" s="830"/>
      <c r="AM32" s="830"/>
      <c r="AN32" s="830"/>
      <c r="AO32" s="830"/>
      <c r="AP32" s="830" t="s">
        <v>607</v>
      </c>
      <c r="AQ32" s="830"/>
      <c r="AR32" s="830"/>
      <c r="AS32" s="830"/>
      <c r="AT32" s="830"/>
      <c r="AU32" s="830" t="s">
        <v>607</v>
      </c>
      <c r="AV32" s="830"/>
      <c r="AW32" s="830"/>
      <c r="AX32" s="830"/>
      <c r="AY32" s="830"/>
      <c r="AZ32" s="831" t="s">
        <v>607</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417</v>
      </c>
      <c r="C33" s="781"/>
      <c r="D33" s="781"/>
      <c r="E33" s="781"/>
      <c r="F33" s="781"/>
      <c r="G33" s="781"/>
      <c r="H33" s="781"/>
      <c r="I33" s="781"/>
      <c r="J33" s="781"/>
      <c r="K33" s="781"/>
      <c r="L33" s="781"/>
      <c r="M33" s="781"/>
      <c r="N33" s="781"/>
      <c r="O33" s="781"/>
      <c r="P33" s="782"/>
      <c r="Q33" s="783">
        <v>322</v>
      </c>
      <c r="R33" s="784"/>
      <c r="S33" s="784"/>
      <c r="T33" s="784"/>
      <c r="U33" s="784"/>
      <c r="V33" s="784">
        <v>320</v>
      </c>
      <c r="W33" s="784"/>
      <c r="X33" s="784"/>
      <c r="Y33" s="784"/>
      <c r="Z33" s="784"/>
      <c r="AA33" s="784">
        <f t="shared" si="0"/>
        <v>2</v>
      </c>
      <c r="AB33" s="784"/>
      <c r="AC33" s="784"/>
      <c r="AD33" s="784"/>
      <c r="AE33" s="785"/>
      <c r="AF33" s="786">
        <v>269</v>
      </c>
      <c r="AG33" s="787"/>
      <c r="AH33" s="787"/>
      <c r="AI33" s="787"/>
      <c r="AJ33" s="788"/>
      <c r="AK33" s="834">
        <v>6</v>
      </c>
      <c r="AL33" s="830"/>
      <c r="AM33" s="830"/>
      <c r="AN33" s="830"/>
      <c r="AO33" s="830"/>
      <c r="AP33" s="830">
        <v>1899</v>
      </c>
      <c r="AQ33" s="830"/>
      <c r="AR33" s="830"/>
      <c r="AS33" s="830"/>
      <c r="AT33" s="830"/>
      <c r="AU33" s="830">
        <v>59</v>
      </c>
      <c r="AV33" s="830"/>
      <c r="AW33" s="830"/>
      <c r="AX33" s="830"/>
      <c r="AY33" s="830"/>
      <c r="AZ33" s="831" t="s">
        <v>607</v>
      </c>
      <c r="BA33" s="831"/>
      <c r="BB33" s="831"/>
      <c r="BC33" s="831"/>
      <c r="BD33" s="831"/>
      <c r="BE33" s="832" t="s">
        <v>418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419</v>
      </c>
      <c r="C34" s="781"/>
      <c r="D34" s="781"/>
      <c r="E34" s="781"/>
      <c r="F34" s="781"/>
      <c r="G34" s="781"/>
      <c r="H34" s="781"/>
      <c r="I34" s="781"/>
      <c r="J34" s="781"/>
      <c r="K34" s="781"/>
      <c r="L34" s="781"/>
      <c r="M34" s="781"/>
      <c r="N34" s="781"/>
      <c r="O34" s="781"/>
      <c r="P34" s="782"/>
      <c r="Q34" s="783">
        <v>328</v>
      </c>
      <c r="R34" s="784"/>
      <c r="S34" s="784"/>
      <c r="T34" s="784"/>
      <c r="U34" s="784"/>
      <c r="V34" s="784">
        <v>322</v>
      </c>
      <c r="W34" s="784"/>
      <c r="X34" s="784"/>
      <c r="Y34" s="784"/>
      <c r="Z34" s="784"/>
      <c r="AA34" s="784">
        <f t="shared" si="0"/>
        <v>6</v>
      </c>
      <c r="AB34" s="784"/>
      <c r="AC34" s="784"/>
      <c r="AD34" s="784"/>
      <c r="AE34" s="785"/>
      <c r="AF34" s="786">
        <v>236</v>
      </c>
      <c r="AG34" s="787"/>
      <c r="AH34" s="787"/>
      <c r="AI34" s="787"/>
      <c r="AJ34" s="788"/>
      <c r="AK34" s="834">
        <v>146</v>
      </c>
      <c r="AL34" s="830"/>
      <c r="AM34" s="830"/>
      <c r="AN34" s="830"/>
      <c r="AO34" s="830"/>
      <c r="AP34" s="830">
        <v>3833</v>
      </c>
      <c r="AQ34" s="830"/>
      <c r="AR34" s="830"/>
      <c r="AS34" s="830"/>
      <c r="AT34" s="830"/>
      <c r="AU34" s="830">
        <v>2867</v>
      </c>
      <c r="AV34" s="830"/>
      <c r="AW34" s="830"/>
      <c r="AX34" s="830"/>
      <c r="AY34" s="830"/>
      <c r="AZ34" s="831" t="s">
        <v>607</v>
      </c>
      <c r="BA34" s="831"/>
      <c r="BB34" s="831"/>
      <c r="BC34" s="831"/>
      <c r="BD34" s="831"/>
      <c r="BE34" s="832" t="s">
        <v>420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t="s">
        <v>421</v>
      </c>
      <c r="C35" s="781"/>
      <c r="D35" s="781"/>
      <c r="E35" s="781"/>
      <c r="F35" s="781"/>
      <c r="G35" s="781"/>
      <c r="H35" s="781"/>
      <c r="I35" s="781"/>
      <c r="J35" s="781"/>
      <c r="K35" s="781"/>
      <c r="L35" s="781"/>
      <c r="M35" s="781"/>
      <c r="N35" s="781"/>
      <c r="O35" s="781"/>
      <c r="P35" s="782"/>
      <c r="Q35" s="783">
        <v>32</v>
      </c>
      <c r="R35" s="784"/>
      <c r="S35" s="784"/>
      <c r="T35" s="784"/>
      <c r="U35" s="784"/>
      <c r="V35" s="784">
        <v>28</v>
      </c>
      <c r="W35" s="784"/>
      <c r="X35" s="784"/>
      <c r="Y35" s="784"/>
      <c r="Z35" s="784"/>
      <c r="AA35" s="784">
        <f t="shared" si="0"/>
        <v>4</v>
      </c>
      <c r="AB35" s="784"/>
      <c r="AC35" s="784"/>
      <c r="AD35" s="784"/>
      <c r="AE35" s="785"/>
      <c r="AF35" s="786">
        <v>4</v>
      </c>
      <c r="AG35" s="787"/>
      <c r="AH35" s="787"/>
      <c r="AI35" s="787"/>
      <c r="AJ35" s="788"/>
      <c r="AK35" s="834">
        <v>6</v>
      </c>
      <c r="AL35" s="830"/>
      <c r="AM35" s="830"/>
      <c r="AN35" s="830"/>
      <c r="AO35" s="830"/>
      <c r="AP35" s="830">
        <v>101</v>
      </c>
      <c r="AQ35" s="830"/>
      <c r="AR35" s="830"/>
      <c r="AS35" s="830"/>
      <c r="AT35" s="830"/>
      <c r="AU35" s="830">
        <v>101</v>
      </c>
      <c r="AV35" s="830"/>
      <c r="AW35" s="830"/>
      <c r="AX35" s="830"/>
      <c r="AY35" s="830"/>
      <c r="AZ35" s="831" t="s">
        <v>607</v>
      </c>
      <c r="BA35" s="831"/>
      <c r="BB35" s="831"/>
      <c r="BC35" s="831"/>
      <c r="BD35" s="831"/>
      <c r="BE35" s="832" t="s">
        <v>422</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t="s">
        <v>423</v>
      </c>
      <c r="C36" s="781"/>
      <c r="D36" s="781"/>
      <c r="E36" s="781"/>
      <c r="F36" s="781"/>
      <c r="G36" s="781"/>
      <c r="H36" s="781"/>
      <c r="I36" s="781"/>
      <c r="J36" s="781"/>
      <c r="K36" s="781"/>
      <c r="L36" s="781"/>
      <c r="M36" s="781"/>
      <c r="N36" s="781"/>
      <c r="O36" s="781"/>
      <c r="P36" s="782"/>
      <c r="Q36" s="783">
        <v>72</v>
      </c>
      <c r="R36" s="784"/>
      <c r="S36" s="784"/>
      <c r="T36" s="784"/>
      <c r="U36" s="784"/>
      <c r="V36" s="784">
        <v>81</v>
      </c>
      <c r="W36" s="784"/>
      <c r="X36" s="784"/>
      <c r="Y36" s="784"/>
      <c r="Z36" s="784"/>
      <c r="AA36" s="784">
        <f t="shared" si="0"/>
        <v>-9</v>
      </c>
      <c r="AB36" s="784"/>
      <c r="AC36" s="784"/>
      <c r="AD36" s="784"/>
      <c r="AE36" s="785"/>
      <c r="AF36" s="786">
        <v>46</v>
      </c>
      <c r="AG36" s="787"/>
      <c r="AH36" s="787"/>
      <c r="AI36" s="787"/>
      <c r="AJ36" s="788"/>
      <c r="AK36" s="834" t="s">
        <v>607</v>
      </c>
      <c r="AL36" s="830"/>
      <c r="AM36" s="830"/>
      <c r="AN36" s="830"/>
      <c r="AO36" s="830"/>
      <c r="AP36" s="830" t="s">
        <v>607</v>
      </c>
      <c r="AQ36" s="830"/>
      <c r="AR36" s="830"/>
      <c r="AS36" s="830"/>
      <c r="AT36" s="830"/>
      <c r="AU36" s="830" t="s">
        <v>607</v>
      </c>
      <c r="AV36" s="830"/>
      <c r="AW36" s="830"/>
      <c r="AX36" s="830"/>
      <c r="AY36" s="830"/>
      <c r="AZ36" s="831" t="s">
        <v>607</v>
      </c>
      <c r="BA36" s="831"/>
      <c r="BB36" s="831"/>
      <c r="BC36" s="831"/>
      <c r="BD36" s="831"/>
      <c r="BE36" s="832" t="s">
        <v>424</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398</v>
      </c>
      <c r="B63" s="789" t="s">
        <v>426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946</v>
      </c>
      <c r="AG63" s="844"/>
      <c r="AH63" s="844"/>
      <c r="AI63" s="844"/>
      <c r="AJ63" s="845"/>
      <c r="AK63" s="846"/>
      <c r="AL63" s="841"/>
      <c r="AM63" s="841"/>
      <c r="AN63" s="841"/>
      <c r="AO63" s="841"/>
      <c r="AP63" s="844">
        <f>+AP33+AP34+AP35</f>
        <v>5833</v>
      </c>
      <c r="AQ63" s="844"/>
      <c r="AR63" s="844"/>
      <c r="AS63" s="844"/>
      <c r="AT63" s="844"/>
      <c r="AU63" s="844">
        <f>+AU33+AU34+AU35</f>
        <v>3027</v>
      </c>
      <c r="AV63" s="844"/>
      <c r="AW63" s="844"/>
      <c r="AX63" s="844"/>
      <c r="AY63" s="844"/>
      <c r="AZ63" s="848"/>
      <c r="BA63" s="848"/>
      <c r="BB63" s="848"/>
      <c r="BC63" s="848"/>
      <c r="BD63" s="848"/>
      <c r="BE63" s="849"/>
      <c r="BF63" s="849"/>
      <c r="BG63" s="849"/>
      <c r="BH63" s="849"/>
      <c r="BI63" s="850"/>
      <c r="BJ63" s="851" t="s">
        <v>427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429</v>
      </c>
      <c r="B66" s="728"/>
      <c r="C66" s="728"/>
      <c r="D66" s="728"/>
      <c r="E66" s="728"/>
      <c r="F66" s="728"/>
      <c r="G66" s="728"/>
      <c r="H66" s="728"/>
      <c r="I66" s="728"/>
      <c r="J66" s="728"/>
      <c r="K66" s="728"/>
      <c r="L66" s="728"/>
      <c r="M66" s="728"/>
      <c r="N66" s="728"/>
      <c r="O66" s="728"/>
      <c r="P66" s="729"/>
      <c r="Q66" s="733" t="s">
        <v>430</v>
      </c>
      <c r="R66" s="734"/>
      <c r="S66" s="734"/>
      <c r="T66" s="734"/>
      <c r="U66" s="735"/>
      <c r="V66" s="733" t="s">
        <v>404</v>
      </c>
      <c r="W66" s="734"/>
      <c r="X66" s="734"/>
      <c r="Y66" s="734"/>
      <c r="Z66" s="735"/>
      <c r="AA66" s="733" t="s">
        <v>431</v>
      </c>
      <c r="AB66" s="734"/>
      <c r="AC66" s="734"/>
      <c r="AD66" s="734"/>
      <c r="AE66" s="735"/>
      <c r="AF66" s="854" t="s">
        <v>432</v>
      </c>
      <c r="AG66" s="815"/>
      <c r="AH66" s="815"/>
      <c r="AI66" s="815"/>
      <c r="AJ66" s="855"/>
      <c r="AK66" s="733" t="s">
        <v>433</v>
      </c>
      <c r="AL66" s="728"/>
      <c r="AM66" s="728"/>
      <c r="AN66" s="728"/>
      <c r="AO66" s="729"/>
      <c r="AP66" s="733" t="s">
        <v>434</v>
      </c>
      <c r="AQ66" s="734"/>
      <c r="AR66" s="734"/>
      <c r="AS66" s="734"/>
      <c r="AT66" s="735"/>
      <c r="AU66" s="733" t="s">
        <v>435</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608</v>
      </c>
      <c r="C68" s="870"/>
      <c r="D68" s="870"/>
      <c r="E68" s="870"/>
      <c r="F68" s="870"/>
      <c r="G68" s="870"/>
      <c r="H68" s="870"/>
      <c r="I68" s="870"/>
      <c r="J68" s="870"/>
      <c r="K68" s="870"/>
      <c r="L68" s="870"/>
      <c r="M68" s="870"/>
      <c r="N68" s="870"/>
      <c r="O68" s="870"/>
      <c r="P68" s="871"/>
      <c r="Q68" s="872">
        <v>869</v>
      </c>
      <c r="R68" s="866"/>
      <c r="S68" s="866"/>
      <c r="T68" s="866"/>
      <c r="U68" s="866"/>
      <c r="V68" s="866">
        <v>747</v>
      </c>
      <c r="W68" s="866"/>
      <c r="X68" s="866"/>
      <c r="Y68" s="866"/>
      <c r="Z68" s="866"/>
      <c r="AA68" s="866">
        <v>122</v>
      </c>
      <c r="AB68" s="866"/>
      <c r="AC68" s="866"/>
      <c r="AD68" s="866"/>
      <c r="AE68" s="866"/>
      <c r="AF68" s="866">
        <v>122</v>
      </c>
      <c r="AG68" s="866"/>
      <c r="AH68" s="866"/>
      <c r="AI68" s="866"/>
      <c r="AJ68" s="866"/>
      <c r="AK68" s="866">
        <v>40</v>
      </c>
      <c r="AL68" s="866"/>
      <c r="AM68" s="866"/>
      <c r="AN68" s="866"/>
      <c r="AO68" s="866"/>
      <c r="AP68" s="866">
        <v>2151</v>
      </c>
      <c r="AQ68" s="866"/>
      <c r="AR68" s="866"/>
      <c r="AS68" s="866"/>
      <c r="AT68" s="866"/>
      <c r="AU68" s="866">
        <v>145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609</v>
      </c>
      <c r="C69" s="874"/>
      <c r="D69" s="874"/>
      <c r="E69" s="874"/>
      <c r="F69" s="874"/>
      <c r="G69" s="874"/>
      <c r="H69" s="874"/>
      <c r="I69" s="874"/>
      <c r="J69" s="874"/>
      <c r="K69" s="874"/>
      <c r="L69" s="874"/>
      <c r="M69" s="874"/>
      <c r="N69" s="874"/>
      <c r="O69" s="874"/>
      <c r="P69" s="875"/>
      <c r="Q69" s="876">
        <v>8365</v>
      </c>
      <c r="R69" s="830"/>
      <c r="S69" s="830"/>
      <c r="T69" s="830"/>
      <c r="U69" s="830"/>
      <c r="V69" s="830">
        <v>7823</v>
      </c>
      <c r="W69" s="830"/>
      <c r="X69" s="830"/>
      <c r="Y69" s="830"/>
      <c r="Z69" s="830"/>
      <c r="AA69" s="830">
        <v>542</v>
      </c>
      <c r="AB69" s="830"/>
      <c r="AC69" s="830"/>
      <c r="AD69" s="830"/>
      <c r="AE69" s="830"/>
      <c r="AF69" s="830">
        <v>542</v>
      </c>
      <c r="AG69" s="830"/>
      <c r="AH69" s="830"/>
      <c r="AI69" s="830"/>
      <c r="AJ69" s="830"/>
      <c r="AK69" s="830">
        <v>3700</v>
      </c>
      <c r="AL69" s="830"/>
      <c r="AM69" s="830"/>
      <c r="AN69" s="830"/>
      <c r="AO69" s="830"/>
      <c r="AP69" s="830" t="s">
        <v>607</v>
      </c>
      <c r="AQ69" s="830"/>
      <c r="AR69" s="830"/>
      <c r="AS69" s="830"/>
      <c r="AT69" s="830"/>
      <c r="AU69" s="830" t="s">
        <v>607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610</v>
      </c>
      <c r="C70" s="874"/>
      <c r="D70" s="874"/>
      <c r="E70" s="874"/>
      <c r="F70" s="874"/>
      <c r="G70" s="874"/>
      <c r="H70" s="874"/>
      <c r="I70" s="874"/>
      <c r="J70" s="874"/>
      <c r="K70" s="874"/>
      <c r="L70" s="874"/>
      <c r="M70" s="874"/>
      <c r="N70" s="874"/>
      <c r="O70" s="874"/>
      <c r="P70" s="875"/>
      <c r="Q70" s="876">
        <v>544</v>
      </c>
      <c r="R70" s="830"/>
      <c r="S70" s="830"/>
      <c r="T70" s="830"/>
      <c r="U70" s="830"/>
      <c r="V70" s="830">
        <v>542</v>
      </c>
      <c r="W70" s="830"/>
      <c r="X70" s="830"/>
      <c r="Y70" s="830"/>
      <c r="Z70" s="830"/>
      <c r="AA70" s="830">
        <v>2</v>
      </c>
      <c r="AB70" s="830"/>
      <c r="AC70" s="830"/>
      <c r="AD70" s="830"/>
      <c r="AE70" s="830"/>
      <c r="AF70" s="830">
        <v>2</v>
      </c>
      <c r="AG70" s="830"/>
      <c r="AH70" s="830"/>
      <c r="AI70" s="830"/>
      <c r="AJ70" s="830"/>
      <c r="AK70" s="830" t="s">
        <v>607</v>
      </c>
      <c r="AL70" s="830"/>
      <c r="AM70" s="830"/>
      <c r="AN70" s="830"/>
      <c r="AO70" s="830"/>
      <c r="AP70" s="830" t="s">
        <v>607</v>
      </c>
      <c r="AQ70" s="830"/>
      <c r="AR70" s="830"/>
      <c r="AS70" s="830"/>
      <c r="AT70" s="830"/>
      <c r="AU70" s="830" t="s">
        <v>607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611</v>
      </c>
      <c r="C71" s="874"/>
      <c r="D71" s="874"/>
      <c r="E71" s="874"/>
      <c r="F71" s="874"/>
      <c r="G71" s="874"/>
      <c r="H71" s="874"/>
      <c r="I71" s="874"/>
      <c r="J71" s="874"/>
      <c r="K71" s="874"/>
      <c r="L71" s="874"/>
      <c r="M71" s="874"/>
      <c r="N71" s="874"/>
      <c r="O71" s="874"/>
      <c r="P71" s="875"/>
      <c r="Q71" s="876">
        <v>21</v>
      </c>
      <c r="R71" s="830"/>
      <c r="S71" s="830"/>
      <c r="T71" s="830"/>
      <c r="U71" s="830"/>
      <c r="V71" s="830">
        <v>18</v>
      </c>
      <c r="W71" s="830"/>
      <c r="X71" s="830"/>
      <c r="Y71" s="830"/>
      <c r="Z71" s="830"/>
      <c r="AA71" s="830">
        <v>2</v>
      </c>
      <c r="AB71" s="830"/>
      <c r="AC71" s="830"/>
      <c r="AD71" s="830"/>
      <c r="AE71" s="830"/>
      <c r="AF71" s="830">
        <v>2</v>
      </c>
      <c r="AG71" s="830"/>
      <c r="AH71" s="830"/>
      <c r="AI71" s="830"/>
      <c r="AJ71" s="830"/>
      <c r="AK71" s="830">
        <v>1</v>
      </c>
      <c r="AL71" s="830"/>
      <c r="AM71" s="830"/>
      <c r="AN71" s="830"/>
      <c r="AO71" s="830"/>
      <c r="AP71" s="830" t="s">
        <v>607</v>
      </c>
      <c r="AQ71" s="830"/>
      <c r="AR71" s="830"/>
      <c r="AS71" s="830"/>
      <c r="AT71" s="830"/>
      <c r="AU71" s="830" t="s">
        <v>607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612</v>
      </c>
      <c r="C72" s="874"/>
      <c r="D72" s="874"/>
      <c r="E72" s="874"/>
      <c r="F72" s="874"/>
      <c r="G72" s="874"/>
      <c r="H72" s="874"/>
      <c r="I72" s="874"/>
      <c r="J72" s="874"/>
      <c r="K72" s="874"/>
      <c r="L72" s="874"/>
      <c r="M72" s="874"/>
      <c r="N72" s="874"/>
      <c r="O72" s="874"/>
      <c r="P72" s="875"/>
      <c r="Q72" s="876">
        <v>32</v>
      </c>
      <c r="R72" s="830"/>
      <c r="S72" s="830"/>
      <c r="T72" s="830"/>
      <c r="U72" s="830"/>
      <c r="V72" s="830">
        <v>31</v>
      </c>
      <c r="W72" s="830"/>
      <c r="X72" s="830"/>
      <c r="Y72" s="830"/>
      <c r="Z72" s="830"/>
      <c r="AA72" s="830">
        <v>2</v>
      </c>
      <c r="AB72" s="830"/>
      <c r="AC72" s="830"/>
      <c r="AD72" s="830"/>
      <c r="AE72" s="830"/>
      <c r="AF72" s="830">
        <v>2</v>
      </c>
      <c r="AG72" s="830"/>
      <c r="AH72" s="830"/>
      <c r="AI72" s="830"/>
      <c r="AJ72" s="830"/>
      <c r="AK72" s="830">
        <v>5</v>
      </c>
      <c r="AL72" s="830"/>
      <c r="AM72" s="830"/>
      <c r="AN72" s="830"/>
      <c r="AO72" s="830"/>
      <c r="AP72" s="830" t="s">
        <v>607</v>
      </c>
      <c r="AQ72" s="830"/>
      <c r="AR72" s="830"/>
      <c r="AS72" s="830"/>
      <c r="AT72" s="830"/>
      <c r="AU72" s="830" t="s">
        <v>607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613</v>
      </c>
      <c r="C73" s="874"/>
      <c r="D73" s="874"/>
      <c r="E73" s="874"/>
      <c r="F73" s="874"/>
      <c r="G73" s="874"/>
      <c r="H73" s="874"/>
      <c r="I73" s="874"/>
      <c r="J73" s="874"/>
      <c r="K73" s="874"/>
      <c r="L73" s="874"/>
      <c r="M73" s="874"/>
      <c r="N73" s="874"/>
      <c r="O73" s="874"/>
      <c r="P73" s="875"/>
      <c r="Q73" s="876">
        <v>1</v>
      </c>
      <c r="R73" s="830"/>
      <c r="S73" s="830"/>
      <c r="T73" s="830"/>
      <c r="U73" s="830"/>
      <c r="V73" s="830">
        <v>0</v>
      </c>
      <c r="W73" s="830"/>
      <c r="X73" s="830"/>
      <c r="Y73" s="830"/>
      <c r="Z73" s="830"/>
      <c r="AA73" s="830">
        <v>0</v>
      </c>
      <c r="AB73" s="830"/>
      <c r="AC73" s="830"/>
      <c r="AD73" s="830"/>
      <c r="AE73" s="830"/>
      <c r="AF73" s="830">
        <v>0</v>
      </c>
      <c r="AG73" s="830"/>
      <c r="AH73" s="830"/>
      <c r="AI73" s="830"/>
      <c r="AJ73" s="830"/>
      <c r="AK73" s="830" t="s">
        <v>623</v>
      </c>
      <c r="AL73" s="830"/>
      <c r="AM73" s="830"/>
      <c r="AN73" s="830"/>
      <c r="AO73" s="830"/>
      <c r="AP73" s="830" t="s">
        <v>607</v>
      </c>
      <c r="AQ73" s="830"/>
      <c r="AR73" s="830"/>
      <c r="AS73" s="830"/>
      <c r="AT73" s="830"/>
      <c r="AU73" s="830" t="s">
        <v>607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614</v>
      </c>
      <c r="C74" s="874"/>
      <c r="D74" s="874"/>
      <c r="E74" s="874"/>
      <c r="F74" s="874"/>
      <c r="G74" s="874"/>
      <c r="H74" s="874"/>
      <c r="I74" s="874"/>
      <c r="J74" s="874"/>
      <c r="K74" s="874"/>
      <c r="L74" s="874"/>
      <c r="M74" s="874"/>
      <c r="N74" s="874"/>
      <c r="O74" s="874"/>
      <c r="P74" s="875"/>
      <c r="Q74" s="876">
        <v>88</v>
      </c>
      <c r="R74" s="830"/>
      <c r="S74" s="830"/>
      <c r="T74" s="830"/>
      <c r="U74" s="830"/>
      <c r="V74" s="830">
        <v>88</v>
      </c>
      <c r="W74" s="830"/>
      <c r="X74" s="830"/>
      <c r="Y74" s="830"/>
      <c r="Z74" s="830"/>
      <c r="AA74" s="830" t="s">
        <v>607</v>
      </c>
      <c r="AB74" s="830"/>
      <c r="AC74" s="830"/>
      <c r="AD74" s="830"/>
      <c r="AE74" s="830"/>
      <c r="AF74" s="830" t="s">
        <v>607</v>
      </c>
      <c r="AG74" s="830"/>
      <c r="AH74" s="830"/>
      <c r="AI74" s="830"/>
      <c r="AJ74" s="830"/>
      <c r="AK74" s="830">
        <v>50</v>
      </c>
      <c r="AL74" s="830"/>
      <c r="AM74" s="830"/>
      <c r="AN74" s="830"/>
      <c r="AO74" s="830"/>
      <c r="AP74" s="830" t="s">
        <v>607</v>
      </c>
      <c r="AQ74" s="830"/>
      <c r="AR74" s="830"/>
      <c r="AS74" s="830"/>
      <c r="AT74" s="830"/>
      <c r="AU74" s="830" t="s">
        <v>607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615</v>
      </c>
      <c r="C75" s="874"/>
      <c r="D75" s="874"/>
      <c r="E75" s="874"/>
      <c r="F75" s="874"/>
      <c r="G75" s="874"/>
      <c r="H75" s="874"/>
      <c r="I75" s="874"/>
      <c r="J75" s="874"/>
      <c r="K75" s="874"/>
      <c r="L75" s="874"/>
      <c r="M75" s="874"/>
      <c r="N75" s="874"/>
      <c r="O75" s="874"/>
      <c r="P75" s="875"/>
      <c r="Q75" s="877">
        <v>296</v>
      </c>
      <c r="R75" s="878"/>
      <c r="S75" s="878"/>
      <c r="T75" s="878"/>
      <c r="U75" s="834"/>
      <c r="V75" s="879">
        <v>278</v>
      </c>
      <c r="W75" s="878"/>
      <c r="X75" s="878"/>
      <c r="Y75" s="878"/>
      <c r="Z75" s="834"/>
      <c r="AA75" s="879">
        <v>18</v>
      </c>
      <c r="AB75" s="878"/>
      <c r="AC75" s="878"/>
      <c r="AD75" s="878"/>
      <c r="AE75" s="834"/>
      <c r="AF75" s="879">
        <v>18</v>
      </c>
      <c r="AG75" s="878"/>
      <c r="AH75" s="878"/>
      <c r="AI75" s="878"/>
      <c r="AJ75" s="834"/>
      <c r="AK75" s="879" t="s">
        <v>607</v>
      </c>
      <c r="AL75" s="878"/>
      <c r="AM75" s="878"/>
      <c r="AN75" s="878"/>
      <c r="AO75" s="834"/>
      <c r="AP75" s="879">
        <v>55</v>
      </c>
      <c r="AQ75" s="878"/>
      <c r="AR75" s="878"/>
      <c r="AS75" s="878"/>
      <c r="AT75" s="834"/>
      <c r="AU75" s="879">
        <v>18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616</v>
      </c>
      <c r="C76" s="874"/>
      <c r="D76" s="874"/>
      <c r="E76" s="874"/>
      <c r="F76" s="874"/>
      <c r="G76" s="874"/>
      <c r="H76" s="874"/>
      <c r="I76" s="874"/>
      <c r="J76" s="874"/>
      <c r="K76" s="874"/>
      <c r="L76" s="874"/>
      <c r="M76" s="874"/>
      <c r="N76" s="874"/>
      <c r="O76" s="874"/>
      <c r="P76" s="875"/>
      <c r="Q76" s="877">
        <v>203</v>
      </c>
      <c r="R76" s="878"/>
      <c r="S76" s="878"/>
      <c r="T76" s="878"/>
      <c r="U76" s="834"/>
      <c r="V76" s="879">
        <v>186</v>
      </c>
      <c r="W76" s="878"/>
      <c r="X76" s="878"/>
      <c r="Y76" s="878"/>
      <c r="Z76" s="834"/>
      <c r="AA76" s="879">
        <v>18</v>
      </c>
      <c r="AB76" s="878"/>
      <c r="AC76" s="878"/>
      <c r="AD76" s="878"/>
      <c r="AE76" s="834"/>
      <c r="AF76" s="879">
        <v>18</v>
      </c>
      <c r="AG76" s="878"/>
      <c r="AH76" s="878"/>
      <c r="AI76" s="878"/>
      <c r="AJ76" s="834"/>
      <c r="AK76" s="879" t="s">
        <v>607</v>
      </c>
      <c r="AL76" s="878"/>
      <c r="AM76" s="878"/>
      <c r="AN76" s="878"/>
      <c r="AO76" s="834"/>
      <c r="AP76" s="879">
        <v>59</v>
      </c>
      <c r="AQ76" s="878"/>
      <c r="AR76" s="878"/>
      <c r="AS76" s="878"/>
      <c r="AT76" s="834"/>
      <c r="AU76" s="879">
        <v>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617</v>
      </c>
      <c r="C77" s="874"/>
      <c r="D77" s="874"/>
      <c r="E77" s="874"/>
      <c r="F77" s="874"/>
      <c r="G77" s="874"/>
      <c r="H77" s="874"/>
      <c r="I77" s="874"/>
      <c r="J77" s="874"/>
      <c r="K77" s="874"/>
      <c r="L77" s="874"/>
      <c r="M77" s="874"/>
      <c r="N77" s="874"/>
      <c r="O77" s="874"/>
      <c r="P77" s="875"/>
      <c r="Q77" s="877">
        <v>2124</v>
      </c>
      <c r="R77" s="878"/>
      <c r="S77" s="878"/>
      <c r="T77" s="878"/>
      <c r="U77" s="834"/>
      <c r="V77" s="879">
        <v>2063</v>
      </c>
      <c r="W77" s="878"/>
      <c r="X77" s="878"/>
      <c r="Y77" s="878"/>
      <c r="Z77" s="834"/>
      <c r="AA77" s="879">
        <v>61</v>
      </c>
      <c r="AB77" s="878"/>
      <c r="AC77" s="878"/>
      <c r="AD77" s="878"/>
      <c r="AE77" s="834"/>
      <c r="AF77" s="879">
        <v>26</v>
      </c>
      <c r="AG77" s="878"/>
      <c r="AH77" s="878"/>
      <c r="AI77" s="878"/>
      <c r="AJ77" s="834"/>
      <c r="AK77" s="879" t="s">
        <v>607</v>
      </c>
      <c r="AL77" s="878"/>
      <c r="AM77" s="878"/>
      <c r="AN77" s="878"/>
      <c r="AO77" s="834"/>
      <c r="AP77" s="879">
        <v>214</v>
      </c>
      <c r="AQ77" s="878"/>
      <c r="AR77" s="878"/>
      <c r="AS77" s="878"/>
      <c r="AT77" s="834"/>
      <c r="AU77" s="879">
        <v>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t="s">
        <v>618</v>
      </c>
      <c r="C78" s="874"/>
      <c r="D78" s="874"/>
      <c r="E78" s="874"/>
      <c r="F78" s="874"/>
      <c r="G78" s="874"/>
      <c r="H78" s="874"/>
      <c r="I78" s="874"/>
      <c r="J78" s="874"/>
      <c r="K78" s="874"/>
      <c r="L78" s="874"/>
      <c r="M78" s="874"/>
      <c r="N78" s="874"/>
      <c r="O78" s="874"/>
      <c r="P78" s="875"/>
      <c r="Q78" s="876">
        <v>10</v>
      </c>
      <c r="R78" s="830"/>
      <c r="S78" s="830"/>
      <c r="T78" s="830"/>
      <c r="U78" s="830"/>
      <c r="V78" s="830">
        <v>8</v>
      </c>
      <c r="W78" s="830"/>
      <c r="X78" s="830"/>
      <c r="Y78" s="830"/>
      <c r="Z78" s="830"/>
      <c r="AA78" s="830">
        <v>2</v>
      </c>
      <c r="AB78" s="830"/>
      <c r="AC78" s="830"/>
      <c r="AD78" s="830"/>
      <c r="AE78" s="830"/>
      <c r="AF78" s="830">
        <v>2</v>
      </c>
      <c r="AG78" s="830"/>
      <c r="AH78" s="830"/>
      <c r="AI78" s="830"/>
      <c r="AJ78" s="830"/>
      <c r="AK78" s="830" t="s">
        <v>607</v>
      </c>
      <c r="AL78" s="830"/>
      <c r="AM78" s="830"/>
      <c r="AN78" s="830"/>
      <c r="AO78" s="830"/>
      <c r="AP78" s="830" t="s">
        <v>607</v>
      </c>
      <c r="AQ78" s="830"/>
      <c r="AR78" s="830"/>
      <c r="AS78" s="830"/>
      <c r="AT78" s="830"/>
      <c r="AU78" s="830" t="s">
        <v>607</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t="s">
        <v>619</v>
      </c>
      <c r="C79" s="874"/>
      <c r="D79" s="874"/>
      <c r="E79" s="874"/>
      <c r="F79" s="874"/>
      <c r="G79" s="874"/>
      <c r="H79" s="874"/>
      <c r="I79" s="874"/>
      <c r="J79" s="874"/>
      <c r="K79" s="874"/>
      <c r="L79" s="874"/>
      <c r="M79" s="874"/>
      <c r="N79" s="874"/>
      <c r="O79" s="874"/>
      <c r="P79" s="875"/>
      <c r="Q79" s="876">
        <v>457</v>
      </c>
      <c r="R79" s="830"/>
      <c r="S79" s="830"/>
      <c r="T79" s="830"/>
      <c r="U79" s="830"/>
      <c r="V79" s="830">
        <v>401</v>
      </c>
      <c r="W79" s="830"/>
      <c r="X79" s="830"/>
      <c r="Y79" s="830"/>
      <c r="Z79" s="830"/>
      <c r="AA79" s="830">
        <v>57</v>
      </c>
      <c r="AB79" s="830"/>
      <c r="AC79" s="830"/>
      <c r="AD79" s="830"/>
      <c r="AE79" s="830"/>
      <c r="AF79" s="830">
        <v>57</v>
      </c>
      <c r="AG79" s="830"/>
      <c r="AH79" s="830"/>
      <c r="AI79" s="830"/>
      <c r="AJ79" s="830"/>
      <c r="AK79" s="830">
        <v>6</v>
      </c>
      <c r="AL79" s="830"/>
      <c r="AM79" s="830"/>
      <c r="AN79" s="830"/>
      <c r="AO79" s="830"/>
      <c r="AP79" s="830" t="s">
        <v>607</v>
      </c>
      <c r="AQ79" s="830"/>
      <c r="AR79" s="830"/>
      <c r="AS79" s="830"/>
      <c r="AT79" s="830"/>
      <c r="AU79" s="830" t="s">
        <v>607</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t="s">
        <v>620</v>
      </c>
      <c r="C80" s="874"/>
      <c r="D80" s="874"/>
      <c r="E80" s="874"/>
      <c r="F80" s="874"/>
      <c r="G80" s="874"/>
      <c r="H80" s="874"/>
      <c r="I80" s="874"/>
      <c r="J80" s="874"/>
      <c r="K80" s="874"/>
      <c r="L80" s="874"/>
      <c r="M80" s="874"/>
      <c r="N80" s="874"/>
      <c r="O80" s="874"/>
      <c r="P80" s="875"/>
      <c r="Q80" s="876">
        <v>161</v>
      </c>
      <c r="R80" s="830"/>
      <c r="S80" s="830"/>
      <c r="T80" s="830"/>
      <c r="U80" s="830"/>
      <c r="V80" s="830">
        <v>99</v>
      </c>
      <c r="W80" s="830"/>
      <c r="X80" s="830"/>
      <c r="Y80" s="830"/>
      <c r="Z80" s="830"/>
      <c r="AA80" s="830">
        <v>62</v>
      </c>
      <c r="AB80" s="830"/>
      <c r="AC80" s="830"/>
      <c r="AD80" s="830"/>
      <c r="AE80" s="830"/>
      <c r="AF80" s="830">
        <v>62</v>
      </c>
      <c r="AG80" s="830"/>
      <c r="AH80" s="830"/>
      <c r="AI80" s="830"/>
      <c r="AJ80" s="830"/>
      <c r="AK80" s="830" t="s">
        <v>607</v>
      </c>
      <c r="AL80" s="830"/>
      <c r="AM80" s="830"/>
      <c r="AN80" s="830"/>
      <c r="AO80" s="830"/>
      <c r="AP80" s="830" t="s">
        <v>607</v>
      </c>
      <c r="AQ80" s="830"/>
      <c r="AR80" s="830"/>
      <c r="AS80" s="830"/>
      <c r="AT80" s="830"/>
      <c r="AU80" s="830" t="s">
        <v>607</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t="s">
        <v>621</v>
      </c>
      <c r="C81" s="874"/>
      <c r="D81" s="874"/>
      <c r="E81" s="874"/>
      <c r="F81" s="874"/>
      <c r="G81" s="874"/>
      <c r="H81" s="874"/>
      <c r="I81" s="874"/>
      <c r="J81" s="874"/>
      <c r="K81" s="874"/>
      <c r="L81" s="874"/>
      <c r="M81" s="874"/>
      <c r="N81" s="874"/>
      <c r="O81" s="874"/>
      <c r="P81" s="875"/>
      <c r="Q81" s="876">
        <v>86</v>
      </c>
      <c r="R81" s="830"/>
      <c r="S81" s="830"/>
      <c r="T81" s="830"/>
      <c r="U81" s="830"/>
      <c r="V81" s="830">
        <v>68</v>
      </c>
      <c r="W81" s="830"/>
      <c r="X81" s="830"/>
      <c r="Y81" s="830"/>
      <c r="Z81" s="830"/>
      <c r="AA81" s="830">
        <v>18</v>
      </c>
      <c r="AB81" s="830"/>
      <c r="AC81" s="830"/>
      <c r="AD81" s="830"/>
      <c r="AE81" s="830"/>
      <c r="AF81" s="830">
        <v>18</v>
      </c>
      <c r="AG81" s="830"/>
      <c r="AH81" s="830"/>
      <c r="AI81" s="830"/>
      <c r="AJ81" s="830"/>
      <c r="AK81" s="830" t="s">
        <v>607</v>
      </c>
      <c r="AL81" s="830"/>
      <c r="AM81" s="830"/>
      <c r="AN81" s="830"/>
      <c r="AO81" s="830"/>
      <c r="AP81" s="830" t="s">
        <v>607</v>
      </c>
      <c r="AQ81" s="830"/>
      <c r="AR81" s="830"/>
      <c r="AS81" s="830"/>
      <c r="AT81" s="830"/>
      <c r="AU81" s="830" t="s">
        <v>607</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t="s">
        <v>622</v>
      </c>
      <c r="C82" s="874"/>
      <c r="D82" s="874"/>
      <c r="E82" s="874"/>
      <c r="F82" s="874"/>
      <c r="G82" s="874"/>
      <c r="H82" s="874"/>
      <c r="I82" s="874"/>
      <c r="J82" s="874"/>
      <c r="K82" s="874"/>
      <c r="L82" s="874"/>
      <c r="M82" s="874"/>
      <c r="N82" s="874"/>
      <c r="O82" s="874"/>
      <c r="P82" s="875"/>
      <c r="Q82" s="876">
        <v>225614</v>
      </c>
      <c r="R82" s="830"/>
      <c r="S82" s="830"/>
      <c r="T82" s="830"/>
      <c r="U82" s="830"/>
      <c r="V82" s="830">
        <v>216457</v>
      </c>
      <c r="W82" s="830"/>
      <c r="X82" s="830"/>
      <c r="Y82" s="830"/>
      <c r="Z82" s="830"/>
      <c r="AA82" s="830">
        <v>9156</v>
      </c>
      <c r="AB82" s="830"/>
      <c r="AC82" s="830"/>
      <c r="AD82" s="830"/>
      <c r="AE82" s="830"/>
      <c r="AF82" s="830">
        <v>9156</v>
      </c>
      <c r="AG82" s="830"/>
      <c r="AH82" s="830"/>
      <c r="AI82" s="830"/>
      <c r="AJ82" s="830"/>
      <c r="AK82" s="830" t="s">
        <v>607</v>
      </c>
      <c r="AL82" s="830"/>
      <c r="AM82" s="830"/>
      <c r="AN82" s="830"/>
      <c r="AO82" s="830"/>
      <c r="AP82" s="830" t="s">
        <v>607</v>
      </c>
      <c r="AQ82" s="830"/>
      <c r="AR82" s="830"/>
      <c r="AS82" s="830"/>
      <c r="AT82" s="830"/>
      <c r="AU82" s="830" t="s">
        <v>607</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398</v>
      </c>
      <c r="B88" s="789" t="s">
        <v>436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+AF68+AF69+AF70+AF71+AF72+AF75+AF76+AF77+AF78+AF79+AF80+AF81+AF82</f>
        <v>10027</v>
      </c>
      <c r="AG88" s="844"/>
      <c r="AH88" s="844"/>
      <c r="AI88" s="844"/>
      <c r="AJ88" s="844"/>
      <c r="AK88" s="841"/>
      <c r="AL88" s="841"/>
      <c r="AM88" s="841"/>
      <c r="AN88" s="841"/>
      <c r="AO88" s="841"/>
      <c r="AP88" s="844">
        <f>+AP68+AP75+AP76+AP77</f>
        <v>2479</v>
      </c>
      <c r="AQ88" s="844"/>
      <c r="AR88" s="844"/>
      <c r="AS88" s="844"/>
      <c r="AT88" s="844"/>
      <c r="AU88" s="844">
        <f>+AU68+AU75+AU76+AU77</f>
        <v>167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+CR7</f>
        <v>0</v>
      </c>
      <c r="CS102" s="852"/>
      <c r="CT102" s="852"/>
      <c r="CU102" s="852"/>
      <c r="CV102" s="891"/>
      <c r="CW102" s="890">
        <f>+CW7</f>
        <v>7</v>
      </c>
      <c r="CX102" s="852"/>
      <c r="CY102" s="852"/>
      <c r="CZ102" s="852"/>
      <c r="DA102" s="891"/>
      <c r="DB102" s="890" t="str">
        <f>+DB7</f>
        <v>-</v>
      </c>
      <c r="DC102" s="852"/>
      <c r="DD102" s="852"/>
      <c r="DE102" s="852"/>
      <c r="DF102" s="891"/>
      <c r="DG102" s="890" t="str">
        <f>+DG7</f>
        <v>-</v>
      </c>
      <c r="DH102" s="852"/>
      <c r="DI102" s="852"/>
      <c r="DJ102" s="852"/>
      <c r="DK102" s="891"/>
      <c r="DL102" s="890" t="str">
        <f>+DL7</f>
        <v>-</v>
      </c>
      <c r="DM102" s="852"/>
      <c r="DN102" s="852"/>
      <c r="DO102" s="852"/>
      <c r="DP102" s="891"/>
      <c r="DQ102" s="890" t="str">
        <f>+DQ7</f>
        <v>-</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440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442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444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445</v>
      </c>
      <c r="AB109" s="893"/>
      <c r="AC109" s="893"/>
      <c r="AD109" s="893"/>
      <c r="AE109" s="894"/>
      <c r="AF109" s="892" t="s">
        <v>446</v>
      </c>
      <c r="AG109" s="893"/>
      <c r="AH109" s="893"/>
      <c r="AI109" s="893"/>
      <c r="AJ109" s="894"/>
      <c r="AK109" s="892" t="s">
        <v>314</v>
      </c>
      <c r="AL109" s="893"/>
      <c r="AM109" s="893"/>
      <c r="AN109" s="893"/>
      <c r="AO109" s="894"/>
      <c r="AP109" s="892" t="s">
        <v>447</v>
      </c>
      <c r="AQ109" s="893"/>
      <c r="AR109" s="893"/>
      <c r="AS109" s="893"/>
      <c r="AT109" s="895"/>
      <c r="AU109" s="912" t="s">
        <v>444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445</v>
      </c>
      <c r="BR109" s="893"/>
      <c r="BS109" s="893"/>
      <c r="BT109" s="893"/>
      <c r="BU109" s="894"/>
      <c r="BV109" s="892" t="s">
        <v>446</v>
      </c>
      <c r="BW109" s="893"/>
      <c r="BX109" s="893"/>
      <c r="BY109" s="893"/>
      <c r="BZ109" s="894"/>
      <c r="CA109" s="892" t="s">
        <v>314</v>
      </c>
      <c r="CB109" s="893"/>
      <c r="CC109" s="893"/>
      <c r="CD109" s="893"/>
      <c r="CE109" s="894"/>
      <c r="CF109" s="913" t="s">
        <v>447</v>
      </c>
      <c r="CG109" s="913"/>
      <c r="CH109" s="913"/>
      <c r="CI109" s="913"/>
      <c r="CJ109" s="913"/>
      <c r="CK109" s="892" t="s">
        <v>448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445</v>
      </c>
      <c r="DH109" s="893"/>
      <c r="DI109" s="893"/>
      <c r="DJ109" s="893"/>
      <c r="DK109" s="894"/>
      <c r="DL109" s="892" t="s">
        <v>446</v>
      </c>
      <c r="DM109" s="893"/>
      <c r="DN109" s="893"/>
      <c r="DO109" s="893"/>
      <c r="DP109" s="894"/>
      <c r="DQ109" s="892" t="s">
        <v>314</v>
      </c>
      <c r="DR109" s="893"/>
      <c r="DS109" s="893"/>
      <c r="DT109" s="893"/>
      <c r="DU109" s="894"/>
      <c r="DV109" s="892" t="s">
        <v>447</v>
      </c>
      <c r="DW109" s="893"/>
      <c r="DX109" s="893"/>
      <c r="DY109" s="893"/>
      <c r="DZ109" s="895"/>
    </row>
    <row r="110" spans="1:131" s="230" customFormat="1" ht="26.25" customHeight="1">
      <c r="A110" s="896" t="s">
        <v>449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582176</v>
      </c>
      <c r="AB110" s="900"/>
      <c r="AC110" s="900"/>
      <c r="AD110" s="900"/>
      <c r="AE110" s="901"/>
      <c r="AF110" s="902">
        <v>609125</v>
      </c>
      <c r="AG110" s="900"/>
      <c r="AH110" s="900"/>
      <c r="AI110" s="900"/>
      <c r="AJ110" s="901"/>
      <c r="AK110" s="902">
        <v>664129</v>
      </c>
      <c r="AL110" s="900"/>
      <c r="AM110" s="900"/>
      <c r="AN110" s="900"/>
      <c r="AO110" s="901"/>
      <c r="AP110" s="903">
        <v>13.3</v>
      </c>
      <c r="AQ110" s="904"/>
      <c r="AR110" s="904"/>
      <c r="AS110" s="904"/>
      <c r="AT110" s="905"/>
      <c r="AU110" s="906" t="s">
        <v>75</v>
      </c>
      <c r="AV110" s="907"/>
      <c r="AW110" s="907"/>
      <c r="AX110" s="907"/>
      <c r="AY110" s="907"/>
      <c r="AZ110" s="929" t="s">
        <v>450</v>
      </c>
      <c r="BA110" s="897"/>
      <c r="BB110" s="897"/>
      <c r="BC110" s="897"/>
      <c r="BD110" s="897"/>
      <c r="BE110" s="897"/>
      <c r="BF110" s="897"/>
      <c r="BG110" s="897"/>
      <c r="BH110" s="897"/>
      <c r="BI110" s="897"/>
      <c r="BJ110" s="897"/>
      <c r="BK110" s="897"/>
      <c r="BL110" s="897"/>
      <c r="BM110" s="897"/>
      <c r="BN110" s="897"/>
      <c r="BO110" s="897"/>
      <c r="BP110" s="898"/>
      <c r="BQ110" s="930">
        <v>9956407</v>
      </c>
      <c r="BR110" s="931"/>
      <c r="BS110" s="931"/>
      <c r="BT110" s="931"/>
      <c r="BU110" s="931"/>
      <c r="BV110" s="931">
        <v>9830503</v>
      </c>
      <c r="BW110" s="931"/>
      <c r="BX110" s="931"/>
      <c r="BY110" s="931"/>
      <c r="BZ110" s="931"/>
      <c r="CA110" s="931">
        <v>9595299</v>
      </c>
      <c r="CB110" s="931"/>
      <c r="CC110" s="931"/>
      <c r="CD110" s="931"/>
      <c r="CE110" s="931"/>
      <c r="CF110" s="944">
        <v>192.5</v>
      </c>
      <c r="CG110" s="945"/>
      <c r="CH110" s="945"/>
      <c r="CI110" s="945"/>
      <c r="CJ110" s="945"/>
      <c r="CK110" s="946" t="s">
        <v>451</v>
      </c>
      <c r="CL110" s="947"/>
      <c r="CM110" s="929" t="s">
        <v>452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400</v>
      </c>
      <c r="DH110" s="931"/>
      <c r="DI110" s="931"/>
      <c r="DJ110" s="931"/>
      <c r="DK110" s="931"/>
      <c r="DL110" s="931" t="s">
        <v>400</v>
      </c>
      <c r="DM110" s="931"/>
      <c r="DN110" s="931"/>
      <c r="DO110" s="931"/>
      <c r="DP110" s="931"/>
      <c r="DQ110" s="931" t="s">
        <v>400</v>
      </c>
      <c r="DR110" s="931"/>
      <c r="DS110" s="931"/>
      <c r="DT110" s="931"/>
      <c r="DU110" s="931"/>
      <c r="DV110" s="932" t="s">
        <v>453</v>
      </c>
      <c r="DW110" s="932"/>
      <c r="DX110" s="932"/>
      <c r="DY110" s="932"/>
      <c r="DZ110" s="933"/>
    </row>
    <row r="111" spans="1:131" s="230" customFormat="1" ht="26.25" customHeight="1">
      <c r="A111" s="934" t="s">
        <v>454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400</v>
      </c>
      <c r="AB111" s="938"/>
      <c r="AC111" s="938"/>
      <c r="AD111" s="938"/>
      <c r="AE111" s="939"/>
      <c r="AF111" s="940" t="s">
        <v>400</v>
      </c>
      <c r="AG111" s="938"/>
      <c r="AH111" s="938"/>
      <c r="AI111" s="938"/>
      <c r="AJ111" s="939"/>
      <c r="AK111" s="940" t="s">
        <v>400</v>
      </c>
      <c r="AL111" s="938"/>
      <c r="AM111" s="938"/>
      <c r="AN111" s="938"/>
      <c r="AO111" s="939"/>
      <c r="AP111" s="941" t="s">
        <v>400</v>
      </c>
      <c r="AQ111" s="942"/>
      <c r="AR111" s="942"/>
      <c r="AS111" s="942"/>
      <c r="AT111" s="943"/>
      <c r="AU111" s="908"/>
      <c r="AV111" s="909"/>
      <c r="AW111" s="909"/>
      <c r="AX111" s="909"/>
      <c r="AY111" s="909"/>
      <c r="AZ111" s="922" t="s">
        <v>455</v>
      </c>
      <c r="BA111" s="923"/>
      <c r="BB111" s="923"/>
      <c r="BC111" s="923"/>
      <c r="BD111" s="923"/>
      <c r="BE111" s="923"/>
      <c r="BF111" s="923"/>
      <c r="BG111" s="923"/>
      <c r="BH111" s="923"/>
      <c r="BI111" s="923"/>
      <c r="BJ111" s="923"/>
      <c r="BK111" s="923"/>
      <c r="BL111" s="923"/>
      <c r="BM111" s="923"/>
      <c r="BN111" s="923"/>
      <c r="BO111" s="923"/>
      <c r="BP111" s="924"/>
      <c r="BQ111" s="925" t="s">
        <v>400</v>
      </c>
      <c r="BR111" s="926"/>
      <c r="BS111" s="926"/>
      <c r="BT111" s="926"/>
      <c r="BU111" s="926"/>
      <c r="BV111" s="926" t="s">
        <v>400</v>
      </c>
      <c r="BW111" s="926"/>
      <c r="BX111" s="926"/>
      <c r="BY111" s="926"/>
      <c r="BZ111" s="926"/>
      <c r="CA111" s="926" t="s">
        <v>453</v>
      </c>
      <c r="CB111" s="926"/>
      <c r="CC111" s="926"/>
      <c r="CD111" s="926"/>
      <c r="CE111" s="926"/>
      <c r="CF111" s="920" t="s">
        <v>400</v>
      </c>
      <c r="CG111" s="921"/>
      <c r="CH111" s="921"/>
      <c r="CI111" s="921"/>
      <c r="CJ111" s="921"/>
      <c r="CK111" s="948"/>
      <c r="CL111" s="949"/>
      <c r="CM111" s="922" t="s">
        <v>456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400</v>
      </c>
      <c r="DH111" s="926"/>
      <c r="DI111" s="926"/>
      <c r="DJ111" s="926"/>
      <c r="DK111" s="926"/>
      <c r="DL111" s="926" t="s">
        <v>400</v>
      </c>
      <c r="DM111" s="926"/>
      <c r="DN111" s="926"/>
      <c r="DO111" s="926"/>
      <c r="DP111" s="926"/>
      <c r="DQ111" s="926" t="s">
        <v>400</v>
      </c>
      <c r="DR111" s="926"/>
      <c r="DS111" s="926"/>
      <c r="DT111" s="926"/>
      <c r="DU111" s="926"/>
      <c r="DV111" s="927" t="s">
        <v>400</v>
      </c>
      <c r="DW111" s="927"/>
      <c r="DX111" s="927"/>
      <c r="DY111" s="927"/>
      <c r="DZ111" s="928"/>
    </row>
    <row r="112" spans="1:131" s="230" customFormat="1" ht="26.25" customHeight="1">
      <c r="A112" s="952" t="s">
        <v>457</v>
      </c>
      <c r="B112" s="953"/>
      <c r="C112" s="923" t="s">
        <v>458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400</v>
      </c>
      <c r="AB112" s="959"/>
      <c r="AC112" s="959"/>
      <c r="AD112" s="959"/>
      <c r="AE112" s="960"/>
      <c r="AF112" s="961" t="s">
        <v>400</v>
      </c>
      <c r="AG112" s="959"/>
      <c r="AH112" s="959"/>
      <c r="AI112" s="959"/>
      <c r="AJ112" s="960"/>
      <c r="AK112" s="961" t="s">
        <v>400</v>
      </c>
      <c r="AL112" s="959"/>
      <c r="AM112" s="959"/>
      <c r="AN112" s="959"/>
      <c r="AO112" s="960"/>
      <c r="AP112" s="962" t="s">
        <v>400</v>
      </c>
      <c r="AQ112" s="963"/>
      <c r="AR112" s="963"/>
      <c r="AS112" s="963"/>
      <c r="AT112" s="964"/>
      <c r="AU112" s="908"/>
      <c r="AV112" s="909"/>
      <c r="AW112" s="909"/>
      <c r="AX112" s="909"/>
      <c r="AY112" s="909"/>
      <c r="AZ112" s="922" t="s">
        <v>459</v>
      </c>
      <c r="BA112" s="923"/>
      <c r="BB112" s="923"/>
      <c r="BC112" s="923"/>
      <c r="BD112" s="923"/>
      <c r="BE112" s="923"/>
      <c r="BF112" s="923"/>
      <c r="BG112" s="923"/>
      <c r="BH112" s="923"/>
      <c r="BI112" s="923"/>
      <c r="BJ112" s="923"/>
      <c r="BK112" s="923"/>
      <c r="BL112" s="923"/>
      <c r="BM112" s="923"/>
      <c r="BN112" s="923"/>
      <c r="BO112" s="923"/>
      <c r="BP112" s="924"/>
      <c r="BQ112" s="925">
        <v>3246202</v>
      </c>
      <c r="BR112" s="926"/>
      <c r="BS112" s="926"/>
      <c r="BT112" s="926"/>
      <c r="BU112" s="926"/>
      <c r="BV112" s="926">
        <v>3126267</v>
      </c>
      <c r="BW112" s="926"/>
      <c r="BX112" s="926"/>
      <c r="BY112" s="926"/>
      <c r="BZ112" s="926"/>
      <c r="CA112" s="926">
        <v>3027259</v>
      </c>
      <c r="CB112" s="926"/>
      <c r="CC112" s="926"/>
      <c r="CD112" s="926"/>
      <c r="CE112" s="926"/>
      <c r="CF112" s="920">
        <v>60.7</v>
      </c>
      <c r="CG112" s="921"/>
      <c r="CH112" s="921"/>
      <c r="CI112" s="921"/>
      <c r="CJ112" s="921"/>
      <c r="CK112" s="948"/>
      <c r="CL112" s="949"/>
      <c r="CM112" s="922" t="s">
        <v>460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400</v>
      </c>
      <c r="DH112" s="926"/>
      <c r="DI112" s="926"/>
      <c r="DJ112" s="926"/>
      <c r="DK112" s="926"/>
      <c r="DL112" s="926" t="s">
        <v>400</v>
      </c>
      <c r="DM112" s="926"/>
      <c r="DN112" s="926"/>
      <c r="DO112" s="926"/>
      <c r="DP112" s="926"/>
      <c r="DQ112" s="926" t="s">
        <v>400</v>
      </c>
      <c r="DR112" s="926"/>
      <c r="DS112" s="926"/>
      <c r="DT112" s="926"/>
      <c r="DU112" s="926"/>
      <c r="DV112" s="927" t="s">
        <v>453</v>
      </c>
      <c r="DW112" s="927"/>
      <c r="DX112" s="927"/>
      <c r="DY112" s="927"/>
      <c r="DZ112" s="928"/>
    </row>
    <row r="113" spans="1:130" s="230" customFormat="1" ht="26.25" customHeight="1">
      <c r="A113" s="954"/>
      <c r="B113" s="955"/>
      <c r="C113" s="923" t="s">
        <v>461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119672</v>
      </c>
      <c r="AB113" s="938"/>
      <c r="AC113" s="938"/>
      <c r="AD113" s="938"/>
      <c r="AE113" s="939"/>
      <c r="AF113" s="940">
        <v>119663</v>
      </c>
      <c r="AG113" s="938"/>
      <c r="AH113" s="938"/>
      <c r="AI113" s="938"/>
      <c r="AJ113" s="939"/>
      <c r="AK113" s="940">
        <v>126395</v>
      </c>
      <c r="AL113" s="938"/>
      <c r="AM113" s="938"/>
      <c r="AN113" s="938"/>
      <c r="AO113" s="939"/>
      <c r="AP113" s="941">
        <v>2.5</v>
      </c>
      <c r="AQ113" s="942"/>
      <c r="AR113" s="942"/>
      <c r="AS113" s="942"/>
      <c r="AT113" s="943"/>
      <c r="AU113" s="908"/>
      <c r="AV113" s="909"/>
      <c r="AW113" s="909"/>
      <c r="AX113" s="909"/>
      <c r="AY113" s="909"/>
      <c r="AZ113" s="922" t="s">
        <v>462</v>
      </c>
      <c r="BA113" s="923"/>
      <c r="BB113" s="923"/>
      <c r="BC113" s="923"/>
      <c r="BD113" s="923"/>
      <c r="BE113" s="923"/>
      <c r="BF113" s="923"/>
      <c r="BG113" s="923"/>
      <c r="BH113" s="923"/>
      <c r="BI113" s="923"/>
      <c r="BJ113" s="923"/>
      <c r="BK113" s="923"/>
      <c r="BL113" s="923"/>
      <c r="BM113" s="923"/>
      <c r="BN113" s="923"/>
      <c r="BO113" s="923"/>
      <c r="BP113" s="924"/>
      <c r="BQ113" s="925">
        <v>255684</v>
      </c>
      <c r="BR113" s="926"/>
      <c r="BS113" s="926"/>
      <c r="BT113" s="926"/>
      <c r="BU113" s="926"/>
      <c r="BV113" s="926">
        <v>210062</v>
      </c>
      <c r="BW113" s="926"/>
      <c r="BX113" s="926"/>
      <c r="BY113" s="926"/>
      <c r="BZ113" s="926"/>
      <c r="CA113" s="926">
        <v>166989</v>
      </c>
      <c r="CB113" s="926"/>
      <c r="CC113" s="926"/>
      <c r="CD113" s="926"/>
      <c r="CE113" s="926"/>
      <c r="CF113" s="920">
        <v>3.3</v>
      </c>
      <c r="CG113" s="921"/>
      <c r="CH113" s="921"/>
      <c r="CI113" s="921"/>
      <c r="CJ113" s="921"/>
      <c r="CK113" s="948"/>
      <c r="CL113" s="949"/>
      <c r="CM113" s="922" t="s">
        <v>463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400</v>
      </c>
      <c r="DH113" s="959"/>
      <c r="DI113" s="959"/>
      <c r="DJ113" s="959"/>
      <c r="DK113" s="960"/>
      <c r="DL113" s="961" t="s">
        <v>400</v>
      </c>
      <c r="DM113" s="959"/>
      <c r="DN113" s="959"/>
      <c r="DO113" s="959"/>
      <c r="DP113" s="960"/>
      <c r="DQ113" s="961" t="s">
        <v>453</v>
      </c>
      <c r="DR113" s="959"/>
      <c r="DS113" s="959"/>
      <c r="DT113" s="959"/>
      <c r="DU113" s="960"/>
      <c r="DV113" s="962" t="s">
        <v>400</v>
      </c>
      <c r="DW113" s="963"/>
      <c r="DX113" s="963"/>
      <c r="DY113" s="963"/>
      <c r="DZ113" s="964"/>
    </row>
    <row r="114" spans="1:130" s="230" customFormat="1" ht="26.25" customHeight="1">
      <c r="A114" s="954"/>
      <c r="B114" s="955"/>
      <c r="C114" s="923" t="s">
        <v>464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33876</v>
      </c>
      <c r="AB114" s="959"/>
      <c r="AC114" s="959"/>
      <c r="AD114" s="959"/>
      <c r="AE114" s="960"/>
      <c r="AF114" s="961">
        <v>44815</v>
      </c>
      <c r="AG114" s="959"/>
      <c r="AH114" s="959"/>
      <c r="AI114" s="959"/>
      <c r="AJ114" s="960"/>
      <c r="AK114" s="961">
        <v>61389</v>
      </c>
      <c r="AL114" s="959"/>
      <c r="AM114" s="959"/>
      <c r="AN114" s="959"/>
      <c r="AO114" s="960"/>
      <c r="AP114" s="962">
        <v>1.2</v>
      </c>
      <c r="AQ114" s="963"/>
      <c r="AR114" s="963"/>
      <c r="AS114" s="963"/>
      <c r="AT114" s="964"/>
      <c r="AU114" s="908"/>
      <c r="AV114" s="909"/>
      <c r="AW114" s="909"/>
      <c r="AX114" s="909"/>
      <c r="AY114" s="909"/>
      <c r="AZ114" s="922" t="s">
        <v>465</v>
      </c>
      <c r="BA114" s="923"/>
      <c r="BB114" s="923"/>
      <c r="BC114" s="923"/>
      <c r="BD114" s="923"/>
      <c r="BE114" s="923"/>
      <c r="BF114" s="923"/>
      <c r="BG114" s="923"/>
      <c r="BH114" s="923"/>
      <c r="BI114" s="923"/>
      <c r="BJ114" s="923"/>
      <c r="BK114" s="923"/>
      <c r="BL114" s="923"/>
      <c r="BM114" s="923"/>
      <c r="BN114" s="923"/>
      <c r="BO114" s="923"/>
      <c r="BP114" s="924"/>
      <c r="BQ114" s="925">
        <v>473765</v>
      </c>
      <c r="BR114" s="926"/>
      <c r="BS114" s="926"/>
      <c r="BT114" s="926"/>
      <c r="BU114" s="926"/>
      <c r="BV114" s="926">
        <v>427093</v>
      </c>
      <c r="BW114" s="926"/>
      <c r="BX114" s="926"/>
      <c r="BY114" s="926"/>
      <c r="BZ114" s="926"/>
      <c r="CA114" s="926">
        <v>415880</v>
      </c>
      <c r="CB114" s="926"/>
      <c r="CC114" s="926"/>
      <c r="CD114" s="926"/>
      <c r="CE114" s="926"/>
      <c r="CF114" s="920">
        <v>8.3000000000000007</v>
      </c>
      <c r="CG114" s="921"/>
      <c r="CH114" s="921"/>
      <c r="CI114" s="921"/>
      <c r="CJ114" s="921"/>
      <c r="CK114" s="948"/>
      <c r="CL114" s="949"/>
      <c r="CM114" s="922" t="s">
        <v>466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400</v>
      </c>
      <c r="DH114" s="959"/>
      <c r="DI114" s="959"/>
      <c r="DJ114" s="959"/>
      <c r="DK114" s="960"/>
      <c r="DL114" s="961" t="s">
        <v>400</v>
      </c>
      <c r="DM114" s="959"/>
      <c r="DN114" s="959"/>
      <c r="DO114" s="959"/>
      <c r="DP114" s="960"/>
      <c r="DQ114" s="961" t="s">
        <v>400</v>
      </c>
      <c r="DR114" s="959"/>
      <c r="DS114" s="959"/>
      <c r="DT114" s="959"/>
      <c r="DU114" s="960"/>
      <c r="DV114" s="962" t="s">
        <v>400</v>
      </c>
      <c r="DW114" s="963"/>
      <c r="DX114" s="963"/>
      <c r="DY114" s="963"/>
      <c r="DZ114" s="964"/>
    </row>
    <row r="115" spans="1:130" s="230" customFormat="1" ht="26.25" customHeight="1">
      <c r="A115" s="954"/>
      <c r="B115" s="955"/>
      <c r="C115" s="923" t="s">
        <v>467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2273</v>
      </c>
      <c r="AB115" s="938"/>
      <c r="AC115" s="938"/>
      <c r="AD115" s="938"/>
      <c r="AE115" s="939"/>
      <c r="AF115" s="940">
        <v>1411</v>
      </c>
      <c r="AG115" s="938"/>
      <c r="AH115" s="938"/>
      <c r="AI115" s="938"/>
      <c r="AJ115" s="939"/>
      <c r="AK115" s="940">
        <v>1438</v>
      </c>
      <c r="AL115" s="938"/>
      <c r="AM115" s="938"/>
      <c r="AN115" s="938"/>
      <c r="AO115" s="939"/>
      <c r="AP115" s="941">
        <v>0</v>
      </c>
      <c r="AQ115" s="942"/>
      <c r="AR115" s="942"/>
      <c r="AS115" s="942"/>
      <c r="AT115" s="943"/>
      <c r="AU115" s="908"/>
      <c r="AV115" s="909"/>
      <c r="AW115" s="909"/>
      <c r="AX115" s="909"/>
      <c r="AY115" s="909"/>
      <c r="AZ115" s="922" t="s">
        <v>468</v>
      </c>
      <c r="BA115" s="923"/>
      <c r="BB115" s="923"/>
      <c r="BC115" s="923"/>
      <c r="BD115" s="923"/>
      <c r="BE115" s="923"/>
      <c r="BF115" s="923"/>
      <c r="BG115" s="923"/>
      <c r="BH115" s="923"/>
      <c r="BI115" s="923"/>
      <c r="BJ115" s="923"/>
      <c r="BK115" s="923"/>
      <c r="BL115" s="923"/>
      <c r="BM115" s="923"/>
      <c r="BN115" s="923"/>
      <c r="BO115" s="923"/>
      <c r="BP115" s="924"/>
      <c r="BQ115" s="925" t="s">
        <v>400</v>
      </c>
      <c r="BR115" s="926"/>
      <c r="BS115" s="926"/>
      <c r="BT115" s="926"/>
      <c r="BU115" s="926"/>
      <c r="BV115" s="926" t="s">
        <v>400</v>
      </c>
      <c r="BW115" s="926"/>
      <c r="BX115" s="926"/>
      <c r="BY115" s="926"/>
      <c r="BZ115" s="926"/>
      <c r="CA115" s="926" t="s">
        <v>400</v>
      </c>
      <c r="CB115" s="926"/>
      <c r="CC115" s="926"/>
      <c r="CD115" s="926"/>
      <c r="CE115" s="926"/>
      <c r="CF115" s="920" t="s">
        <v>131</v>
      </c>
      <c r="CG115" s="921"/>
      <c r="CH115" s="921"/>
      <c r="CI115" s="921"/>
      <c r="CJ115" s="921"/>
      <c r="CK115" s="948"/>
      <c r="CL115" s="949"/>
      <c r="CM115" s="922" t="s">
        <v>469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453</v>
      </c>
      <c r="DH115" s="959"/>
      <c r="DI115" s="959"/>
      <c r="DJ115" s="959"/>
      <c r="DK115" s="960"/>
      <c r="DL115" s="961" t="s">
        <v>400</v>
      </c>
      <c r="DM115" s="959"/>
      <c r="DN115" s="959"/>
      <c r="DO115" s="959"/>
      <c r="DP115" s="960"/>
      <c r="DQ115" s="961" t="s">
        <v>400</v>
      </c>
      <c r="DR115" s="959"/>
      <c r="DS115" s="959"/>
      <c r="DT115" s="959"/>
      <c r="DU115" s="960"/>
      <c r="DV115" s="962" t="s">
        <v>453</v>
      </c>
      <c r="DW115" s="963"/>
      <c r="DX115" s="963"/>
      <c r="DY115" s="963"/>
      <c r="DZ115" s="964"/>
    </row>
    <row r="116" spans="1:130" s="230" customFormat="1" ht="26.25" customHeight="1">
      <c r="A116" s="956"/>
      <c r="B116" s="957"/>
      <c r="C116" s="965" t="s">
        <v>470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471</v>
      </c>
      <c r="AB116" s="959"/>
      <c r="AC116" s="959"/>
      <c r="AD116" s="959"/>
      <c r="AE116" s="960"/>
      <c r="AF116" s="961" t="s">
        <v>400</v>
      </c>
      <c r="AG116" s="959"/>
      <c r="AH116" s="959"/>
      <c r="AI116" s="959"/>
      <c r="AJ116" s="960"/>
      <c r="AK116" s="961" t="s">
        <v>400</v>
      </c>
      <c r="AL116" s="959"/>
      <c r="AM116" s="959"/>
      <c r="AN116" s="959"/>
      <c r="AO116" s="960"/>
      <c r="AP116" s="962" t="s">
        <v>400</v>
      </c>
      <c r="AQ116" s="963"/>
      <c r="AR116" s="963"/>
      <c r="AS116" s="963"/>
      <c r="AT116" s="964"/>
      <c r="AU116" s="908"/>
      <c r="AV116" s="909"/>
      <c r="AW116" s="909"/>
      <c r="AX116" s="909"/>
      <c r="AY116" s="909"/>
      <c r="AZ116" s="967" t="s">
        <v>472</v>
      </c>
      <c r="BA116" s="968"/>
      <c r="BB116" s="968"/>
      <c r="BC116" s="968"/>
      <c r="BD116" s="968"/>
      <c r="BE116" s="968"/>
      <c r="BF116" s="968"/>
      <c r="BG116" s="968"/>
      <c r="BH116" s="968"/>
      <c r="BI116" s="968"/>
      <c r="BJ116" s="968"/>
      <c r="BK116" s="968"/>
      <c r="BL116" s="968"/>
      <c r="BM116" s="968"/>
      <c r="BN116" s="968"/>
      <c r="BO116" s="968"/>
      <c r="BP116" s="969"/>
      <c r="BQ116" s="925" t="s">
        <v>400</v>
      </c>
      <c r="BR116" s="926"/>
      <c r="BS116" s="926"/>
      <c r="BT116" s="926"/>
      <c r="BU116" s="926"/>
      <c r="BV116" s="926" t="s">
        <v>400</v>
      </c>
      <c r="BW116" s="926"/>
      <c r="BX116" s="926"/>
      <c r="BY116" s="926"/>
      <c r="BZ116" s="926"/>
      <c r="CA116" s="926" t="s">
        <v>400</v>
      </c>
      <c r="CB116" s="926"/>
      <c r="CC116" s="926"/>
      <c r="CD116" s="926"/>
      <c r="CE116" s="926"/>
      <c r="CF116" s="920" t="s">
        <v>400</v>
      </c>
      <c r="CG116" s="921"/>
      <c r="CH116" s="921"/>
      <c r="CI116" s="921"/>
      <c r="CJ116" s="921"/>
      <c r="CK116" s="948"/>
      <c r="CL116" s="949"/>
      <c r="CM116" s="922" t="s">
        <v>473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400</v>
      </c>
      <c r="DH116" s="959"/>
      <c r="DI116" s="959"/>
      <c r="DJ116" s="959"/>
      <c r="DK116" s="960"/>
      <c r="DL116" s="961" t="s">
        <v>131</v>
      </c>
      <c r="DM116" s="959"/>
      <c r="DN116" s="959"/>
      <c r="DO116" s="959"/>
      <c r="DP116" s="960"/>
      <c r="DQ116" s="961" t="s">
        <v>400</v>
      </c>
      <c r="DR116" s="959"/>
      <c r="DS116" s="959"/>
      <c r="DT116" s="959"/>
      <c r="DU116" s="960"/>
      <c r="DV116" s="962" t="s">
        <v>400</v>
      </c>
      <c r="DW116" s="963"/>
      <c r="DX116" s="963"/>
      <c r="DY116" s="963"/>
      <c r="DZ116" s="964"/>
    </row>
    <row r="117" spans="1:130" s="230" customFormat="1" ht="26.25" customHeight="1">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474</v>
      </c>
      <c r="Z117" s="894"/>
      <c r="AA117" s="978">
        <v>737997</v>
      </c>
      <c r="AB117" s="979"/>
      <c r="AC117" s="979"/>
      <c r="AD117" s="979"/>
      <c r="AE117" s="980"/>
      <c r="AF117" s="981">
        <v>775014</v>
      </c>
      <c r="AG117" s="979"/>
      <c r="AH117" s="979"/>
      <c r="AI117" s="979"/>
      <c r="AJ117" s="980"/>
      <c r="AK117" s="981">
        <v>853351</v>
      </c>
      <c r="AL117" s="979"/>
      <c r="AM117" s="979"/>
      <c r="AN117" s="979"/>
      <c r="AO117" s="980"/>
      <c r="AP117" s="982"/>
      <c r="AQ117" s="983"/>
      <c r="AR117" s="983"/>
      <c r="AS117" s="983"/>
      <c r="AT117" s="984"/>
      <c r="AU117" s="908"/>
      <c r="AV117" s="909"/>
      <c r="AW117" s="909"/>
      <c r="AX117" s="909"/>
      <c r="AY117" s="909"/>
      <c r="AZ117" s="974" t="s">
        <v>475</v>
      </c>
      <c r="BA117" s="975"/>
      <c r="BB117" s="975"/>
      <c r="BC117" s="975"/>
      <c r="BD117" s="975"/>
      <c r="BE117" s="975"/>
      <c r="BF117" s="975"/>
      <c r="BG117" s="975"/>
      <c r="BH117" s="975"/>
      <c r="BI117" s="975"/>
      <c r="BJ117" s="975"/>
      <c r="BK117" s="975"/>
      <c r="BL117" s="975"/>
      <c r="BM117" s="975"/>
      <c r="BN117" s="975"/>
      <c r="BO117" s="975"/>
      <c r="BP117" s="976"/>
      <c r="BQ117" s="925" t="s">
        <v>476</v>
      </c>
      <c r="BR117" s="926"/>
      <c r="BS117" s="926"/>
      <c r="BT117" s="926"/>
      <c r="BU117" s="926"/>
      <c r="BV117" s="926" t="s">
        <v>400</v>
      </c>
      <c r="BW117" s="926"/>
      <c r="BX117" s="926"/>
      <c r="BY117" s="926"/>
      <c r="BZ117" s="926"/>
      <c r="CA117" s="926" t="s">
        <v>453</v>
      </c>
      <c r="CB117" s="926"/>
      <c r="CC117" s="926"/>
      <c r="CD117" s="926"/>
      <c r="CE117" s="926"/>
      <c r="CF117" s="920" t="s">
        <v>476</v>
      </c>
      <c r="CG117" s="921"/>
      <c r="CH117" s="921"/>
      <c r="CI117" s="921"/>
      <c r="CJ117" s="921"/>
      <c r="CK117" s="948"/>
      <c r="CL117" s="949"/>
      <c r="CM117" s="922" t="s">
        <v>477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400</v>
      </c>
      <c r="DH117" s="959"/>
      <c r="DI117" s="959"/>
      <c r="DJ117" s="959"/>
      <c r="DK117" s="960"/>
      <c r="DL117" s="961" t="s">
        <v>453</v>
      </c>
      <c r="DM117" s="959"/>
      <c r="DN117" s="959"/>
      <c r="DO117" s="959"/>
      <c r="DP117" s="960"/>
      <c r="DQ117" s="961" t="s">
        <v>453</v>
      </c>
      <c r="DR117" s="959"/>
      <c r="DS117" s="959"/>
      <c r="DT117" s="959"/>
      <c r="DU117" s="960"/>
      <c r="DV117" s="962" t="s">
        <v>453</v>
      </c>
      <c r="DW117" s="963"/>
      <c r="DX117" s="963"/>
      <c r="DY117" s="963"/>
      <c r="DZ117" s="964"/>
    </row>
    <row r="118" spans="1:130" s="230" customFormat="1" ht="26.25" customHeight="1">
      <c r="A118" s="912" t="s">
        <v>448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445</v>
      </c>
      <c r="AB118" s="893"/>
      <c r="AC118" s="893"/>
      <c r="AD118" s="893"/>
      <c r="AE118" s="894"/>
      <c r="AF118" s="892" t="s">
        <v>446</v>
      </c>
      <c r="AG118" s="893"/>
      <c r="AH118" s="893"/>
      <c r="AI118" s="893"/>
      <c r="AJ118" s="894"/>
      <c r="AK118" s="892" t="s">
        <v>314</v>
      </c>
      <c r="AL118" s="893"/>
      <c r="AM118" s="893"/>
      <c r="AN118" s="893"/>
      <c r="AO118" s="894"/>
      <c r="AP118" s="970" t="s">
        <v>447</v>
      </c>
      <c r="AQ118" s="971"/>
      <c r="AR118" s="971"/>
      <c r="AS118" s="971"/>
      <c r="AT118" s="972"/>
      <c r="AU118" s="908"/>
      <c r="AV118" s="909"/>
      <c r="AW118" s="909"/>
      <c r="AX118" s="909"/>
      <c r="AY118" s="909"/>
      <c r="AZ118" s="973" t="s">
        <v>478</v>
      </c>
      <c r="BA118" s="965"/>
      <c r="BB118" s="965"/>
      <c r="BC118" s="965"/>
      <c r="BD118" s="965"/>
      <c r="BE118" s="965"/>
      <c r="BF118" s="965"/>
      <c r="BG118" s="965"/>
      <c r="BH118" s="965"/>
      <c r="BI118" s="965"/>
      <c r="BJ118" s="965"/>
      <c r="BK118" s="965"/>
      <c r="BL118" s="965"/>
      <c r="BM118" s="965"/>
      <c r="BN118" s="965"/>
      <c r="BO118" s="965"/>
      <c r="BP118" s="966"/>
      <c r="BQ118" s="999" t="s">
        <v>476</v>
      </c>
      <c r="BR118" s="1000"/>
      <c r="BS118" s="1000"/>
      <c r="BT118" s="1000"/>
      <c r="BU118" s="1000"/>
      <c r="BV118" s="1000" t="s">
        <v>476</v>
      </c>
      <c r="BW118" s="1000"/>
      <c r="BX118" s="1000"/>
      <c r="BY118" s="1000"/>
      <c r="BZ118" s="1000"/>
      <c r="CA118" s="1000" t="s">
        <v>476</v>
      </c>
      <c r="CB118" s="1000"/>
      <c r="CC118" s="1000"/>
      <c r="CD118" s="1000"/>
      <c r="CE118" s="1000"/>
      <c r="CF118" s="920" t="s">
        <v>476</v>
      </c>
      <c r="CG118" s="921"/>
      <c r="CH118" s="921"/>
      <c r="CI118" s="921"/>
      <c r="CJ118" s="921"/>
      <c r="CK118" s="948"/>
      <c r="CL118" s="949"/>
      <c r="CM118" s="922" t="s">
        <v>479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476</v>
      </c>
      <c r="DH118" s="959"/>
      <c r="DI118" s="959"/>
      <c r="DJ118" s="959"/>
      <c r="DK118" s="960"/>
      <c r="DL118" s="961" t="s">
        <v>400</v>
      </c>
      <c r="DM118" s="959"/>
      <c r="DN118" s="959"/>
      <c r="DO118" s="959"/>
      <c r="DP118" s="960"/>
      <c r="DQ118" s="961" t="s">
        <v>476</v>
      </c>
      <c r="DR118" s="959"/>
      <c r="DS118" s="959"/>
      <c r="DT118" s="959"/>
      <c r="DU118" s="960"/>
      <c r="DV118" s="962" t="s">
        <v>400</v>
      </c>
      <c r="DW118" s="963"/>
      <c r="DX118" s="963"/>
      <c r="DY118" s="963"/>
      <c r="DZ118" s="964"/>
    </row>
    <row r="119" spans="1:130" s="230" customFormat="1" ht="26.25" customHeight="1">
      <c r="A119" s="1056" t="s">
        <v>451</v>
      </c>
      <c r="B119" s="947"/>
      <c r="C119" s="929" t="s">
        <v>452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476</v>
      </c>
      <c r="AB119" s="900"/>
      <c r="AC119" s="900"/>
      <c r="AD119" s="900"/>
      <c r="AE119" s="901"/>
      <c r="AF119" s="902" t="s">
        <v>476</v>
      </c>
      <c r="AG119" s="900"/>
      <c r="AH119" s="900"/>
      <c r="AI119" s="900"/>
      <c r="AJ119" s="901"/>
      <c r="AK119" s="902" t="s">
        <v>400</v>
      </c>
      <c r="AL119" s="900"/>
      <c r="AM119" s="900"/>
      <c r="AN119" s="900"/>
      <c r="AO119" s="901"/>
      <c r="AP119" s="903" t="s">
        <v>476</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480</v>
      </c>
      <c r="BP119" s="1005"/>
      <c r="BQ119" s="999">
        <v>13932058</v>
      </c>
      <c r="BR119" s="1000"/>
      <c r="BS119" s="1000"/>
      <c r="BT119" s="1000"/>
      <c r="BU119" s="1000"/>
      <c r="BV119" s="1000">
        <v>13593925</v>
      </c>
      <c r="BW119" s="1000"/>
      <c r="BX119" s="1000"/>
      <c r="BY119" s="1000"/>
      <c r="BZ119" s="1000"/>
      <c r="CA119" s="1000">
        <v>13205427</v>
      </c>
      <c r="CB119" s="1000"/>
      <c r="CC119" s="1000"/>
      <c r="CD119" s="1000"/>
      <c r="CE119" s="1000"/>
      <c r="CF119" s="1001"/>
      <c r="CG119" s="1002"/>
      <c r="CH119" s="1002"/>
      <c r="CI119" s="1002"/>
      <c r="CJ119" s="1003"/>
      <c r="CK119" s="950"/>
      <c r="CL119" s="951"/>
      <c r="CM119" s="973" t="s">
        <v>481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c r="A120" s="1057"/>
      <c r="B120" s="949"/>
      <c r="C120" s="922" t="s">
        <v>456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482</v>
      </c>
      <c r="AG120" s="959"/>
      <c r="AH120" s="959"/>
      <c r="AI120" s="959"/>
      <c r="AJ120" s="960"/>
      <c r="AK120" s="961" t="s">
        <v>131</v>
      </c>
      <c r="AL120" s="959"/>
      <c r="AM120" s="959"/>
      <c r="AN120" s="959"/>
      <c r="AO120" s="960"/>
      <c r="AP120" s="962" t="s">
        <v>131</v>
      </c>
      <c r="AQ120" s="963"/>
      <c r="AR120" s="963"/>
      <c r="AS120" s="963"/>
      <c r="AT120" s="964"/>
      <c r="AU120" s="991" t="s">
        <v>483</v>
      </c>
      <c r="AV120" s="992"/>
      <c r="AW120" s="992"/>
      <c r="AX120" s="992"/>
      <c r="AY120" s="993"/>
      <c r="AZ120" s="929" t="s">
        <v>484</v>
      </c>
      <c r="BA120" s="897"/>
      <c r="BB120" s="897"/>
      <c r="BC120" s="897"/>
      <c r="BD120" s="897"/>
      <c r="BE120" s="897"/>
      <c r="BF120" s="897"/>
      <c r="BG120" s="897"/>
      <c r="BH120" s="897"/>
      <c r="BI120" s="897"/>
      <c r="BJ120" s="897"/>
      <c r="BK120" s="897"/>
      <c r="BL120" s="897"/>
      <c r="BM120" s="897"/>
      <c r="BN120" s="897"/>
      <c r="BO120" s="897"/>
      <c r="BP120" s="898"/>
      <c r="BQ120" s="930">
        <v>2198170</v>
      </c>
      <c r="BR120" s="931"/>
      <c r="BS120" s="931"/>
      <c r="BT120" s="931"/>
      <c r="BU120" s="931"/>
      <c r="BV120" s="931">
        <v>2315354</v>
      </c>
      <c r="BW120" s="931"/>
      <c r="BX120" s="931"/>
      <c r="BY120" s="931"/>
      <c r="BZ120" s="931"/>
      <c r="CA120" s="931">
        <v>2453608</v>
      </c>
      <c r="CB120" s="931"/>
      <c r="CC120" s="931"/>
      <c r="CD120" s="931"/>
      <c r="CE120" s="931"/>
      <c r="CF120" s="944">
        <v>49.2</v>
      </c>
      <c r="CG120" s="945"/>
      <c r="CH120" s="945"/>
      <c r="CI120" s="945"/>
      <c r="CJ120" s="945"/>
      <c r="CK120" s="1006" t="s">
        <v>485</v>
      </c>
      <c r="CL120" s="1007"/>
      <c r="CM120" s="1007"/>
      <c r="CN120" s="1007"/>
      <c r="CO120" s="1008"/>
      <c r="CP120" s="1014" t="s">
        <v>486</v>
      </c>
      <c r="CQ120" s="1015"/>
      <c r="CR120" s="1015"/>
      <c r="CS120" s="1015"/>
      <c r="CT120" s="1015"/>
      <c r="CU120" s="1015"/>
      <c r="CV120" s="1015"/>
      <c r="CW120" s="1015"/>
      <c r="CX120" s="1015"/>
      <c r="CY120" s="1015"/>
      <c r="CZ120" s="1015"/>
      <c r="DA120" s="1015"/>
      <c r="DB120" s="1015"/>
      <c r="DC120" s="1015"/>
      <c r="DD120" s="1015"/>
      <c r="DE120" s="1015"/>
      <c r="DF120" s="1016"/>
      <c r="DG120" s="930" t="s">
        <v>131</v>
      </c>
      <c r="DH120" s="931"/>
      <c r="DI120" s="931"/>
      <c r="DJ120" s="931"/>
      <c r="DK120" s="931"/>
      <c r="DL120" s="931" t="s">
        <v>487</v>
      </c>
      <c r="DM120" s="931"/>
      <c r="DN120" s="931"/>
      <c r="DO120" s="931"/>
      <c r="DP120" s="931"/>
      <c r="DQ120" s="931">
        <v>2866941</v>
      </c>
      <c r="DR120" s="931"/>
      <c r="DS120" s="931"/>
      <c r="DT120" s="931"/>
      <c r="DU120" s="931"/>
      <c r="DV120" s="932">
        <v>57.5</v>
      </c>
      <c r="DW120" s="932"/>
      <c r="DX120" s="932"/>
      <c r="DY120" s="932"/>
      <c r="DZ120" s="933"/>
    </row>
    <row r="121" spans="1:130" s="230" customFormat="1" ht="26.25" customHeight="1">
      <c r="A121" s="1057"/>
      <c r="B121" s="949"/>
      <c r="C121" s="974" t="s">
        <v>488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487</v>
      </c>
      <c r="AG121" s="959"/>
      <c r="AH121" s="959"/>
      <c r="AI121" s="959"/>
      <c r="AJ121" s="960"/>
      <c r="AK121" s="961" t="s">
        <v>131</v>
      </c>
      <c r="AL121" s="959"/>
      <c r="AM121" s="959"/>
      <c r="AN121" s="959"/>
      <c r="AO121" s="960"/>
      <c r="AP121" s="962" t="s">
        <v>482</v>
      </c>
      <c r="AQ121" s="963"/>
      <c r="AR121" s="963"/>
      <c r="AS121" s="963"/>
      <c r="AT121" s="964"/>
      <c r="AU121" s="994"/>
      <c r="AV121" s="995"/>
      <c r="AW121" s="995"/>
      <c r="AX121" s="995"/>
      <c r="AY121" s="996"/>
      <c r="AZ121" s="922" t="s">
        <v>489</v>
      </c>
      <c r="BA121" s="923"/>
      <c r="BB121" s="923"/>
      <c r="BC121" s="923"/>
      <c r="BD121" s="923"/>
      <c r="BE121" s="923"/>
      <c r="BF121" s="923"/>
      <c r="BG121" s="923"/>
      <c r="BH121" s="923"/>
      <c r="BI121" s="923"/>
      <c r="BJ121" s="923"/>
      <c r="BK121" s="923"/>
      <c r="BL121" s="923"/>
      <c r="BM121" s="923"/>
      <c r="BN121" s="923"/>
      <c r="BO121" s="923"/>
      <c r="BP121" s="924"/>
      <c r="BQ121" s="925">
        <v>111847</v>
      </c>
      <c r="BR121" s="926"/>
      <c r="BS121" s="926"/>
      <c r="BT121" s="926"/>
      <c r="BU121" s="926"/>
      <c r="BV121" s="926">
        <v>86793</v>
      </c>
      <c r="BW121" s="926"/>
      <c r="BX121" s="926"/>
      <c r="BY121" s="926"/>
      <c r="BZ121" s="926"/>
      <c r="CA121" s="926">
        <v>53542</v>
      </c>
      <c r="CB121" s="926"/>
      <c r="CC121" s="926"/>
      <c r="CD121" s="926"/>
      <c r="CE121" s="926"/>
      <c r="CF121" s="920">
        <v>1.1000000000000001</v>
      </c>
      <c r="CG121" s="921"/>
      <c r="CH121" s="921"/>
      <c r="CI121" s="921"/>
      <c r="CJ121" s="921"/>
      <c r="CK121" s="1009"/>
      <c r="CL121" s="1010"/>
      <c r="CM121" s="1010"/>
      <c r="CN121" s="1010"/>
      <c r="CO121" s="1011"/>
      <c r="CP121" s="1019" t="s">
        <v>490</v>
      </c>
      <c r="CQ121" s="1020"/>
      <c r="CR121" s="1020"/>
      <c r="CS121" s="1020"/>
      <c r="CT121" s="1020"/>
      <c r="CU121" s="1020"/>
      <c r="CV121" s="1020"/>
      <c r="CW121" s="1020"/>
      <c r="CX121" s="1020"/>
      <c r="CY121" s="1020"/>
      <c r="CZ121" s="1020"/>
      <c r="DA121" s="1020"/>
      <c r="DB121" s="1020"/>
      <c r="DC121" s="1020"/>
      <c r="DD121" s="1020"/>
      <c r="DE121" s="1020"/>
      <c r="DF121" s="1021"/>
      <c r="DG121" s="925" t="s">
        <v>482</v>
      </c>
      <c r="DH121" s="926"/>
      <c r="DI121" s="926"/>
      <c r="DJ121" s="926"/>
      <c r="DK121" s="926"/>
      <c r="DL121" s="926" t="s">
        <v>487</v>
      </c>
      <c r="DM121" s="926"/>
      <c r="DN121" s="926"/>
      <c r="DO121" s="926"/>
      <c r="DP121" s="926"/>
      <c r="DQ121" s="926">
        <v>101457</v>
      </c>
      <c r="DR121" s="926"/>
      <c r="DS121" s="926"/>
      <c r="DT121" s="926"/>
      <c r="DU121" s="926"/>
      <c r="DV121" s="927">
        <v>2</v>
      </c>
      <c r="DW121" s="927"/>
      <c r="DX121" s="927"/>
      <c r="DY121" s="927"/>
      <c r="DZ121" s="928"/>
    </row>
    <row r="122" spans="1:130" s="230" customFormat="1" ht="26.25" customHeight="1">
      <c r="A122" s="1057"/>
      <c r="B122" s="949"/>
      <c r="C122" s="922" t="s">
        <v>466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491</v>
      </c>
      <c r="BA122" s="965"/>
      <c r="BB122" s="965"/>
      <c r="BC122" s="965"/>
      <c r="BD122" s="965"/>
      <c r="BE122" s="965"/>
      <c r="BF122" s="965"/>
      <c r="BG122" s="965"/>
      <c r="BH122" s="965"/>
      <c r="BI122" s="965"/>
      <c r="BJ122" s="965"/>
      <c r="BK122" s="965"/>
      <c r="BL122" s="965"/>
      <c r="BM122" s="965"/>
      <c r="BN122" s="965"/>
      <c r="BO122" s="965"/>
      <c r="BP122" s="966"/>
      <c r="BQ122" s="999">
        <v>9255313</v>
      </c>
      <c r="BR122" s="1000"/>
      <c r="BS122" s="1000"/>
      <c r="BT122" s="1000"/>
      <c r="BU122" s="1000"/>
      <c r="BV122" s="1000">
        <v>9130648</v>
      </c>
      <c r="BW122" s="1000"/>
      <c r="BX122" s="1000"/>
      <c r="BY122" s="1000"/>
      <c r="BZ122" s="1000"/>
      <c r="CA122" s="1000">
        <v>8775640</v>
      </c>
      <c r="CB122" s="1000"/>
      <c r="CC122" s="1000"/>
      <c r="CD122" s="1000"/>
      <c r="CE122" s="1000"/>
      <c r="CF122" s="1017">
        <v>176</v>
      </c>
      <c r="CG122" s="1018"/>
      <c r="CH122" s="1018"/>
      <c r="CI122" s="1018"/>
      <c r="CJ122" s="1018"/>
      <c r="CK122" s="1009"/>
      <c r="CL122" s="1010"/>
      <c r="CM122" s="1010"/>
      <c r="CN122" s="1010"/>
      <c r="CO122" s="1011"/>
      <c r="CP122" s="1019" t="s">
        <v>492</v>
      </c>
      <c r="CQ122" s="1020"/>
      <c r="CR122" s="1020"/>
      <c r="CS122" s="1020"/>
      <c r="CT122" s="1020"/>
      <c r="CU122" s="1020"/>
      <c r="CV122" s="1020"/>
      <c r="CW122" s="1020"/>
      <c r="CX122" s="1020"/>
      <c r="CY122" s="1020"/>
      <c r="CZ122" s="1020"/>
      <c r="DA122" s="1020"/>
      <c r="DB122" s="1020"/>
      <c r="DC122" s="1020"/>
      <c r="DD122" s="1020"/>
      <c r="DE122" s="1020"/>
      <c r="DF122" s="1021"/>
      <c r="DG122" s="925">
        <v>40025</v>
      </c>
      <c r="DH122" s="926"/>
      <c r="DI122" s="926"/>
      <c r="DJ122" s="926"/>
      <c r="DK122" s="926"/>
      <c r="DL122" s="926">
        <v>49857</v>
      </c>
      <c r="DM122" s="926"/>
      <c r="DN122" s="926"/>
      <c r="DO122" s="926"/>
      <c r="DP122" s="926"/>
      <c r="DQ122" s="926">
        <v>58862</v>
      </c>
      <c r="DR122" s="926"/>
      <c r="DS122" s="926"/>
      <c r="DT122" s="926"/>
      <c r="DU122" s="926"/>
      <c r="DV122" s="927">
        <v>1.2</v>
      </c>
      <c r="DW122" s="927"/>
      <c r="DX122" s="927"/>
      <c r="DY122" s="927"/>
      <c r="DZ122" s="928"/>
    </row>
    <row r="123" spans="1:130" s="230" customFormat="1" ht="26.25" customHeight="1">
      <c r="A123" s="1057"/>
      <c r="B123" s="949"/>
      <c r="C123" s="922" t="s">
        <v>473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487</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493</v>
      </c>
      <c r="BP123" s="1005"/>
      <c r="BQ123" s="1063">
        <v>11565330</v>
      </c>
      <c r="BR123" s="1064"/>
      <c r="BS123" s="1064"/>
      <c r="BT123" s="1064"/>
      <c r="BU123" s="1064"/>
      <c r="BV123" s="1064">
        <v>11532795</v>
      </c>
      <c r="BW123" s="1064"/>
      <c r="BX123" s="1064"/>
      <c r="BY123" s="1064"/>
      <c r="BZ123" s="1064"/>
      <c r="CA123" s="1064">
        <v>11282790</v>
      </c>
      <c r="CB123" s="1064"/>
      <c r="CC123" s="1064"/>
      <c r="CD123" s="1064"/>
      <c r="CE123" s="1064"/>
      <c r="CF123" s="1001"/>
      <c r="CG123" s="1002"/>
      <c r="CH123" s="1002"/>
      <c r="CI123" s="1002"/>
      <c r="CJ123" s="1003"/>
      <c r="CK123" s="1009"/>
      <c r="CL123" s="1010"/>
      <c r="CM123" s="1010"/>
      <c r="CN123" s="1010"/>
      <c r="CO123" s="1011"/>
      <c r="CP123" s="1019" t="s">
        <v>494</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c r="A124" s="1057"/>
      <c r="B124" s="949"/>
      <c r="C124" s="922" t="s">
        <v>477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495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48.6</v>
      </c>
      <c r="BR124" s="1027"/>
      <c r="BS124" s="1027"/>
      <c r="BT124" s="1027"/>
      <c r="BU124" s="1027"/>
      <c r="BV124" s="1027">
        <v>40.1</v>
      </c>
      <c r="BW124" s="1027"/>
      <c r="BX124" s="1027"/>
      <c r="BY124" s="1027"/>
      <c r="BZ124" s="1027"/>
      <c r="CA124" s="1027">
        <v>38.5</v>
      </c>
      <c r="CB124" s="1027"/>
      <c r="CC124" s="1027"/>
      <c r="CD124" s="1027"/>
      <c r="CE124" s="1027"/>
      <c r="CF124" s="1028"/>
      <c r="CG124" s="1029"/>
      <c r="CH124" s="1029"/>
      <c r="CI124" s="1029"/>
      <c r="CJ124" s="1030"/>
      <c r="CK124" s="1012"/>
      <c r="CL124" s="1012"/>
      <c r="CM124" s="1012"/>
      <c r="CN124" s="1012"/>
      <c r="CO124" s="1013"/>
      <c r="CP124" s="1019" t="s">
        <v>496</v>
      </c>
      <c r="CQ124" s="1020"/>
      <c r="CR124" s="1020"/>
      <c r="CS124" s="1020"/>
      <c r="CT124" s="1020"/>
      <c r="CU124" s="1020"/>
      <c r="CV124" s="1020"/>
      <c r="CW124" s="1020"/>
      <c r="CX124" s="1020"/>
      <c r="CY124" s="1020"/>
      <c r="CZ124" s="1020"/>
      <c r="DA124" s="1020"/>
      <c r="DB124" s="1020"/>
      <c r="DC124" s="1020"/>
      <c r="DD124" s="1020"/>
      <c r="DE124" s="1020"/>
      <c r="DF124" s="1021"/>
      <c r="DG124" s="1004">
        <v>3206177</v>
      </c>
      <c r="DH124" s="986"/>
      <c r="DI124" s="986"/>
      <c r="DJ124" s="986"/>
      <c r="DK124" s="987"/>
      <c r="DL124" s="985">
        <v>3076410</v>
      </c>
      <c r="DM124" s="986"/>
      <c r="DN124" s="986"/>
      <c r="DO124" s="986"/>
      <c r="DP124" s="987"/>
      <c r="DQ124" s="985" t="s">
        <v>497</v>
      </c>
      <c r="DR124" s="986"/>
      <c r="DS124" s="986"/>
      <c r="DT124" s="986"/>
      <c r="DU124" s="987"/>
      <c r="DV124" s="988" t="s">
        <v>497</v>
      </c>
      <c r="DW124" s="989"/>
      <c r="DX124" s="989"/>
      <c r="DY124" s="989"/>
      <c r="DZ124" s="990"/>
    </row>
    <row r="125" spans="1:130" s="230" customFormat="1" ht="26.25" customHeight="1">
      <c r="A125" s="1057"/>
      <c r="B125" s="949"/>
      <c r="C125" s="922" t="s">
        <v>479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497</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498</v>
      </c>
      <c r="CL125" s="1007"/>
      <c r="CM125" s="1007"/>
      <c r="CN125" s="1007"/>
      <c r="CO125" s="1008"/>
      <c r="CP125" s="929" t="s">
        <v>499</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497</v>
      </c>
      <c r="DM125" s="931"/>
      <c r="DN125" s="931"/>
      <c r="DO125" s="931"/>
      <c r="DP125" s="931"/>
      <c r="DQ125" s="931" t="s">
        <v>497</v>
      </c>
      <c r="DR125" s="931"/>
      <c r="DS125" s="931"/>
      <c r="DT125" s="931"/>
      <c r="DU125" s="931"/>
      <c r="DV125" s="932" t="s">
        <v>131</v>
      </c>
      <c r="DW125" s="932"/>
      <c r="DX125" s="932"/>
      <c r="DY125" s="932"/>
      <c r="DZ125" s="933"/>
    </row>
    <row r="126" spans="1:130" s="230" customFormat="1" ht="26.25" customHeight="1" thickBot="1">
      <c r="A126" s="1057"/>
      <c r="B126" s="949"/>
      <c r="C126" s="922" t="s">
        <v>481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500</v>
      </c>
      <c r="CQ126" s="923"/>
      <c r="CR126" s="923"/>
      <c r="CS126" s="923"/>
      <c r="CT126" s="923"/>
      <c r="CU126" s="923"/>
      <c r="CV126" s="923"/>
      <c r="CW126" s="923"/>
      <c r="CX126" s="923"/>
      <c r="CY126" s="923"/>
      <c r="CZ126" s="923"/>
      <c r="DA126" s="923"/>
      <c r="DB126" s="923"/>
      <c r="DC126" s="923"/>
      <c r="DD126" s="923"/>
      <c r="DE126" s="923"/>
      <c r="DF126" s="924"/>
      <c r="DG126" s="925" t="s">
        <v>497</v>
      </c>
      <c r="DH126" s="926"/>
      <c r="DI126" s="926"/>
      <c r="DJ126" s="926"/>
      <c r="DK126" s="926"/>
      <c r="DL126" s="926" t="s">
        <v>131</v>
      </c>
      <c r="DM126" s="926"/>
      <c r="DN126" s="926"/>
      <c r="DO126" s="926"/>
      <c r="DP126" s="926"/>
      <c r="DQ126" s="926" t="s">
        <v>131</v>
      </c>
      <c r="DR126" s="926"/>
      <c r="DS126" s="926"/>
      <c r="DT126" s="926"/>
      <c r="DU126" s="926"/>
      <c r="DV126" s="927" t="s">
        <v>497</v>
      </c>
      <c r="DW126" s="927"/>
      <c r="DX126" s="927"/>
      <c r="DY126" s="927"/>
      <c r="DZ126" s="928"/>
    </row>
    <row r="127" spans="1:130" s="230" customFormat="1" ht="26.25" customHeight="1">
      <c r="A127" s="1058"/>
      <c r="B127" s="951"/>
      <c r="C127" s="973" t="s">
        <v>501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2273</v>
      </c>
      <c r="AB127" s="959"/>
      <c r="AC127" s="959"/>
      <c r="AD127" s="959"/>
      <c r="AE127" s="960"/>
      <c r="AF127" s="961">
        <v>1411</v>
      </c>
      <c r="AG127" s="959"/>
      <c r="AH127" s="959"/>
      <c r="AI127" s="959"/>
      <c r="AJ127" s="960"/>
      <c r="AK127" s="961">
        <v>1438</v>
      </c>
      <c r="AL127" s="959"/>
      <c r="AM127" s="959"/>
      <c r="AN127" s="959"/>
      <c r="AO127" s="960"/>
      <c r="AP127" s="962">
        <v>0</v>
      </c>
      <c r="AQ127" s="963"/>
      <c r="AR127" s="963"/>
      <c r="AS127" s="963"/>
      <c r="AT127" s="964"/>
      <c r="AU127" s="232"/>
      <c r="AV127" s="232"/>
      <c r="AW127" s="232"/>
      <c r="AX127" s="1031" t="s">
        <v>502</v>
      </c>
      <c r="AY127" s="1032"/>
      <c r="AZ127" s="1032"/>
      <c r="BA127" s="1032"/>
      <c r="BB127" s="1032"/>
      <c r="BC127" s="1032"/>
      <c r="BD127" s="1032"/>
      <c r="BE127" s="1033"/>
      <c r="BF127" s="1034" t="s">
        <v>503</v>
      </c>
      <c r="BG127" s="1032"/>
      <c r="BH127" s="1032"/>
      <c r="BI127" s="1032"/>
      <c r="BJ127" s="1032"/>
      <c r="BK127" s="1032"/>
      <c r="BL127" s="1033"/>
      <c r="BM127" s="1034" t="s">
        <v>504</v>
      </c>
      <c r="BN127" s="1032"/>
      <c r="BO127" s="1032"/>
      <c r="BP127" s="1032"/>
      <c r="BQ127" s="1032"/>
      <c r="BR127" s="1032"/>
      <c r="BS127" s="1033"/>
      <c r="BT127" s="1034" t="s">
        <v>505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506</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c r="A128" s="1041" t="s">
        <v>507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508</v>
      </c>
      <c r="X128" s="1043"/>
      <c r="Y128" s="1043"/>
      <c r="Z128" s="1044"/>
      <c r="AA128" s="1045">
        <v>13671</v>
      </c>
      <c r="AB128" s="1046"/>
      <c r="AC128" s="1046"/>
      <c r="AD128" s="1046"/>
      <c r="AE128" s="1047"/>
      <c r="AF128" s="1048">
        <v>11961</v>
      </c>
      <c r="AG128" s="1046"/>
      <c r="AH128" s="1046"/>
      <c r="AI128" s="1046"/>
      <c r="AJ128" s="1047"/>
      <c r="AK128" s="1048">
        <v>5342</v>
      </c>
      <c r="AL128" s="1046"/>
      <c r="AM128" s="1046"/>
      <c r="AN128" s="1046"/>
      <c r="AO128" s="1047"/>
      <c r="AP128" s="1049"/>
      <c r="AQ128" s="1050"/>
      <c r="AR128" s="1050"/>
      <c r="AS128" s="1050"/>
      <c r="AT128" s="1051"/>
      <c r="AU128" s="232"/>
      <c r="AV128" s="232"/>
      <c r="AW128" s="232"/>
      <c r="AX128" s="896" t="s">
        <v>509</v>
      </c>
      <c r="AY128" s="897"/>
      <c r="AZ128" s="897"/>
      <c r="BA128" s="897"/>
      <c r="BB128" s="897"/>
      <c r="BC128" s="897"/>
      <c r="BD128" s="897"/>
      <c r="BE128" s="898"/>
      <c r="BF128" s="1052" t="s">
        <v>510</v>
      </c>
      <c r="BG128" s="1053"/>
      <c r="BH128" s="1053"/>
      <c r="BI128" s="1053"/>
      <c r="BJ128" s="1053"/>
      <c r="BK128" s="1053"/>
      <c r="BL128" s="1054"/>
      <c r="BM128" s="1052">
        <v>14.64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511</v>
      </c>
      <c r="CQ128" s="726"/>
      <c r="CR128" s="726"/>
      <c r="CS128" s="726"/>
      <c r="CT128" s="726"/>
      <c r="CU128" s="726"/>
      <c r="CV128" s="726"/>
      <c r="CW128" s="726"/>
      <c r="CX128" s="726"/>
      <c r="CY128" s="726"/>
      <c r="CZ128" s="726"/>
      <c r="DA128" s="726"/>
      <c r="DB128" s="726"/>
      <c r="DC128" s="726"/>
      <c r="DD128" s="726"/>
      <c r="DE128" s="726"/>
      <c r="DF128" s="1036"/>
      <c r="DG128" s="1037" t="s">
        <v>510</v>
      </c>
      <c r="DH128" s="1038"/>
      <c r="DI128" s="1038"/>
      <c r="DJ128" s="1038"/>
      <c r="DK128" s="1038"/>
      <c r="DL128" s="1038" t="s">
        <v>512</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513</v>
      </c>
      <c r="X129" s="1071"/>
      <c r="Y129" s="1071"/>
      <c r="Z129" s="1072"/>
      <c r="AA129" s="958">
        <v>5467958</v>
      </c>
      <c r="AB129" s="959"/>
      <c r="AC129" s="959"/>
      <c r="AD129" s="959"/>
      <c r="AE129" s="960"/>
      <c r="AF129" s="961">
        <v>5741953</v>
      </c>
      <c r="AG129" s="959"/>
      <c r="AH129" s="959"/>
      <c r="AI129" s="959"/>
      <c r="AJ129" s="960"/>
      <c r="AK129" s="961">
        <v>5604186</v>
      </c>
      <c r="AL129" s="959"/>
      <c r="AM129" s="959"/>
      <c r="AN129" s="959"/>
      <c r="AO129" s="960"/>
      <c r="AP129" s="1073"/>
      <c r="AQ129" s="1074"/>
      <c r="AR129" s="1074"/>
      <c r="AS129" s="1074"/>
      <c r="AT129" s="1075"/>
      <c r="AU129" s="233"/>
      <c r="AV129" s="233"/>
      <c r="AW129" s="233"/>
      <c r="AX129" s="1065" t="s">
        <v>514</v>
      </c>
      <c r="AY129" s="923"/>
      <c r="AZ129" s="923"/>
      <c r="BA129" s="923"/>
      <c r="BB129" s="923"/>
      <c r="BC129" s="923"/>
      <c r="BD129" s="923"/>
      <c r="BE129" s="924"/>
      <c r="BF129" s="1066" t="s">
        <v>515</v>
      </c>
      <c r="BG129" s="1067"/>
      <c r="BH129" s="1067"/>
      <c r="BI129" s="1067"/>
      <c r="BJ129" s="1067"/>
      <c r="BK129" s="1067"/>
      <c r="BL129" s="1068"/>
      <c r="BM129" s="1066">
        <v>19.64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516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517</v>
      </c>
      <c r="X130" s="1071"/>
      <c r="Y130" s="1071"/>
      <c r="Z130" s="1072"/>
      <c r="AA130" s="958">
        <v>606880</v>
      </c>
      <c r="AB130" s="959"/>
      <c r="AC130" s="959"/>
      <c r="AD130" s="959"/>
      <c r="AE130" s="960"/>
      <c r="AF130" s="961">
        <v>607070</v>
      </c>
      <c r="AG130" s="959"/>
      <c r="AH130" s="959"/>
      <c r="AI130" s="959"/>
      <c r="AJ130" s="960"/>
      <c r="AK130" s="961">
        <v>618595</v>
      </c>
      <c r="AL130" s="959"/>
      <c r="AM130" s="959"/>
      <c r="AN130" s="959"/>
      <c r="AO130" s="960"/>
      <c r="AP130" s="1073"/>
      <c r="AQ130" s="1074"/>
      <c r="AR130" s="1074"/>
      <c r="AS130" s="1074"/>
      <c r="AT130" s="1075"/>
      <c r="AU130" s="233"/>
      <c r="AV130" s="233"/>
      <c r="AW130" s="233"/>
      <c r="AX130" s="1065" t="s">
        <v>518</v>
      </c>
      <c r="AY130" s="923"/>
      <c r="AZ130" s="923"/>
      <c r="BA130" s="923"/>
      <c r="BB130" s="923"/>
      <c r="BC130" s="923"/>
      <c r="BD130" s="923"/>
      <c r="BE130" s="924"/>
      <c r="BF130" s="1101">
        <v>3.3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519</v>
      </c>
      <c r="X131" s="1108"/>
      <c r="Y131" s="1108"/>
      <c r="Z131" s="1109"/>
      <c r="AA131" s="1004">
        <v>4861078</v>
      </c>
      <c r="AB131" s="986"/>
      <c r="AC131" s="986"/>
      <c r="AD131" s="986"/>
      <c r="AE131" s="987"/>
      <c r="AF131" s="985">
        <v>5134883</v>
      </c>
      <c r="AG131" s="986"/>
      <c r="AH131" s="986"/>
      <c r="AI131" s="986"/>
      <c r="AJ131" s="987"/>
      <c r="AK131" s="985">
        <v>4985591</v>
      </c>
      <c r="AL131" s="986"/>
      <c r="AM131" s="986"/>
      <c r="AN131" s="986"/>
      <c r="AO131" s="987"/>
      <c r="AP131" s="1110"/>
      <c r="AQ131" s="1111"/>
      <c r="AR131" s="1111"/>
      <c r="AS131" s="1111"/>
      <c r="AT131" s="1112"/>
      <c r="AU131" s="233"/>
      <c r="AV131" s="233"/>
      <c r="AW131" s="233"/>
      <c r="AX131" s="1083" t="s">
        <v>520</v>
      </c>
      <c r="AY131" s="726"/>
      <c r="AZ131" s="726"/>
      <c r="BA131" s="726"/>
      <c r="BB131" s="726"/>
      <c r="BC131" s="726"/>
      <c r="BD131" s="726"/>
      <c r="BE131" s="1036"/>
      <c r="BF131" s="1084">
        <v>38.5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521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522</v>
      </c>
      <c r="W132" s="1094"/>
      <c r="X132" s="1094"/>
      <c r="Y132" s="1094"/>
      <c r="Z132" s="1095"/>
      <c r="AA132" s="1096">
        <v>2.416048457</v>
      </c>
      <c r="AB132" s="1097"/>
      <c r="AC132" s="1097"/>
      <c r="AD132" s="1097"/>
      <c r="AE132" s="1098"/>
      <c r="AF132" s="1099">
        <v>3.0377128359999999</v>
      </c>
      <c r="AG132" s="1097"/>
      <c r="AH132" s="1097"/>
      <c r="AI132" s="1097"/>
      <c r="AJ132" s="1098"/>
      <c r="AK132" s="1099">
        <v>4.601540709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523</v>
      </c>
      <c r="W133" s="1077"/>
      <c r="X133" s="1077"/>
      <c r="Y133" s="1077"/>
      <c r="Z133" s="1078"/>
      <c r="AA133" s="1079">
        <v>2</v>
      </c>
      <c r="AB133" s="1080"/>
      <c r="AC133" s="1080"/>
      <c r="AD133" s="1080"/>
      <c r="AE133" s="1081"/>
      <c r="AF133" s="1079">
        <v>2.4</v>
      </c>
      <c r="AG133" s="1080"/>
      <c r="AH133" s="1080"/>
      <c r="AI133" s="1080"/>
      <c r="AJ133" s="1081"/>
      <c r="AK133" s="1079">
        <v>3.3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jWMY0SXkyzzb100JQpI+w/nE8g74AEKYSo0zbFx1XY4z67jp9IGU919WdMb5PKiNOp/k6XV9HhdunrIyoRoRg==" saltValue="OejiSEzHvwsP3mkqrUjeD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51" fitToHeight="2" orientation="landscape" r:id="rId1"/>
  <headerFooter alignWithMargins="0">
    <oddFooter>&amp;C&amp;P/&amp;N</oddFooter>
  </headerFooter>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20746-7589-4FD5-AD08-D3B7D303FC35}">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524</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P9rwXJAPDY20cJNPpDgKktyhObZNL/JxCqdlpDPDLZNIg7c9hWlR6Eoagp8TZUYBD8m4l/nnSCZqDEC5qO1fRQ==" saltValue="bEZQi7UXHYSyhc3bdk5n1A=="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gMcLgYzbd9+OonG7s9aEwmBCDnCr+ZqqZIr/QnsLHl/gW3dghpnt3Iy8VSl+VATjjXFKUNT1V+xbGOUz4ApcA==" saltValue="N6y7GmWc/k782MiWzQp0BA==" spinCount="100000" sheet="1" objects="1" scenarios="1"/>
  <dataConsolidate/>
  <phoneticPr fontId="2"/>
  <printOptions horizontalCentered="1" verticalCentered="1"/>
  <pageMargins left="0" right="0" top="0" bottom="0" header="0" footer="0"/>
  <pageSetup paperSize="8" scale="7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527</v>
      </c>
      <c r="AP7" s="272"/>
      <c r="AQ7" s="273" t="s">
        <v>528</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529</v>
      </c>
      <c r="AQ8" s="279" t="s">
        <v>530</v>
      </c>
      <c r="AR8" s="280" t="s">
        <v>531</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532</v>
      </c>
      <c r="AL9" s="1117"/>
      <c r="AM9" s="1117"/>
      <c r="AN9" s="1118"/>
      <c r="AO9" s="281">
        <v>1868155</v>
      </c>
      <c r="AP9" s="281">
        <v>91085</v>
      </c>
      <c r="AQ9" s="282">
        <v>65553</v>
      </c>
      <c r="AR9" s="283">
        <v>38.9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533</v>
      </c>
      <c r="AL10" s="1117"/>
      <c r="AM10" s="1117"/>
      <c r="AN10" s="1118"/>
      <c r="AO10" s="284">
        <v>355878</v>
      </c>
      <c r="AP10" s="284">
        <v>17351</v>
      </c>
      <c r="AQ10" s="285">
        <v>8503</v>
      </c>
      <c r="AR10" s="286">
        <v>104.1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534</v>
      </c>
      <c r="AL11" s="1117"/>
      <c r="AM11" s="1117"/>
      <c r="AN11" s="1118"/>
      <c r="AO11" s="284">
        <v>30519</v>
      </c>
      <c r="AP11" s="284">
        <v>1488</v>
      </c>
      <c r="AQ11" s="285">
        <v>289</v>
      </c>
      <c r="AR11" s="286">
        <v>414.9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535</v>
      </c>
      <c r="AL12" s="1117"/>
      <c r="AM12" s="1117"/>
      <c r="AN12" s="1118"/>
      <c r="AO12" s="284">
        <v>19448</v>
      </c>
      <c r="AP12" s="284">
        <v>948</v>
      </c>
      <c r="AQ12" s="285">
        <v>23</v>
      </c>
      <c r="AR12" s="286">
        <v>4021.7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536</v>
      </c>
      <c r="AL13" s="1117"/>
      <c r="AM13" s="1117"/>
      <c r="AN13" s="1118"/>
      <c r="AO13" s="284">
        <v>71967</v>
      </c>
      <c r="AP13" s="284">
        <v>3509</v>
      </c>
      <c r="AQ13" s="285">
        <v>2667</v>
      </c>
      <c r="AR13" s="286">
        <v>31.6</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537</v>
      </c>
      <c r="AL14" s="1117"/>
      <c r="AM14" s="1117"/>
      <c r="AN14" s="1118"/>
      <c r="AO14" s="284">
        <v>37873</v>
      </c>
      <c r="AP14" s="284">
        <v>1847</v>
      </c>
      <c r="AQ14" s="285">
        <v>1163</v>
      </c>
      <c r="AR14" s="286">
        <v>58.8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538</v>
      </c>
      <c r="AL15" s="1120"/>
      <c r="AM15" s="1120"/>
      <c r="AN15" s="1121"/>
      <c r="AO15" s="284">
        <v>-114811</v>
      </c>
      <c r="AP15" s="284">
        <v>-5598</v>
      </c>
      <c r="AQ15" s="285">
        <v>-4250</v>
      </c>
      <c r="AR15" s="286">
        <v>31.7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2269029</v>
      </c>
      <c r="AP16" s="284">
        <v>110630</v>
      </c>
      <c r="AQ16" s="285">
        <v>73949</v>
      </c>
      <c r="AR16" s="286">
        <v>49.6</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543</v>
      </c>
      <c r="AL21" s="1123"/>
      <c r="AM21" s="1123"/>
      <c r="AN21" s="1124"/>
      <c r="AO21" s="297">
        <v>8.2899999999999991</v>
      </c>
      <c r="AP21" s="298">
        <v>6.65</v>
      </c>
      <c r="AQ21" s="299">
        <v>1.64</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544</v>
      </c>
      <c r="AL22" s="1123"/>
      <c r="AM22" s="1123"/>
      <c r="AN22" s="1124"/>
      <c r="AO22" s="302">
        <v>94.8</v>
      </c>
      <c r="AP22" s="303">
        <v>97</v>
      </c>
      <c r="AQ22" s="304">
        <v>-2.2000000000000002</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545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527</v>
      </c>
      <c r="AP30" s="272"/>
      <c r="AQ30" s="273" t="s">
        <v>528</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529</v>
      </c>
      <c r="AQ31" s="279" t="s">
        <v>530</v>
      </c>
      <c r="AR31" s="280" t="s">
        <v>531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548</v>
      </c>
      <c r="AL32" s="1131"/>
      <c r="AM32" s="1131"/>
      <c r="AN32" s="1132"/>
      <c r="AO32" s="312">
        <v>664129</v>
      </c>
      <c r="AP32" s="312">
        <v>32381</v>
      </c>
      <c r="AQ32" s="313">
        <v>33124</v>
      </c>
      <c r="AR32" s="314">
        <v>-2.2000000000000002</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549</v>
      </c>
      <c r="AL33" s="1131"/>
      <c r="AM33" s="1131"/>
      <c r="AN33" s="1132"/>
      <c r="AO33" s="312" t="s">
        <v>550</v>
      </c>
      <c r="AP33" s="312" t="s">
        <v>550</v>
      </c>
      <c r="AQ33" s="313" t="s">
        <v>550</v>
      </c>
      <c r="AR33" s="314" t="s">
        <v>550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551</v>
      </c>
      <c r="AL34" s="1131"/>
      <c r="AM34" s="1131"/>
      <c r="AN34" s="1132"/>
      <c r="AO34" s="312" t="s">
        <v>550</v>
      </c>
      <c r="AP34" s="312" t="s">
        <v>550</v>
      </c>
      <c r="AQ34" s="313" t="s">
        <v>550</v>
      </c>
      <c r="AR34" s="314" t="s">
        <v>550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552</v>
      </c>
      <c r="AL35" s="1131"/>
      <c r="AM35" s="1131"/>
      <c r="AN35" s="1132"/>
      <c r="AO35" s="312">
        <v>126395</v>
      </c>
      <c r="AP35" s="312">
        <v>6163</v>
      </c>
      <c r="AQ35" s="313">
        <v>9022</v>
      </c>
      <c r="AR35" s="314">
        <v>-31.7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553</v>
      </c>
      <c r="AL36" s="1131"/>
      <c r="AM36" s="1131"/>
      <c r="AN36" s="1132"/>
      <c r="AO36" s="312">
        <v>61389</v>
      </c>
      <c r="AP36" s="312">
        <v>2993</v>
      </c>
      <c r="AQ36" s="313">
        <v>1987</v>
      </c>
      <c r="AR36" s="314">
        <v>50.6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554</v>
      </c>
      <c r="AL37" s="1131"/>
      <c r="AM37" s="1131"/>
      <c r="AN37" s="1132"/>
      <c r="AO37" s="312">
        <v>1438</v>
      </c>
      <c r="AP37" s="312">
        <v>70</v>
      </c>
      <c r="AQ37" s="313">
        <v>678</v>
      </c>
      <c r="AR37" s="314">
        <v>-89.7</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555</v>
      </c>
      <c r="AL38" s="1134"/>
      <c r="AM38" s="1134"/>
      <c r="AN38" s="1135"/>
      <c r="AO38" s="315" t="s">
        <v>550</v>
      </c>
      <c r="AP38" s="315" t="s">
        <v>550</v>
      </c>
      <c r="AQ38" s="316">
        <v>0</v>
      </c>
      <c r="AR38" s="304" t="s">
        <v>550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556</v>
      </c>
      <c r="AL39" s="1134"/>
      <c r="AM39" s="1134"/>
      <c r="AN39" s="1135"/>
      <c r="AO39" s="312">
        <v>-5342</v>
      </c>
      <c r="AP39" s="312">
        <v>-260</v>
      </c>
      <c r="AQ39" s="313">
        <v>-3119</v>
      </c>
      <c r="AR39" s="314">
        <v>-91.7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557</v>
      </c>
      <c r="AL40" s="1131"/>
      <c r="AM40" s="1131"/>
      <c r="AN40" s="1132"/>
      <c r="AO40" s="312">
        <v>-618595</v>
      </c>
      <c r="AP40" s="312">
        <v>-30161</v>
      </c>
      <c r="AQ40" s="313">
        <v>-27108</v>
      </c>
      <c r="AR40" s="314">
        <v>11.3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229414</v>
      </c>
      <c r="AP41" s="312">
        <v>11185</v>
      </c>
      <c r="AQ41" s="313">
        <v>14583</v>
      </c>
      <c r="AR41" s="314">
        <v>-23.3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558</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527</v>
      </c>
      <c r="AN49" s="1127" t="s">
        <v>561</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562</v>
      </c>
      <c r="AO50" s="329" t="s">
        <v>563</v>
      </c>
      <c r="AP50" s="330" t="s">
        <v>564</v>
      </c>
      <c r="AQ50" s="331" t="s">
        <v>565</v>
      </c>
      <c r="AR50" s="332" t="s">
        <v>566</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567</v>
      </c>
      <c r="AL51" s="325"/>
      <c r="AM51" s="333">
        <v>1627941</v>
      </c>
      <c r="AN51" s="334">
        <v>76681</v>
      </c>
      <c r="AO51" s="335">
        <v>-10.5</v>
      </c>
      <c r="AP51" s="336">
        <v>47387</v>
      </c>
      <c r="AQ51" s="337">
        <v>-9.1999999999999993</v>
      </c>
      <c r="AR51" s="338">
        <v>-1.3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568</v>
      </c>
      <c r="AM52" s="341">
        <v>1407767</v>
      </c>
      <c r="AN52" s="342">
        <v>66310</v>
      </c>
      <c r="AO52" s="343">
        <v>14.7</v>
      </c>
      <c r="AP52" s="344">
        <v>24928</v>
      </c>
      <c r="AQ52" s="345">
        <v>0.3</v>
      </c>
      <c r="AR52" s="346">
        <v>14.4</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569</v>
      </c>
      <c r="AL53" s="325"/>
      <c r="AM53" s="333">
        <v>2559176</v>
      </c>
      <c r="AN53" s="334">
        <v>121970</v>
      </c>
      <c r="AO53" s="335">
        <v>59.1</v>
      </c>
      <c r="AP53" s="336">
        <v>51264</v>
      </c>
      <c r="AQ53" s="337">
        <v>8.1999999999999993</v>
      </c>
      <c r="AR53" s="338">
        <v>50.9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568</v>
      </c>
      <c r="AM54" s="341">
        <v>2137880</v>
      </c>
      <c r="AN54" s="342">
        <v>101891</v>
      </c>
      <c r="AO54" s="343">
        <v>53.7</v>
      </c>
      <c r="AP54" s="344">
        <v>26040</v>
      </c>
      <c r="AQ54" s="345">
        <v>4.5</v>
      </c>
      <c r="AR54" s="346">
        <v>49.2</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570</v>
      </c>
      <c r="AL55" s="325"/>
      <c r="AM55" s="333">
        <v>1326168</v>
      </c>
      <c r="AN55" s="334">
        <v>64023</v>
      </c>
      <c r="AO55" s="335">
        <v>-47.5</v>
      </c>
      <c r="AP55" s="336">
        <v>52068</v>
      </c>
      <c r="AQ55" s="337">
        <v>1.6</v>
      </c>
      <c r="AR55" s="338">
        <v>-49.1</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568</v>
      </c>
      <c r="AM56" s="341">
        <v>1051714</v>
      </c>
      <c r="AN56" s="342">
        <v>50773</v>
      </c>
      <c r="AO56" s="343">
        <v>-50.2</v>
      </c>
      <c r="AP56" s="344">
        <v>26936</v>
      </c>
      <c r="AQ56" s="345">
        <v>3.4</v>
      </c>
      <c r="AR56" s="346">
        <v>-53.6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571</v>
      </c>
      <c r="AL57" s="325"/>
      <c r="AM57" s="333">
        <v>810636</v>
      </c>
      <c r="AN57" s="334">
        <v>39555</v>
      </c>
      <c r="AO57" s="335">
        <v>-38.200000000000003</v>
      </c>
      <c r="AP57" s="336">
        <v>47161</v>
      </c>
      <c r="AQ57" s="337">
        <v>-9.4</v>
      </c>
      <c r="AR57" s="338">
        <v>-28.8</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568</v>
      </c>
      <c r="AM58" s="341">
        <v>605385</v>
      </c>
      <c r="AN58" s="342">
        <v>29540</v>
      </c>
      <c r="AO58" s="343">
        <v>-41.8</v>
      </c>
      <c r="AP58" s="344">
        <v>24595</v>
      </c>
      <c r="AQ58" s="345">
        <v>-8.6999999999999993</v>
      </c>
      <c r="AR58" s="346">
        <v>-33.1</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572</v>
      </c>
      <c r="AL59" s="325"/>
      <c r="AM59" s="333">
        <v>801324</v>
      </c>
      <c r="AN59" s="334">
        <v>39070</v>
      </c>
      <c r="AO59" s="335">
        <v>-1.2</v>
      </c>
      <c r="AP59" s="336">
        <v>43423</v>
      </c>
      <c r="AQ59" s="337">
        <v>-7.9</v>
      </c>
      <c r="AR59" s="338">
        <v>6.7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568</v>
      </c>
      <c r="AM60" s="341">
        <v>632798</v>
      </c>
      <c r="AN60" s="342">
        <v>30853</v>
      </c>
      <c r="AO60" s="343">
        <v>4.4000000000000004</v>
      </c>
      <c r="AP60" s="344">
        <v>22207</v>
      </c>
      <c r="AQ60" s="345">
        <v>-9.6999999999999993</v>
      </c>
      <c r="AR60" s="346">
        <v>14.1</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573</v>
      </c>
      <c r="AL61" s="347"/>
      <c r="AM61" s="348">
        <v>1425049</v>
      </c>
      <c r="AN61" s="349">
        <v>68260</v>
      </c>
      <c r="AO61" s="350">
        <v>-7.7</v>
      </c>
      <c r="AP61" s="351">
        <v>48261</v>
      </c>
      <c r="AQ61" s="352">
        <v>-3.3</v>
      </c>
      <c r="AR61" s="338">
        <v>-4.4000000000000004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568</v>
      </c>
      <c r="AM62" s="341">
        <v>1167109</v>
      </c>
      <c r="AN62" s="342">
        <v>55873</v>
      </c>
      <c r="AO62" s="343">
        <v>-3.8</v>
      </c>
      <c r="AP62" s="344">
        <v>24941</v>
      </c>
      <c r="AQ62" s="345">
        <v>-2</v>
      </c>
      <c r="AR62" s="346">
        <v>-1.8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AiBfQshsiQntnL+S6EMshrnbWZGZfMdV7FedqY0LvH9+0eKTqVBhC/dIo9TWuPAFZZ2Txy1tDIKhpOdeiVhYzA==" saltValue="GleLPXxovKfi3g0iQAZS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575</v>
      </c>
    </row>
    <row r="120" spans="125:125" ht="13.5" hidden="1" customHeight="1"/>
    <row r="121" spans="125:125" ht="13.5" hidden="1" customHeight="1">
      <c r="DU121" s="259"/>
    </row>
  </sheetData>
  <sheetProtection algorithmName="SHA-512" hashValue="9dKtuBpIFIjNIlOMx4FtEJjDDaynut3QBYa9OoPS5zQ+Nmmscx9eXLfItq7H9+1F5G8fUWmp6kOe9AuB119F9g==" saltValue="CANHzV6oC9DvArbDcmmcfA==" spinCount="100000" sheet="1" objects="1" scenarios="1"/>
  <dataConsolidate/>
  <phoneticPr fontId="2"/>
  <printOptions horizontalCentered="1" verticalCentered="1"/>
  <pageMargins left="0" right="0" top="0.19685039370078741" bottom="0" header="0.39370078740157483" footer="0"/>
  <pageSetup paperSize="8" scale="5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576</v>
      </c>
    </row>
  </sheetData>
  <sheetProtection algorithmName="SHA-512" hashValue="a7xJOqyiEWUK1q6qGmlvp9mFyr75hqAC79QMK24Ab6ew2qcWyX0Fr3zIx3VoDQoQftXVyc8nw3l69kqOcWPppw==" saltValue="kHcH4eEa2BKxD1O0m55+bg==" spinCount="100000" sheet="1" objects="1" scenarios="1"/>
  <dataConsolidate/>
  <phoneticPr fontId="2"/>
  <printOptions horizontalCentered="1" verticalCentered="1"/>
  <pageMargins left="0" right="0" top="0.19685039370078741" bottom="0" header="0.39370078740157483" footer="0"/>
  <pageSetup paperSize="8" scale="5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577</v>
      </c>
      <c r="G46" s="8" t="s">
        <v>578</v>
      </c>
      <c r="H46" s="8" t="s">
        <v>579</v>
      </c>
      <c r="I46" s="8" t="s">
        <v>580</v>
      </c>
      <c r="J46" s="9" t="s">
        <v>581</v>
      </c>
    </row>
    <row r="47" spans="2:10" ht="57.75" customHeight="1">
      <c r="B47" s="10"/>
      <c r="C47" s="1139" t="s">
        <v>3</v>
      </c>
      <c r="D47" s="1139"/>
      <c r="E47" s="1140"/>
      <c r="F47" s="11">
        <v>20.41</v>
      </c>
      <c r="G47" s="12">
        <v>18.239999999999998</v>
      </c>
      <c r="H47" s="12">
        <v>15.65</v>
      </c>
      <c r="I47" s="12">
        <v>20.13</v>
      </c>
      <c r="J47" s="13">
        <v>24.2</v>
      </c>
    </row>
    <row r="48" spans="2:10" ht="57.75" customHeight="1">
      <c r="B48" s="14"/>
      <c r="C48" s="1141" t="s">
        <v>4</v>
      </c>
      <c r="D48" s="1141"/>
      <c r="E48" s="1142"/>
      <c r="F48" s="15">
        <v>11.69</v>
      </c>
      <c r="G48" s="16">
        <v>13.12</v>
      </c>
      <c r="H48" s="16">
        <v>19.670000000000002</v>
      </c>
      <c r="I48" s="16">
        <v>21.34</v>
      </c>
      <c r="J48" s="17">
        <v>15.7</v>
      </c>
    </row>
    <row r="49" spans="2:10" ht="57.75" customHeight="1" thickBot="1">
      <c r="B49" s="18"/>
      <c r="C49" s="1143" t="s">
        <v>5</v>
      </c>
      <c r="D49" s="1143"/>
      <c r="E49" s="1144"/>
      <c r="F49" s="19" t="s">
        <v>582</v>
      </c>
      <c r="G49" s="20" t="s">
        <v>583</v>
      </c>
      <c r="H49" s="20">
        <v>5.28</v>
      </c>
      <c r="I49" s="20">
        <v>0.87</v>
      </c>
      <c r="J49" s="21" t="s">
        <v>584</v>
      </c>
    </row>
    <row r="50" spans="2:10"/>
  </sheetData>
  <sheetProtection algorithmName="SHA-512" hashValue="2odML0mnWnn9HV0xkvLCCD8RBB9/NTWjOKzOxJmmgciU3hL76ivE6yq8gxID3wzMDWvrPF0izIkZX/7nKFbRUw==" saltValue="ofmFQJYLihC62dzqg2KK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2024-03-27T07:04:00Z</cp:lastPrinted>
  <dcterms:created xsi:type="dcterms:W3CDTF">2024-02-05T03:09:20Z</dcterms:created>
  <dcterms:modified xsi:type="dcterms:W3CDTF">2024-03-27T07:04:16Z</dcterms:modified>
  <cp:category/>
</cp:coreProperties>
</file>