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財政状況資料集\R4年度分\05 市町回答（修正後）\04_八幡浜市\"/>
    </mc:Choice>
  </mc:AlternateContent>
  <xr:revisionPtr revIDLastSave="0" documentId="13_ncr:1_{AD68CF75-ADD4-4F66-889C-B3DA613EB329}" xr6:coauthVersionLast="36" xr6:coauthVersionMax="36" xr10:uidLastSave="{00000000-0000-0000-0000-000000000000}"/>
  <bookViews>
    <workbookView xWindow="0" yWindow="0" windowWidth="15360" windowHeight="7635" tabRatio="924"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C37" i="10"/>
  <c r="CO36" i="10"/>
  <c r="BE36" i="10"/>
  <c r="C36" i="10"/>
  <c r="CO35" i="10"/>
  <c r="C35" i="10"/>
  <c r="CO34" i="10"/>
  <c r="C34" i="10"/>
  <c r="U34" i="10" l="1"/>
  <c r="U35" i="10" s="1"/>
  <c r="U36" i="10" s="1"/>
  <c r="U37" i="10" s="1"/>
  <c r="U38"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<sst xmlns="http://schemas.openxmlformats.org/spreadsheetml/2006/main" count="1078" uniqueCount="604">
  <si>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</si>
  <si>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</si>
  <si>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</si>
  <si>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</si>
  <si>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</si>
  <si>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</si>
  <si>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</si>
  <si>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</si>
  <si>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</si>
  <si>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</si>
  <si>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</si>
  <si>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</si>
  <si>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</si>
  <si>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</si>
  <si>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</si>
  <si>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</si>
  <si>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</si>
  <si>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</si>
  <si>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</si>
  <si>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</si>
  <si>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</si>
  <si>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</si>
  <si>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</si>
  <si>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</si>
  <si>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</si>
  <si>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</si>
  <si>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</si>
  <si>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</si>
  <si>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</si>
  <si>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</si>
  <si>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</si>
  <si>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</si>
  <si>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</si>
  <si>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</si>
  <si>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</si>
  <si>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</si>
  <si>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</si>
  <si>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</si>
  <si>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</si>
  <si>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</si>
  <si>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</si>
  <si>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</si>
  <si>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</si>
  <si>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</si>
  <si>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</si>
  <si>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</si>
  <si>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</si>
  <si>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</si>
  <si>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</si>
  <si>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</si>
  <si>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</si>
  <si>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</si>
  <si>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</si>
  <si>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</si>
  <si>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</si>
  <si>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</si>
  <si>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</si>
  <si>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</si>
  <si>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</si>
  <si>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</si>
  <si>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</si>
  <si>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</si>
  <si>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</si>
  <si>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</si>
  <si>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</si>
  <si>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</si>
  <si>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</si>
  <si>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</si>
  <si>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</si>
  <si>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</si>
  <si>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</si>
  <si>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</si>
  <si>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</si>
  <si>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</si>
  <si>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</si>
  <si>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</si>
  <si>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</si>
  <si>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</si>
  <si>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</si>
  <si>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</si>
  <si>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</si>
  <si>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</si>
  <si>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</si>
  <si>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</si>
  <si>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</si>
  <si>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</si>
  <si>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</si>
  <si>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</si>
  <si>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</si>
  <si>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</si>
  <si>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</si>
  <si>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</si>
  <si>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</si>
  <si>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</si>
  <si>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</si>
  <si>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</si>
  <si>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</si>
  <si>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</si>
  <si>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</si>
  <si>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八幡浜市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</si>
  <si>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</si>
  <si>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</si>
  <si>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</si>
  <si>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</si>
  <si>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</si>
  <si>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</si>
  <si>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</si>
  <si>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</si>
  <si>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</si>
  <si>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</si>
  <si>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</si>
  <si>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</si>
  <si>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</si>
  <si>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</si>
  <si>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</si>
  <si>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</si>
  <si>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</si>
  <si>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</si>
  <si>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</si>
  <si>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</si>
  <si>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</si>
  <si>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</si>
  <si>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</si>
  <si>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</si>
  <si>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</si>
  <si>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</si>
  <si>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</si>
  <si>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</si>
  <si>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</si>
  <si>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</si>
  <si>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</si>
  <si>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</si>
  <si>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</si>
  <si>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</si>
  <si>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</si>
  <si>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</si>
  <si>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</si>
  <si>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</si>
  <si>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</si>
  <si>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</si>
  <si>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</si>
  <si>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</si>
  <si>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</si>
  <si>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</si>
  <si>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</si>
  <si>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</si>
  <si>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</si>
  <si>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</si>
  <si>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</si>
  <si>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</si>
  <si>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</si>
  <si>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</si>
  <si>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</si>
  <si>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</si>
  <si>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</si>
  <si>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</si>
  <si>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</si>
  <si>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</si>
  <si>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</si>
  <si>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</si>
  <si>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</si>
  <si>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</si>
  <si>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</si>
  <si>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</si>
  <si>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</si>
  <si>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</si>
  <si>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</si>
  <si>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</si>
  <si>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</si>
  <si>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</si>
  <si>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</si>
  <si>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</si>
  <si>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</si>
  <si>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</si>
  <si>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</si>
  <si>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</si>
  <si>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</si>
  <si>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</si>
  <si>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</si>
  <si>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</si>
  <si>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</si>
  <si>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</si>
  <si>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</si>
  <si>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</si>
  <si>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</si>
  <si>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</si>
  <si>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</si>
  <si>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</si>
  <si>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</si>
  <si>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</si>
  <si>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</si>
  <si>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</si>
  <si>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</si>
  <si>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</si>
  <si>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</si>
  <si>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</si>
  <si>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</si>
  <si>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</si>
  <si>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</si>
  <si>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</si>
  <si>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</si>
  <si>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</si>
  <si>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</si>
  <si>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</si>
  <si>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</si>
  <si>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</si>
  <si>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</si>
  <si>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</si>
  <si>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</si>
  <si>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</si>
  <si>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</si>
  <si>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</si>
  <si>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</si>
  <si>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</si>
  <si>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</si>
  <si>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</si>
  <si>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</si>
  <si>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</si>
  <si>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</si>
  <si>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</si>
  <si>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</si>
  <si>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愛媛県八幡浜市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</si>
  <si>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</si>
  <si>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</si>
  <si>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</si>
  <si>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</si>
  <si>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</si>
  <si>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</si>
  <si>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</si>
  <si>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</si>
  <si>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</si>
  <si>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</si>
  <si>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</si>
  <si>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</si>
  <si>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</si>
  <si>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</si>
  <si>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</si>
  <si>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</si>
  <si>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</si>
  <si>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</si>
  <si>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</si>
  <si>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</si>
  <si>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</si>
  <si>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</si>
  <si>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</si>
  <si>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</si>
  <si>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</si>
  <si>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</si>
  <si>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</si>
  <si>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</si>
  <si>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</si>
  <si>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</si>
  <si>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</si>
  <si>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</si>
  <si>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</si>
  <si>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</si>
  <si>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</si>
  <si>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</si>
  <si>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</si>
  <si>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</si>
  <si>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</si>
  <si>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</si>
  <si>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</si>
  <si>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</si>
  <si>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</si>
  <si>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</si>
  <si>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</si>
  <si>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</si>
  <si>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</si>
  <si>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</si>
  <si>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</si>
  <si>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</si>
  <si>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</si>
  <si>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</si>
  <si>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</si>
  <si>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</si>
  <si>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</si>
  <si>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</si>
  <si>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</si>
  <si>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</si>
  <si>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</si>
  <si>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</si>
  <si>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</si>
  <si>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</si>
  <si>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</si>
  <si>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</si>
  <si>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</si>
  <si>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</si>
  <si>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</si>
  <si>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</si>
  <si>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</si>
  <si>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</si>
  <si>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</si>
  <si>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</si>
  <si>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</si>
  <si>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</si>
  <si>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</si>
  <si>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</si>
  <si>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</si>
  <si>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</si>
  <si>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</si>
  <si>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</si>
  <si>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</si>
  <si>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</si>
  <si>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</si>
  <si>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</si>
  <si>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</si>
  <si>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</si>
  <si>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</si>
  <si>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</si>
  <si>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</si>
  <si>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</si>
  <si>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</si>
  <si>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</si>
  <si>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</si>
  <si>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</si>
  <si>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</si>
  <si>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</si>
  <si>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</si>
  <si>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</si>
  <si>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</si>
  <si>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</si>
  <si>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</si>
  <si>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</si>
  <si>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</si>
  <si>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</si>
  <si>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</si>
  <si>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</si>
  <si>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</si>
  <si>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</si>
  <si>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</si>
  <si>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</si>
  <si>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</si>
  <si>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</si>
  <si>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</si>
  <si>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</si>
  <si>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</si>
  <si>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</si>
  <si>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</si>
  <si>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</si>
  <si>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</si>
  <si>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</si>
  <si>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</si>
  <si>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</si>
  <si>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</si>
  <si>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</si>
  <si>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</si>
  <si>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</si>
  <si>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</si>
  <si>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</si>
  <si>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その他</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</si>
  <si>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</si>
  <si>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</si>
  <si>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</si>
  <si>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</si>
  <si>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</si>
  <si>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</si>
  <si>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</si>
  <si>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</si>
  <si>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</si>
  <si>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</si>
  <si>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</si>
  <si>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</si>
  <si>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</si>
  <si>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</si>
  <si>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</si>
  <si>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</si>
  <si>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</si>
  <si>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</si>
  <si>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</si>
  <si>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</si>
  <si>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</si>
  <si>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愛媛県八幡浜市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</si>
  <si>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</si>
  <si>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</si>
  <si>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</si>
  <si>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</si>
  <si>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</si>
  <si>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</si>
  <si>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</si>
  <si>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</si>
  <si>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</si>
  <si>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</si>
  <si>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</si>
  <si>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</si>
  <si>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</si>
  <si>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</si>
  <si>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</si>
  <si>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</si>
  <si>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</si>
  <si>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</si>
  <si>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</si>
  <si>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</si>
  <si>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</si>
  <si>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</si>
  <si>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</si>
  <si>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</si>
  <si>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</si>
  <si>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</si>
  <si>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</si>
  <si>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</si>
  <si>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</si>
  <si>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</si>
  <si>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</si>
  <si>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</si>
  <si>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</si>
  <si>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</si>
  <si>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</si>
  <si>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</si>
  <si>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</si>
  <si>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</si>
  <si>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</si>
  <si>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</si>
  <si>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</si>
  <si>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簡易水道事業会計</t>
    <phoneticPr fontId="5"/>
  </si>
  <si>
    <t>市立八幡浜総合病院事業会計</t>
    <phoneticPr fontId="5"/>
  </si>
  <si>
    <t>下水道事業会計</t>
    <phoneticPr fontId="5"/>
  </si>
  <si>
    <t>港湾整備事業特別会計</t>
    <phoneticPr fontId="5"/>
  </si>
  <si>
    <t>法非適用企業</t>
    <phoneticPr fontId="5"/>
  </si>
  <si>
    <t>水産物地方卸売市場事業特別会計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</si>
  <si>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</si>
  <si>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</si>
  <si>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</si>
  <si>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</si>
  <si>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</si>
  <si>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</si>
  <si>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</si>
  <si>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</si>
  <si>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</si>
  <si>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</si>
  <si>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</si>
  <si>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</si>
  <si>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</si>
  <si>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</si>
  <si>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</si>
  <si>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</si>
  <si>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</si>
  <si>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</si>
  <si>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</si>
  <si>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</si>
  <si>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</si>
  <si>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</si>
  <si>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</si>
  <si>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</si>
  <si>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</si>
  <si>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</si>
  <si>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</si>
  <si>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</si>
  <si>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</si>
  <si>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</si>
  <si>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</si>
  <si>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</si>
  <si>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</si>
  <si>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</si>
  <si>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</si>
  <si>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</si>
  <si>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</si>
  <si>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</si>
  <si>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</si>
  <si>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</si>
  <si>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</si>
  <si>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</si>
  <si>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</si>
  <si>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</si>
  <si>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</si>
  <si>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</si>
  <si>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</si>
  <si>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</si>
  <si>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</si>
  <si>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</si>
  <si>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</si>
  <si>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</si>
  <si>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</si>
  <si>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</si>
  <si>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</si>
  <si>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</si>
  <si>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</si>
  <si>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</si>
  <si>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</si>
  <si>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</si>
  <si>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</si>
  <si>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</si>
  <si>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</si>
  <si>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</si>
  <si>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</si>
  <si>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</si>
  <si>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</si>
  <si>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</si>
  <si>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</si>
  <si>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</si>
  <si>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</si>
  <si>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</si>
  <si>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</si>
  <si>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</si>
  <si>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</si>
  <si>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</si>
  <si>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</si>
  <si>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</si>
  <si>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</si>
  <si>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</si>
  <si>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</si>
  <si>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</si>
  <si>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</si>
  <si>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</si>
  <si>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</si>
  <si>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</si>
  <si>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</si>
  <si>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</si>
  <si>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</si>
  <si>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</si>
  <si>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</si>
  <si>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</si>
  <si>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</si>
  <si>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</si>
  <si>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</si>
  <si>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</si>
  <si>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</si>
  <si>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</si>
  <si>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</si>
  <si>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</si>
  <si>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</si>
  <si>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</si>
  <si>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</si>
  <si>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</si>
  <si>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</si>
  <si>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</si>
  <si>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</si>
  <si>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</si>
  <si>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</si>
  <si>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</si>
  <si>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</si>
  <si>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</si>
  <si>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</si>
  <si>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</si>
  <si>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</si>
  <si>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</si>
  <si>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</si>
  <si>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</si>
  <si>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</si>
  <si>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</si>
  <si>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</si>
  <si>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</si>
  <si>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</si>
  <si>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</si>
  <si>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</si>
  <si>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</si>
  <si>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</si>
  <si>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</si>
  <si>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</si>
  <si>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</si>
  <si>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</si>
  <si>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</si>
  <si>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</si>
  <si>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</si>
  <si>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</si>
  <si>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</si>
  <si>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</si>
  <si>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</si>
  <si>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</si>
  <si>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</si>
  <si>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</si>
  <si>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1.01</t>
  </si>
  <si>
    <t>市立八幡浜総合病院事業会計</t>
  </si>
  <si>
    <t>水道事業会計</t>
  </si>
  <si>
    <t>一般会計</t>
  </si>
  <si>
    <t>下水道事業会計</t>
  </si>
  <si>
    <t>介護保険特別会計</t>
  </si>
  <si>
    <t>国民健康保険事業特別会計</t>
  </si>
  <si>
    <t>後期高齢者医療特別会計</t>
  </si>
  <si>
    <t>駐車場事業特別会計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</si>
  <si>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</si>
  <si>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</si>
  <si>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</si>
  <si>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</si>
  <si>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</si>
  <si>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</si>
  <si>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</si>
  <si>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</si>
  <si>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八幡浜地区施設事務組合（一般会計）</t>
    <rPh sb="12" eb="14">
      <t>イッパン</t>
    </rPh>
    <rPh sb="14" eb="16">
      <t>カイケイ</t>
    </rPh>
    <phoneticPr fontId="2"/>
  </si>
  <si>
    <t>八幡浜地区施設事務組合（消防事業特別会計）</t>
    <phoneticPr fontId="2"/>
  </si>
  <si>
    <t>八幡浜地区施設事務組合（一次救急休日・夜間診療所事業特別会計）</t>
    <phoneticPr fontId="2"/>
  </si>
  <si>
    <t>八幡浜地区施設事務組合（し尿処理事業特別会計）</t>
    <phoneticPr fontId="2"/>
  </si>
  <si>
    <t>八幡浜地区施設事務組合（特別養護老人ホーム事業特別会計）</t>
    <phoneticPr fontId="2"/>
  </si>
  <si>
    <t>八幡浜・大洲地区広域市町村圏組合（一般会計）</t>
    <phoneticPr fontId="2"/>
  </si>
  <si>
    <t>八幡浜・大洲地区広域市町村圏組合（八幡浜・大洲地方拠点都市対策室特別会計）</t>
    <phoneticPr fontId="2"/>
  </si>
  <si>
    <t>八幡浜・大洲地区広域市町村圏組合（運動公園特別会計）</t>
    <phoneticPr fontId="2"/>
  </si>
  <si>
    <t>愛媛地方税滞納整理機構</t>
    <phoneticPr fontId="2"/>
  </si>
  <si>
    <t>愛媛県後期高齢者医療広域連合（一般会計）</t>
    <rPh sb="15" eb="17">
      <t>イッパン</t>
    </rPh>
    <rPh sb="17" eb="19">
      <t>カイケイ</t>
    </rPh>
    <phoneticPr fontId="2"/>
  </si>
  <si>
    <t>愛媛県後期高齢者医療広域連合（後期高齢者医療特別会計）</t>
    <phoneticPr fontId="2"/>
  </si>
  <si>
    <t>南予水道企業団</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</si>
  <si>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</si>
  <si>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</si>
  <si>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</si>
  <si>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</si>
  <si>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</si>
  <si>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5"/>
  </si>
  <si>
    <t>地域福祉基金</t>
    <rPh sb="0" eb="2">
      <t>チイキ</t>
    </rPh>
    <rPh sb="2" eb="4">
      <t>フクシ</t>
    </rPh>
    <rPh sb="4" eb="6">
      <t>キキン</t>
    </rPh>
    <phoneticPr fontId="2"/>
  </si>
  <si>
    <t>奨学資金</t>
    <rPh sb="0" eb="2">
      <t>ショウガク</t>
    </rPh>
    <rPh sb="2" eb="4">
      <t>シキン</t>
    </rPh>
    <phoneticPr fontId="2"/>
  </si>
  <si>
    <t>養護老人ホーム基金</t>
    <rPh sb="0" eb="2">
      <t>ヨウゴ</t>
    </rPh>
    <rPh sb="2" eb="4">
      <t>ロウジン</t>
    </rPh>
    <rPh sb="7" eb="9">
      <t>キキン</t>
    </rPh>
    <phoneticPr fontId="2"/>
  </si>
  <si>
    <t>森林環境譲与税基金</t>
    <rPh sb="0" eb="7">
      <t>シンリンカンキョウジョウヨゼイ</t>
    </rPh>
    <rPh sb="7" eb="9">
      <t>キキン</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</si>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</sst>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6413-4494-AC81-653485CAE9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97184</c:v>
                </c:pt>
                <c:pt idx="1">
                  <c:v>157978</c:v>
                </c:pt>
                <c:pt idx="2">
                  <c:v>112953</c:v>
                </c:pt>
                <c:pt idx="3">
                  <c:v>137286</c:v>
                </c:pt>
                <c:pt idx="4">
                  <c:v>81875</c:v>
                </c:pt>
              </c:numCache>
            </c:numRef>
          </c:val>
          <c:smooth val="0"/>
          <c:extLst>
            <c:ext xmlns:c16="http://schemas.microsoft.com/office/drawing/2014/chart" uri="{C3380CC4-5D6E-409C-BE32-E72D297353CC}">
              <c16:uniqueId val="{00000001-6413-4494-AC81-653485CAE9DD}"/>
            </c:ext>
          </c:extLst>
        </c:ser>
        <c:dLbls>
          <c:showLegendKey val="0"/>
          <c:showVal val="0"/>
          <c:showCatName val="0"/>
          <c:showSerName val="0"/>
          <c:showPercent val="0"/>
          <c:showBubbleSize val="0"/>
        </c:dLbls>
        <c:marker val="1"/>
        <c:smooth val="0"/>
        <c:axId val="382393616"/>
        <c:axId val="382392048"/>
      </c:lineChart>
      <c:catAx>
        <c:axId val="382393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2392048"/>
        <c:crosses val="autoZero"/>
        <c:auto val="1"/>
        <c:lblAlgn val="ctr"/>
        <c:lblOffset val="100"/>
        <c:tickLblSkip val="1"/>
        <c:tickMarkSkip val="1"/>
        <c:noMultiLvlLbl val="0"/>
      </c:catAx>
      <c:valAx>
        <c:axId val="3823920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2393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2.94</c:v>
                </c:pt>
                <c:pt idx="1">
                  <c:v>2.41</c:v>
                </c:pt>
                <c:pt idx="2">
                  <c:v>0.56999999999999995</c:v>
                </c:pt>
                <c:pt idx="3">
                  <c:v>9.58</c:v>
                </c:pt>
                <c:pt idx="4">
                  <c:v>6.88</c:v>
                </c:pt>
              </c:numCache>
            </c:numRef>
          </c:val>
          <c:extLst>
            <c:ext xmlns:c16="http://schemas.microsoft.com/office/drawing/2014/chart" uri="{C3380CC4-5D6E-409C-BE32-E72D297353CC}">
              <c16:uniqueId val="{00000000-204D-458E-9BAC-82BBC195C8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24.87</c:v>
                </c:pt>
                <c:pt idx="1">
                  <c:v>26.58</c:v>
                </c:pt>
                <c:pt idx="2">
                  <c:v>26.23</c:v>
                </c:pt>
                <c:pt idx="3">
                  <c:v>25.32</c:v>
                </c:pt>
                <c:pt idx="4">
                  <c:v>30.92</c:v>
                </c:pt>
              </c:numCache>
            </c:numRef>
          </c:val>
          <c:extLst>
            <c:ext xmlns:c16="http://schemas.microsoft.com/office/drawing/2014/chart" uri="{C3380CC4-5D6E-409C-BE32-E72D297353CC}">
              <c16:uniqueId val="{00000001-204D-458E-9BAC-82BBC195C863}"/>
            </c:ext>
          </c:extLst>
        </c:ser>
        <c:dLbls>
          <c:showLegendKey val="0"/>
          <c:showVal val="0"/>
          <c:showCatName val="0"/>
          <c:showSerName val="0"/>
          <c:showPercent val="0"/>
          <c:showBubbleSize val="0"/>
        </c:dLbls>
        <c:gapWidth val="250"/>
        <c:overlap val="100"/>
        <c:axId val="382391264"/>
        <c:axId val="382391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1.98</c:v>
                </c:pt>
                <c:pt idx="1">
                  <c:v>0.93</c:v>
                </c:pt>
                <c:pt idx="2">
                  <c:v>-1.01</c:v>
                </c:pt>
                <c:pt idx="3">
                  <c:v>9.31</c:v>
                </c:pt>
                <c:pt idx="4">
                  <c:v>1.99</c:v>
                </c:pt>
              </c:numCache>
            </c:numRef>
          </c:val>
          <c:smooth val="0"/>
          <c:extLst>
            <c:ext xmlns:c16="http://schemas.microsoft.com/office/drawing/2014/chart" uri="{C3380CC4-5D6E-409C-BE32-E72D297353CC}">
              <c16:uniqueId val="{00000002-204D-458E-9BAC-82BBC195C863}"/>
            </c:ext>
          </c:extLst>
        </c:ser>
        <c:dLbls>
          <c:showLegendKey val="0"/>
          <c:showVal val="0"/>
          <c:showCatName val="0"/>
          <c:showSerName val="0"/>
          <c:showPercent val="0"/>
          <c:showBubbleSize val="0"/>
        </c:dLbls>
        <c:marker val="1"/>
        <c:smooth val="0"/>
        <c:axId val="382391264"/>
        <c:axId val="382391656"/>
      </c:lineChart>
      <c:catAx>
        <c:axId val="38239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2391656"/>
        <c:crosses val="autoZero"/>
        <c:auto val="1"/>
        <c:lblAlgn val="ctr"/>
        <c:lblOffset val="100"/>
        <c:tickLblSkip val="1"/>
        <c:tickMarkSkip val="1"/>
        <c:noMultiLvlLbl val="0"/>
      </c:catAx>
      <c:valAx>
        <c:axId val="382391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39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0-6E73-411A-99A6-BA17C2B850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73-411A-99A6-BA17C2B85046}"/>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0.06</c:v>
                </c:pt>
                <c:pt idx="4">
                  <c:v>#N/A</c:v>
                </c:pt>
                <c:pt idx="5">
                  <c:v>0</c:v>
                </c:pt>
                <c:pt idx="6">
                  <c:v>#N/A</c:v>
                </c:pt>
                <c:pt idx="7">
                  <c:v>0</c:v>
                </c:pt>
                <c:pt idx="8">
                  <c:v>#N/A</c:v>
                </c:pt>
                <c:pt idx="9">
                  <c:v>0.02</c:v>
                </c:pt>
              </c:numCache>
            </c:numRef>
          </c:val>
          <c:extLst>
            <c:ext xmlns:c16="http://schemas.microsoft.com/office/drawing/2014/chart" uri="{C3380CC4-5D6E-409C-BE32-E72D297353CC}">
              <c16:uniqueId val="{00000002-6E73-411A-99A6-BA17C2B8504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0.09</c:v>
                </c:pt>
                <c:pt idx="4">
                  <c:v>#N/A</c:v>
                </c:pt>
                <c:pt idx="5">
                  <c:v>0.1</c:v>
                </c:pt>
                <c:pt idx="6">
                  <c:v>#N/A</c:v>
                </c:pt>
                <c:pt idx="7">
                  <c:v>0.11</c:v>
                </c:pt>
                <c:pt idx="8">
                  <c:v>#N/A</c:v>
                </c:pt>
                <c:pt idx="9">
                  <c:v>0.14000000000000001</c:v>
                </c:pt>
              </c:numCache>
            </c:numRef>
          </c:val>
          <c:extLst>
            <c:ext xmlns:c16="http://schemas.microsoft.com/office/drawing/2014/chart" uri="{C3380CC4-5D6E-409C-BE32-E72D297353CC}">
              <c16:uniqueId val="{00000003-6E73-411A-99A6-BA17C2B85046}"/>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1.63</c:v>
                </c:pt>
                <c:pt idx="2">
                  <c:v>#N/A</c:v>
                </c:pt>
                <c:pt idx="3">
                  <c:v>0.76</c:v>
                </c:pt>
                <c:pt idx="4">
                  <c:v>#N/A</c:v>
                </c:pt>
                <c:pt idx="5">
                  <c:v>1</c:v>
                </c:pt>
                <c:pt idx="6">
                  <c:v>#N/A</c:v>
                </c:pt>
                <c:pt idx="7">
                  <c:v>0.99</c:v>
                </c:pt>
                <c:pt idx="8">
                  <c:v>#N/A</c:v>
                </c:pt>
                <c:pt idx="9">
                  <c:v>0.47</c:v>
                </c:pt>
              </c:numCache>
            </c:numRef>
          </c:val>
          <c:extLst>
            <c:ext xmlns:c16="http://schemas.microsoft.com/office/drawing/2014/chart" uri="{C3380CC4-5D6E-409C-BE32-E72D297353CC}">
              <c16:uniqueId val="{00000004-6E73-411A-99A6-BA17C2B8504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0.62</c:v>
                </c:pt>
                <c:pt idx="2">
                  <c:v>#N/A</c:v>
                </c:pt>
                <c:pt idx="3">
                  <c:v>0.12</c:v>
                </c:pt>
                <c:pt idx="4">
                  <c:v>#N/A</c:v>
                </c:pt>
                <c:pt idx="5">
                  <c:v>0.62</c:v>
                </c:pt>
                <c:pt idx="6">
                  <c:v>#N/A</c:v>
                </c:pt>
                <c:pt idx="7">
                  <c:v>0.69</c:v>
                </c:pt>
                <c:pt idx="8">
                  <c:v>#N/A</c:v>
                </c:pt>
                <c:pt idx="9">
                  <c:v>0.81</c:v>
                </c:pt>
              </c:numCache>
            </c:numRef>
          </c:val>
          <c:extLst>
            <c:ext xmlns:c16="http://schemas.microsoft.com/office/drawing/2014/chart" uri="{C3380CC4-5D6E-409C-BE32-E72D297353CC}">
              <c16:uniqueId val="{00000005-6E73-411A-99A6-BA17C2B8504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0.51</c:v>
                </c:pt>
                <c:pt idx="4">
                  <c:v>#N/A</c:v>
                </c:pt>
                <c:pt idx="5">
                  <c:v>0.5</c:v>
                </c:pt>
                <c:pt idx="6">
                  <c:v>#N/A</c:v>
                </c:pt>
                <c:pt idx="7">
                  <c:v>0.4</c:v>
                </c:pt>
                <c:pt idx="8">
                  <c:v>#N/A</c:v>
                </c:pt>
                <c:pt idx="9">
                  <c:v>1.56</c:v>
                </c:pt>
              </c:numCache>
            </c:numRef>
          </c:val>
          <c:extLst>
            <c:ext xmlns:c16="http://schemas.microsoft.com/office/drawing/2014/chart" uri="{C3380CC4-5D6E-409C-BE32-E72D297353CC}">
              <c16:uniqueId val="{00000006-6E73-411A-99A6-BA17C2B8504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2.94</c:v>
                </c:pt>
                <c:pt idx="2">
                  <c:v>#N/A</c:v>
                </c:pt>
                <c:pt idx="3">
                  <c:v>2.4</c:v>
                </c:pt>
                <c:pt idx="4">
                  <c:v>#N/A</c:v>
                </c:pt>
                <c:pt idx="5">
                  <c:v>0.56999999999999995</c:v>
                </c:pt>
                <c:pt idx="6">
                  <c:v>#N/A</c:v>
                </c:pt>
                <c:pt idx="7">
                  <c:v>9.57</c:v>
                </c:pt>
                <c:pt idx="8">
                  <c:v>#N/A</c:v>
                </c:pt>
                <c:pt idx="9">
                  <c:v>6.88</c:v>
                </c:pt>
              </c:numCache>
            </c:numRef>
          </c:val>
          <c:extLst>
            <c:ext xmlns:c16="http://schemas.microsoft.com/office/drawing/2014/chart" uri="{C3380CC4-5D6E-409C-BE32-E72D297353CC}">
              <c16:uniqueId val="{00000007-6E73-411A-99A6-BA17C2B8504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10.029999999999999</c:v>
                </c:pt>
                <c:pt idx="2">
                  <c:v>#N/A</c:v>
                </c:pt>
                <c:pt idx="3">
                  <c:v>9.74</c:v>
                </c:pt>
                <c:pt idx="4">
                  <c:v>#N/A</c:v>
                </c:pt>
                <c:pt idx="5">
                  <c:v>10.23</c:v>
                </c:pt>
                <c:pt idx="6">
                  <c:v>#N/A</c:v>
                </c:pt>
                <c:pt idx="7">
                  <c:v>10.55</c:v>
                </c:pt>
                <c:pt idx="8">
                  <c:v>#N/A</c:v>
                </c:pt>
                <c:pt idx="9">
                  <c:v>11.26</c:v>
                </c:pt>
              </c:numCache>
            </c:numRef>
          </c:val>
          <c:extLst>
            <c:ext xmlns:c16="http://schemas.microsoft.com/office/drawing/2014/chart" uri="{C3380CC4-5D6E-409C-BE32-E72D297353CC}">
              <c16:uniqueId val="{00000008-6E73-411A-99A6-BA17C2B85046}"/>
            </c:ext>
          </c:extLst>
        </c:ser>
        <c:ser>
          <c:idx val="9"/>
          <c:order val="9"/>
          <c:tx>
            <c:strRef>
              <c:f>データシート!$A$36</c:f>
              <c:strCache>
                <c:ptCount val="1"/>
                <c:pt idx="0">
                  <c:v>市立八幡浜総合病院事業会計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23.08</c:v>
                </c:pt>
                <c:pt idx="2">
                  <c:v>#N/A</c:v>
                </c:pt>
                <c:pt idx="3">
                  <c:v>24.4</c:v>
                </c:pt>
                <c:pt idx="4">
                  <c:v>#N/A</c:v>
                </c:pt>
                <c:pt idx="5">
                  <c:v>28.35</c:v>
                </c:pt>
                <c:pt idx="6">
                  <c:v>#N/A</c:v>
                </c:pt>
                <c:pt idx="7">
                  <c:v>33.450000000000003</c:v>
                </c:pt>
                <c:pt idx="8">
                  <c:v>#N/A</c:v>
                </c:pt>
                <c:pt idx="9">
                  <c:v>39.69</c:v>
                </c:pt>
              </c:numCache>
            </c:numRef>
          </c:val>
          <c:extLst>
            <c:ext xmlns:c16="http://schemas.microsoft.com/office/drawing/2014/chart" uri="{C3380CC4-5D6E-409C-BE32-E72D297353CC}">
              <c16:uniqueId val="{00000009-6E73-411A-99A6-BA17C2B85046}"/>
            </c:ext>
          </c:extLst>
        </c:ser>
        <c:dLbls>
          <c:showLegendKey val="0"/>
          <c:showVal val="0"/>
          <c:showCatName val="0"/>
          <c:showSerName val="0"/>
          <c:showPercent val="0"/>
          <c:showBubbleSize val="0"/>
        </c:dLbls>
        <c:gapWidth val="150"/>
        <c:overlap val="100"/>
        <c:axId val="382392440"/>
        <c:axId val="382392832"/>
      </c:barChart>
      <c:catAx>
        <c:axId val="382392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2392832"/>
        <c:crosses val="autoZero"/>
        <c:auto val="1"/>
        <c:lblAlgn val="ctr"/>
        <c:lblOffset val="100"/>
        <c:tickLblSkip val="1"/>
        <c:tickMarkSkip val="1"/>
        <c:noMultiLvlLbl val="0"/>
      </c:catAx>
      <c:valAx>
        <c:axId val="382392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392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2569</c:v>
                </c:pt>
                <c:pt idx="5">
                  <c:v>2524</c:v>
                </c:pt>
                <c:pt idx="8">
                  <c:v>2552</c:v>
                </c:pt>
                <c:pt idx="11">
                  <c:v>2618</c:v>
                </c:pt>
                <c:pt idx="14">
                  <c:v>2802</c:v>
                </c:pt>
              </c:numCache>
            </c:numRef>
          </c:val>
          <c:extLst>
            <c:ext xmlns:c16="http://schemas.microsoft.com/office/drawing/2014/chart" uri="{C3380CC4-5D6E-409C-BE32-E72D297353CC}">
              <c16:uniqueId val="{00000000-432F-495D-85A8-6EB83F8A12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32F-495D-85A8-6EB83F8A12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78</c:v>
                </c:pt>
                <c:pt idx="3">
                  <c:v>64</c:v>
                </c:pt>
                <c:pt idx="6">
                  <c:v>39</c:v>
                </c:pt>
                <c:pt idx="9">
                  <c:v>37</c:v>
                </c:pt>
                <c:pt idx="12">
                  <c:v>34</c:v>
                </c:pt>
              </c:numCache>
            </c:numRef>
          </c:val>
          <c:extLst>
            <c:ext xmlns:c16="http://schemas.microsoft.com/office/drawing/2014/chart" uri="{C3380CC4-5D6E-409C-BE32-E72D297353CC}">
              <c16:uniqueId val="{00000002-432F-495D-85A8-6EB83F8A12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3</c:v>
                </c:pt>
                <c:pt idx="6">
                  <c:v>3</c:v>
                </c:pt>
                <c:pt idx="9">
                  <c:v>26</c:v>
                </c:pt>
                <c:pt idx="12">
                  <c:v>44</c:v>
                </c:pt>
              </c:numCache>
            </c:numRef>
          </c:val>
          <c:extLst>
            <c:ext xmlns:c16="http://schemas.microsoft.com/office/drawing/2014/chart" uri="{C3380CC4-5D6E-409C-BE32-E72D297353CC}">
              <c16:uniqueId val="{00000003-432F-495D-85A8-6EB83F8A12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959</c:v>
                </c:pt>
                <c:pt idx="3">
                  <c:v>1081</c:v>
                </c:pt>
                <c:pt idx="6">
                  <c:v>1104</c:v>
                </c:pt>
                <c:pt idx="9">
                  <c:v>1138</c:v>
                </c:pt>
                <c:pt idx="12">
                  <c:v>1126</c:v>
                </c:pt>
              </c:numCache>
            </c:numRef>
          </c:val>
          <c:extLst>
            <c:ext xmlns:c16="http://schemas.microsoft.com/office/drawing/2014/chart" uri="{C3380CC4-5D6E-409C-BE32-E72D297353CC}">
              <c16:uniqueId val="{00000004-432F-495D-85A8-6EB83F8A12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2F-495D-85A8-6EB83F8A12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2F-495D-85A8-6EB83F8A12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2282</c:v>
                </c:pt>
                <c:pt idx="3">
                  <c:v>2253</c:v>
                </c:pt>
                <c:pt idx="6">
                  <c:v>2261</c:v>
                </c:pt>
                <c:pt idx="9">
                  <c:v>2333</c:v>
                </c:pt>
                <c:pt idx="12">
                  <c:v>2490</c:v>
                </c:pt>
              </c:numCache>
            </c:numRef>
          </c:val>
          <c:extLst>
            <c:ext xmlns:c16="http://schemas.microsoft.com/office/drawing/2014/chart" uri="{C3380CC4-5D6E-409C-BE32-E72D297353CC}">
              <c16:uniqueId val="{00000007-432F-495D-85A8-6EB83F8A128A}"/>
            </c:ext>
          </c:extLst>
        </c:ser>
        <c:dLbls>
          <c:showLegendKey val="0"/>
          <c:showVal val="0"/>
          <c:showCatName val="0"/>
          <c:showSerName val="0"/>
          <c:showPercent val="0"/>
          <c:showBubbleSize val="0"/>
        </c:dLbls>
        <c:gapWidth val="100"/>
        <c:overlap val="100"/>
        <c:axId val="382390088"/>
        <c:axId val="382388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756</c:v>
                </c:pt>
                <c:pt idx="2">
                  <c:v>#N/A</c:v>
                </c:pt>
                <c:pt idx="3">
                  <c:v>#N/A</c:v>
                </c:pt>
                <c:pt idx="4">
                  <c:v>877</c:v>
                </c:pt>
                <c:pt idx="5">
                  <c:v>#N/A</c:v>
                </c:pt>
                <c:pt idx="6">
                  <c:v>#N/A</c:v>
                </c:pt>
                <c:pt idx="7">
                  <c:v>855</c:v>
                </c:pt>
                <c:pt idx="8">
                  <c:v>#N/A</c:v>
                </c:pt>
                <c:pt idx="9">
                  <c:v>#N/A</c:v>
                </c:pt>
                <c:pt idx="10">
                  <c:v>916</c:v>
                </c:pt>
                <c:pt idx="11">
                  <c:v>#N/A</c:v>
                </c:pt>
                <c:pt idx="12">
                  <c:v>#N/A</c:v>
                </c:pt>
                <c:pt idx="13">
                  <c:v>892</c:v>
                </c:pt>
                <c:pt idx="14">
                  <c:v>#N/A</c:v>
                </c:pt>
              </c:numCache>
            </c:numRef>
          </c:val>
          <c:smooth val="0"/>
          <c:extLst>
            <c:ext xmlns:c16="http://schemas.microsoft.com/office/drawing/2014/chart" uri="{C3380CC4-5D6E-409C-BE32-E72D297353CC}">
              <c16:uniqueId val="{00000008-432F-495D-85A8-6EB83F8A128A}"/>
            </c:ext>
          </c:extLst>
        </c:ser>
        <c:dLbls>
          <c:showLegendKey val="0"/>
          <c:showVal val="0"/>
          <c:showCatName val="0"/>
          <c:showSerName val="0"/>
          <c:showPercent val="0"/>
          <c:showBubbleSize val="0"/>
        </c:dLbls>
        <c:marker val="1"/>
        <c:smooth val="0"/>
        <c:axId val="382390088"/>
        <c:axId val="382388912"/>
      </c:lineChart>
      <c:catAx>
        <c:axId val="382390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2388912"/>
        <c:crosses val="autoZero"/>
        <c:auto val="1"/>
        <c:lblAlgn val="ctr"/>
        <c:lblOffset val="100"/>
        <c:tickLblSkip val="1"/>
        <c:tickMarkSkip val="1"/>
        <c:noMultiLvlLbl val="0"/>
      </c:catAx>
      <c:valAx>
        <c:axId val="382388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390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24519</c:v>
                </c:pt>
                <c:pt idx="5">
                  <c:v>25459</c:v>
                </c:pt>
                <c:pt idx="8">
                  <c:v>26374</c:v>
                </c:pt>
                <c:pt idx="11">
                  <c:v>25529</c:v>
                </c:pt>
                <c:pt idx="14">
                  <c:v>25046</c:v>
                </c:pt>
              </c:numCache>
            </c:numRef>
          </c:val>
          <c:extLst>
            <c:ext xmlns:c16="http://schemas.microsoft.com/office/drawing/2014/chart" uri="{C3380CC4-5D6E-409C-BE32-E72D297353CC}">
              <c16:uniqueId val="{00000000-38EE-43F8-B51E-5D4EE8AF15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1237</c:v>
                </c:pt>
                <c:pt idx="5">
                  <c:v>972</c:v>
                </c:pt>
                <c:pt idx="8">
                  <c:v>784</c:v>
                </c:pt>
                <c:pt idx="11">
                  <c:v>903</c:v>
                </c:pt>
                <c:pt idx="14">
                  <c:v>912</c:v>
                </c:pt>
              </c:numCache>
            </c:numRef>
          </c:val>
          <c:extLst>
            <c:ext xmlns:c16="http://schemas.microsoft.com/office/drawing/2014/chart" uri="{C3380CC4-5D6E-409C-BE32-E72D297353CC}">
              <c16:uniqueId val="{00000001-38EE-43F8-B51E-5D4EE8AF15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4449</c:v>
                </c:pt>
                <c:pt idx="5">
                  <c:v>4620</c:v>
                </c:pt>
                <c:pt idx="8">
                  <c:v>5365</c:v>
                </c:pt>
                <c:pt idx="11">
                  <c:v>5554</c:v>
                </c:pt>
                <c:pt idx="14">
                  <c:v>6164</c:v>
                </c:pt>
              </c:numCache>
            </c:numRef>
          </c:val>
          <c:extLst>
            <c:ext xmlns:c16="http://schemas.microsoft.com/office/drawing/2014/chart" uri="{C3380CC4-5D6E-409C-BE32-E72D297353CC}">
              <c16:uniqueId val="{00000002-38EE-43F8-B51E-5D4EE8AF15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EE-43F8-B51E-5D4EE8AF15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EE-43F8-B51E-5D4EE8AF15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26</c:v>
                </c:pt>
                <c:pt idx="3">
                  <c:v>25</c:v>
                </c:pt>
                <c:pt idx="6">
                  <c:v>21</c:v>
                </c:pt>
                <c:pt idx="9">
                  <c:v>18</c:v>
                </c:pt>
                <c:pt idx="12">
                  <c:v>10</c:v>
                </c:pt>
              </c:numCache>
            </c:numRef>
          </c:val>
          <c:extLst>
            <c:ext xmlns:c16="http://schemas.microsoft.com/office/drawing/2014/chart" uri="{C3380CC4-5D6E-409C-BE32-E72D297353CC}">
              <c16:uniqueId val="{00000005-38EE-43F8-B51E-5D4EE8AF15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2212</c:v>
                </c:pt>
                <c:pt idx="3">
                  <c:v>2254</c:v>
                </c:pt>
                <c:pt idx="6">
                  <c:v>2280</c:v>
                </c:pt>
                <c:pt idx="9">
                  <c:v>2282</c:v>
                </c:pt>
                <c:pt idx="12">
                  <c:v>2328</c:v>
                </c:pt>
              </c:numCache>
            </c:numRef>
          </c:val>
          <c:extLst>
            <c:ext xmlns:c16="http://schemas.microsoft.com/office/drawing/2014/chart" uri="{C3380CC4-5D6E-409C-BE32-E72D297353CC}">
              <c16:uniqueId val="{00000006-38EE-43F8-B51E-5D4EE8AF15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142</c:v>
                </c:pt>
                <c:pt idx="3">
                  <c:v>215</c:v>
                </c:pt>
                <c:pt idx="6">
                  <c:v>436</c:v>
                </c:pt>
                <c:pt idx="9">
                  <c:v>393</c:v>
                </c:pt>
                <c:pt idx="12">
                  <c:v>332</c:v>
                </c:pt>
              </c:numCache>
            </c:numRef>
          </c:val>
          <c:extLst>
            <c:ext xmlns:c16="http://schemas.microsoft.com/office/drawing/2014/chart" uri="{C3380CC4-5D6E-409C-BE32-E72D297353CC}">
              <c16:uniqueId val="{00000007-38EE-43F8-B51E-5D4EE8AF15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12481</c:v>
                </c:pt>
                <c:pt idx="3">
                  <c:v>11450</c:v>
                </c:pt>
                <c:pt idx="6">
                  <c:v>11455</c:v>
                </c:pt>
                <c:pt idx="9">
                  <c:v>10348</c:v>
                </c:pt>
                <c:pt idx="12">
                  <c:v>9722</c:v>
                </c:pt>
              </c:numCache>
            </c:numRef>
          </c:val>
          <c:extLst>
            <c:ext xmlns:c16="http://schemas.microsoft.com/office/drawing/2014/chart" uri="{C3380CC4-5D6E-409C-BE32-E72D297353CC}">
              <c16:uniqueId val="{00000008-38EE-43F8-B51E-5D4EE8AF15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198</c:v>
                </c:pt>
                <c:pt idx="3">
                  <c:v>139</c:v>
                </c:pt>
                <c:pt idx="6">
                  <c:v>103</c:v>
                </c:pt>
                <c:pt idx="9">
                  <c:v>72</c:v>
                </c:pt>
                <c:pt idx="12">
                  <c:v>42</c:v>
                </c:pt>
              </c:numCache>
            </c:numRef>
          </c:val>
          <c:extLst>
            <c:ext xmlns:c16="http://schemas.microsoft.com/office/drawing/2014/chart" uri="{C3380CC4-5D6E-409C-BE32-E72D297353CC}">
              <c16:uniqueId val="{00000009-38EE-43F8-B51E-5D4EE8AF15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22396</c:v>
                </c:pt>
                <c:pt idx="3">
                  <c:v>23859</c:v>
                </c:pt>
                <c:pt idx="6">
                  <c:v>24320</c:v>
                </c:pt>
                <c:pt idx="9">
                  <c:v>24898</c:v>
                </c:pt>
                <c:pt idx="12">
                  <c:v>24228</c:v>
                </c:pt>
              </c:numCache>
            </c:numRef>
          </c:val>
          <c:extLst>
            <c:ext xmlns:c16="http://schemas.microsoft.com/office/drawing/2014/chart" uri="{C3380CC4-5D6E-409C-BE32-E72D297353CC}">
              <c16:uniqueId val="{0000000A-38EE-43F8-B51E-5D4EE8AF1577}"/>
            </c:ext>
          </c:extLst>
        </c:ser>
        <c:dLbls>
          <c:showLegendKey val="0"/>
          <c:showVal val="0"/>
          <c:showCatName val="0"/>
          <c:showSerName val="0"/>
          <c:showPercent val="0"/>
          <c:showBubbleSize val="0"/>
        </c:dLbls>
        <c:gapWidth val="100"/>
        <c:overlap val="100"/>
        <c:axId val="382393224"/>
        <c:axId val="382388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7251</c:v>
                </c:pt>
                <c:pt idx="2">
                  <c:v>#N/A</c:v>
                </c:pt>
                <c:pt idx="3">
                  <c:v>#N/A</c:v>
                </c:pt>
                <c:pt idx="4">
                  <c:v>6892</c:v>
                </c:pt>
                <c:pt idx="5">
                  <c:v>#N/A</c:v>
                </c:pt>
                <c:pt idx="6">
                  <c:v>#N/A</c:v>
                </c:pt>
                <c:pt idx="7">
                  <c:v>6091</c:v>
                </c:pt>
                <c:pt idx="8">
                  <c:v>#N/A</c:v>
                </c:pt>
                <c:pt idx="9">
                  <c:v>#N/A</c:v>
                </c:pt>
                <c:pt idx="10">
                  <c:v>6025</c:v>
                </c:pt>
                <c:pt idx="11">
                  <c:v>#N/A</c:v>
                </c:pt>
                <c:pt idx="12">
                  <c:v>#N/A</c:v>
                </c:pt>
                <c:pt idx="13">
                  <c:v>4538</c:v>
                </c:pt>
                <c:pt idx="14">
                  <c:v>#N/A</c:v>
                </c:pt>
              </c:numCache>
            </c:numRef>
          </c:val>
          <c:smooth val="0"/>
          <c:extLst>
            <c:ext xmlns:c16="http://schemas.microsoft.com/office/drawing/2014/chart" uri="{C3380CC4-5D6E-409C-BE32-E72D297353CC}">
              <c16:uniqueId val="{0000000B-38EE-43F8-B51E-5D4EE8AF1577}"/>
            </c:ext>
          </c:extLst>
        </c:ser>
        <c:dLbls>
          <c:showLegendKey val="0"/>
          <c:showVal val="0"/>
          <c:showCatName val="0"/>
          <c:showSerName val="0"/>
          <c:showPercent val="0"/>
          <c:showBubbleSize val="0"/>
        </c:dLbls>
        <c:marker val="1"/>
        <c:smooth val="0"/>
        <c:axId val="382393224"/>
        <c:axId val="382388128"/>
      </c:lineChart>
      <c:catAx>
        <c:axId val="382393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2388128"/>
        <c:crosses val="autoZero"/>
        <c:auto val="1"/>
        <c:lblAlgn val="ctr"/>
        <c:lblOffset val="100"/>
        <c:tickLblSkip val="1"/>
        <c:tickMarkSkip val="1"/>
        <c:noMultiLvlLbl val="0"/>
      </c:catAx>
      <c:valAx>
        <c:axId val="38238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393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3020</c:v>
                </c:pt>
                <c:pt idx="1">
                  <c:v>3053</c:v>
                </c:pt>
                <c:pt idx="2">
                  <c:v>3633</c:v>
                </c:pt>
              </c:numCache>
            </c:numRef>
          </c:val>
          <c:extLst>
            <c:ext xmlns:c16="http://schemas.microsoft.com/office/drawing/2014/chart" uri="{C3380CC4-5D6E-409C-BE32-E72D297353CC}">
              <c16:uniqueId val="{00000000-B310-4424-93E2-7A7271CB40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767</c:v>
                </c:pt>
                <c:pt idx="1">
                  <c:v>913</c:v>
                </c:pt>
                <c:pt idx="2">
                  <c:v>913</c:v>
                </c:pt>
              </c:numCache>
            </c:numRef>
          </c:val>
          <c:extLst>
            <c:ext xmlns:c16="http://schemas.microsoft.com/office/drawing/2014/chart" uri="{C3380CC4-5D6E-409C-BE32-E72D297353CC}">
              <c16:uniqueId val="{00000001-B310-4424-93E2-7A7271CB40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1978</c:v>
                </c:pt>
                <c:pt idx="1">
                  <c:v>1913</c:v>
                </c:pt>
                <c:pt idx="2">
                  <c:v>1892</c:v>
                </c:pt>
              </c:numCache>
            </c:numRef>
          </c:val>
          <c:extLst>
            <c:ext xmlns:c16="http://schemas.microsoft.com/office/drawing/2014/chart" uri="{C3380CC4-5D6E-409C-BE32-E72D297353CC}">
              <c16:uniqueId val="{00000002-B310-4424-93E2-7A7271CB40FD}"/>
            </c:ext>
          </c:extLst>
        </c:ser>
        <c:dLbls>
          <c:showLegendKey val="0"/>
          <c:showVal val="0"/>
          <c:showCatName val="0"/>
          <c:showSerName val="0"/>
          <c:showPercent val="0"/>
          <c:showBubbleSize val="0"/>
        </c:dLbls>
        <c:gapWidth val="120"/>
        <c:overlap val="100"/>
        <c:axId val="524654288"/>
        <c:axId val="524655856"/>
      </c:barChart>
      <c:catAx>
        <c:axId val="52465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4655856"/>
        <c:crosses val="autoZero"/>
        <c:auto val="1"/>
        <c:lblAlgn val="ctr"/>
        <c:lblOffset val="100"/>
        <c:tickLblSkip val="1"/>
        <c:tickMarkSkip val="1"/>
        <c:noMultiLvlLbl val="0"/>
      </c:catAx>
      <c:valAx>
        <c:axId val="524655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465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保内総合児童センター建設事業や八幡浜港フェリー埠頭再整備事業等の元金償還が開始したことにより元利償還金は増加し、今後も増加が見込まれる。公営企業債の元利償還金に対する繰入金は、市立病院改築事業に伴う企業債発行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増加傾向にある。算入公債費等は、近年、過疎債等の算入率の高い地方債を優先発行しているため今後増加する見込みであり、分子の改善要因となるが、地方債発行額を元金償還額より抑える方針とし、比率の改善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公債費負担平準化の観点から、満期一括償還地方債を借入していないため該当なし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普通建設事業に伴う地方債発行により高い水準で推移している。公営企業債等繰入見込額は、下水道事業会計の地方債現在高が減少したこと等により、前年度を下回った。過疎債等の算入率の高い地方債を優先発行していること等により、基準財政需要額算入見込額の増加は分子の改善要因ではあるが、事業の優先度・必要性を厳しく精査し、地方債現在高の減少に努める。また、充当可能基金である財政調整基金及び減債基金の積み増しを行い、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愛媛県八幡浜市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百万円増加しているが、これは、決算剰余金の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を積み立てたことによる財政調整基金の増等によるものである。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当市は財政力が弱く、交付税等の動向に大きく左右されるため、今後も厳しい財政状況を見込んでいる。各種基金を有効活用し、将来の財政需要、経済情勢の変化に備え、財政の健全な運営を図る。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地域振興基金：八幡浜市における市民の一体感の醸成及び地域振興を図る。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地域福祉基金：本格的な高齢社会を迎え、地域における高齢者等の保健及び福祉の増進を図る。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地域振興基金：市民ミュージカル事業や児童公園等の遊具の設置・撤去等に充当したことによる。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地域福祉基金：地域における高齢者等の保健及び福祉の増進を図るため、民間団体・ボランティア団体へ助成したことによる。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地域振興基金については、新市建設計画に位置付けられた事業の推進を図る財源として活用し、その他の特定目的金についても、それぞれの目的に応じて適切な活用を図る。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百万円増加しているが、これは、地方財政法第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条に基づき決算剰余金の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を積み立てたこと等によるものである。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今後も、人口減少に伴う市税や交付税の減少を見込んでおり、また、災害等の予期せぬ事態に備えて、将来を見据えた適正な水準を維持するよう努める。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前年度と比較して増減はない。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市債の償還に必要な基金であるため、繰上償還等が発生した場合は同基金を活用し、財政の健全な運営を図る。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31,293
30,960
132.65
24,383,193
23,328,799
808,433
11,750,357
24,227,859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長引く景気低迷による個人・法人関係税の減収、地価の下落による固定資産税の減収などの理由により、類似団体平均を</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0.32</a:t>
          </a:r>
          <a:r>
            <a:rPr kumimoji="1" lang="ja-JP" altLang="en-US" sz="1300">
              <a:latin typeface="ＭＳ Ｐゴシック" panose="020B0600070205080204" pitchFamily="50" charset="-128"/>
              <a:ea typeface="ＭＳ Ｐゴシック" panose="020B0600070205080204" pitchFamily="50" charset="-128"/>
            </a:rPr>
            <a:t>となっている。退職者不補充など定員の適正管理による人件費の抑制、指定管理者制度の積極導入、投資的経費の抑制等、歳出の徹底的な見直しを実施する。また、税収の徴収率向上対策、債権管理室による税外債権の回収、市有財産の売却、広告事業、ふるさと納税の</a:t>
          </a:r>
          <a:r>
            <a:rPr kumimoji="1" lang="en-US" altLang="ja-JP" sz="1300">
              <a:latin typeface="ＭＳ Ｐゴシック" panose="020B0600070205080204" pitchFamily="50" charset="-128"/>
              <a:ea typeface="ＭＳ Ｐゴシック" panose="020B0600070205080204" pitchFamily="50" charset="-128"/>
            </a:rPr>
            <a:t>PR</a:t>
          </a:r>
          <a:r>
            <a:rPr kumimoji="1" lang="ja-JP" altLang="en-US" sz="1300">
              <a:latin typeface="ＭＳ Ｐゴシック" panose="020B0600070205080204" pitchFamily="50" charset="-128"/>
              <a:ea typeface="ＭＳ Ｐゴシック" panose="020B0600070205080204" pitchFamily="50" charset="-128"/>
            </a:rPr>
            <a:t>強化などにより歳入確保に努める。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22860</xdr:rowOff>
    </xdr:from>
    <xdr:to>
      <xdr:col>23</xdr:col>
      <xdr:colOff>133350</xdr:colOff>
      <xdr:row>43</xdr:row>
      <xdr:rowOff>46990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952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170180</xdr:rowOff>
    </xdr:from>
    <xdr:to>
      <xdr:col>19</xdr:col>
      <xdr:colOff>133350</xdr:colOff>
      <xdr:row>43</xdr:row>
      <xdr:rowOff>22860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42</xdr:row>
      <xdr:rowOff>170180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42</xdr:row>
      <xdr:rowOff>170180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139717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143510</xdr:rowOff>
    </xdr:from>
    <xdr:to>
      <xdr:col>19</xdr:col>
      <xdr:colOff>184150</xdr:colOff>
      <xdr:row>43</xdr:row>
      <xdr:rowOff>73660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58437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34307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34307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119380</xdr:rowOff>
    </xdr:from>
    <xdr:to>
      <xdr:col>7</xdr:col>
      <xdr:colOff>31750</xdr:colOff>
      <xdr:row>43</xdr:row>
      <xdr:rowOff>49530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34307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％台で推移し、令和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89.1</a:t>
          </a:r>
          <a:r>
            <a:rPr kumimoji="1" lang="ja-JP" altLang="en-US" sz="1300">
              <a:latin typeface="ＭＳ Ｐゴシック" panose="020B0600070205080204" pitchFamily="50" charset="-128"/>
              <a:ea typeface="ＭＳ Ｐゴシック" panose="020B0600070205080204" pitchFamily="50" charset="-128"/>
            </a:rPr>
            <a:t>％に改善したが、令和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91.7</a:t>
          </a:r>
          <a:r>
            <a:rPr kumimoji="1" lang="ja-JP" altLang="en-US" sz="1300">
              <a:latin typeface="ＭＳ Ｐゴシック" panose="020B0600070205080204" pitchFamily="50" charset="-128"/>
              <a:ea typeface="ＭＳ Ｐゴシック" panose="020B0600070205080204" pitchFamily="50" charset="-128"/>
            </a:rPr>
            <a:t>％となり、再び</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％台になった。これは、経常経費（分子）が前年度比△</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％、経常一般財源（分母）が同△</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％とともに低下したが、分母の減少幅が大きかったためである。経常一般財源の減少の主な要因は、普通交付税（△</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107,655</a:t>
          </a:r>
          <a:r>
            <a:rPr kumimoji="1" lang="ja-JP" altLang="en-US" sz="1300">
              <a:latin typeface="ＭＳ Ｐゴシック" panose="020B0600070205080204" pitchFamily="50" charset="-128"/>
              <a:ea typeface="ＭＳ Ｐゴシック" panose="020B0600070205080204" pitchFamily="50" charset="-128"/>
            </a:rPr>
            <a:t>千円）や地方特例交付金等（△</a:t>
          </a:r>
          <a:r>
            <a:rPr kumimoji="1" lang="en-US" altLang="ja-JP" sz="1300">
              <a:latin typeface="ＭＳ Ｐゴシック" panose="020B0600070205080204" pitchFamily="50" charset="-128"/>
              <a:ea typeface="ＭＳ Ｐゴシック" panose="020B0600070205080204" pitchFamily="50" charset="-128"/>
            </a:rPr>
            <a:t>74.5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43,731</a:t>
          </a:r>
          <a:r>
            <a:rPr kumimoji="1" lang="ja-JP" altLang="en-US" sz="1300">
              <a:latin typeface="ＭＳ Ｐゴシック" panose="020B0600070205080204" pitchFamily="50" charset="-128"/>
              <a:ea typeface="ＭＳ Ｐゴシック" panose="020B0600070205080204" pitchFamily="50" charset="-128"/>
            </a:rPr>
            <a:t>千円）の減少等による。今後は、経常経費の中で構成比が大きい人件費を定員の適正管理等により抑制し、繰出金も全ての特別会計及び企業会計で経費支出の効率化に努める。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131354</xdr:rowOff>
    </xdr:from>
    <xdr:to>
      <xdr:col>23</xdr:col>
      <xdr:colOff>133350</xdr:colOff>
      <xdr:row>60</xdr:row>
      <xdr:rowOff>49530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46904"/>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131354</xdr:rowOff>
    </xdr:from>
    <xdr:to>
      <xdr:col>19</xdr:col>
      <xdr:colOff>133350</xdr:colOff>
      <xdr:row>60</xdr:row>
      <xdr:rowOff>128815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246904"/>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128815</xdr:rowOff>
    </xdr:from>
    <xdr:to>
      <xdr:col>15</xdr:col>
      <xdr:colOff>82550</xdr:colOff>
      <xdr:row>60</xdr:row>
      <xdr:rowOff>128815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415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118473</xdr:rowOff>
    </xdr:from>
    <xdr:to>
      <xdr:col>11</xdr:col>
      <xdr:colOff>31750</xdr:colOff>
      <xdr:row>60</xdr:row>
      <xdr:rowOff>128815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4054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15257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80554</xdr:rowOff>
    </xdr:from>
    <xdr:to>
      <xdr:col>19</xdr:col>
      <xdr:colOff>184150</xdr:colOff>
      <xdr:row>60</xdr:row>
      <xdr:rowOff>10704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166931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8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78015</xdr:rowOff>
    </xdr:from>
    <xdr:to>
      <xdr:col>15</xdr:col>
      <xdr:colOff>133350</xdr:colOff>
      <xdr:row>61</xdr:row>
      <xdr:rowOff>8165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164392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78015</xdr:rowOff>
    </xdr:from>
    <xdr:to>
      <xdr:col>11</xdr:col>
      <xdr:colOff>82550</xdr:colOff>
      <xdr:row>61</xdr:row>
      <xdr:rowOff>8165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164392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67673</xdr:rowOff>
    </xdr:from>
    <xdr:to>
      <xdr:col>7</xdr:col>
      <xdr:colOff>31750</xdr:colOff>
      <xdr:row>60</xdr:row>
      <xdr:rowOff>169273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154050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共済費等の人件費の増加等により、前年度に比べ</a:t>
          </a:r>
          <a:r>
            <a:rPr kumimoji="1" lang="en-US" altLang="ja-JP" sz="1300">
              <a:latin typeface="ＭＳ Ｐゴシック" panose="020B0600070205080204" pitchFamily="50" charset="-128"/>
              <a:ea typeface="ＭＳ Ｐゴシック" panose="020B0600070205080204" pitchFamily="50" charset="-128"/>
            </a:rPr>
            <a:t>14,226</a:t>
          </a:r>
          <a:r>
            <a:rPr kumimoji="1" lang="ja-JP" altLang="en-US" sz="1300">
              <a:latin typeface="ＭＳ Ｐゴシック" panose="020B0600070205080204" pitchFamily="50" charset="-128"/>
              <a:ea typeface="ＭＳ Ｐゴシック" panose="020B0600070205080204" pitchFamily="50" charset="-128"/>
            </a:rPr>
            <a:t>円増加し、類似団体平均を</a:t>
          </a:r>
          <a:r>
            <a:rPr kumimoji="1" lang="en-US" altLang="ja-JP" sz="1300">
              <a:latin typeface="ＭＳ Ｐゴシック" panose="020B0600070205080204" pitchFamily="50" charset="-128"/>
              <a:ea typeface="ＭＳ Ｐゴシック" panose="020B0600070205080204" pitchFamily="50" charset="-128"/>
            </a:rPr>
            <a:t>8,035</a:t>
          </a:r>
          <a:r>
            <a:rPr kumimoji="1" lang="ja-JP" altLang="en-US" sz="1300">
              <a:latin typeface="ＭＳ Ｐゴシック" panose="020B0600070205080204" pitchFamily="50" charset="-128"/>
              <a:ea typeface="ＭＳ Ｐゴシック" panose="020B0600070205080204" pitchFamily="50" charset="-128"/>
            </a:rPr>
            <a:t>円上回っている。人件費のうち職員給については、類似団体平均とほぼ同じで、定員管理適正化計画の成果が表れているが、物件費については平均を上回っている。これは、八幡浜市行政改革大綱に基づき、業務の民間委託を推進し、職員人件費等から委託料（物件費）へシフトしていること等が要因となっている。今後も民間委託が可能な業務については適宜見直し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41469</xdr:rowOff>
    </xdr:from>
    <xdr:to>
      <xdr:col>23</xdr:col>
      <xdr:colOff>133350</xdr:colOff>
      <xdr:row>82</xdr:row>
      <xdr:rowOff>65988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00369"/>
          <a:ext cx="838200" cy="2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24828</xdr:rowOff>
    </xdr:from>
    <xdr:to>
      <xdr:col>19</xdr:col>
      <xdr:colOff>133350</xdr:colOff>
      <xdr:row>82</xdr:row>
      <xdr:rowOff>41469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83728"/>
          <a:ext cx="889000" cy="1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169509</xdr:rowOff>
    </xdr:from>
    <xdr:to>
      <xdr:col>15</xdr:col>
      <xdr:colOff>82550</xdr:colOff>
      <xdr:row>82</xdr:row>
      <xdr:rowOff>24828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56959"/>
          <a:ext cx="8890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152623</xdr:rowOff>
    </xdr:from>
    <xdr:to>
      <xdr:col>11</xdr:col>
      <xdr:colOff>31750</xdr:colOff>
      <xdr:row>81</xdr:row>
      <xdr:rowOff>169509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40073"/>
          <a:ext cx="889000" cy="1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15188</xdr:rowOff>
    </xdr:from>
    <xdr:to>
      <xdr:col>23</xdr:col>
      <xdr:colOff>184150</xdr:colOff>
      <xdr:row>82</xdr:row>
      <xdr:rowOff>116788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7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158715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4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162119</xdr:rowOff>
    </xdr:from>
    <xdr:to>
      <xdr:col>19</xdr:col>
      <xdr:colOff>184150</xdr:colOff>
      <xdr:row>82</xdr:row>
      <xdr:rowOff>92269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77046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35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145478</xdr:rowOff>
    </xdr:from>
    <xdr:to>
      <xdr:col>15</xdr:col>
      <xdr:colOff>133350</xdr:colOff>
      <xdr:row>82</xdr:row>
      <xdr:rowOff>75628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3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60405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1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118709</xdr:rowOff>
    </xdr:from>
    <xdr:to>
      <xdr:col>11</xdr:col>
      <xdr:colOff>82550</xdr:colOff>
      <xdr:row>82</xdr:row>
      <xdr:rowOff>48859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33636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09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101823</xdr:rowOff>
    </xdr:from>
    <xdr:to>
      <xdr:col>7</xdr:col>
      <xdr:colOff>31750</xdr:colOff>
      <xdr:row>82</xdr:row>
      <xdr:rowOff>31973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8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42150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5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現行の給料表は人事院勧告を完全実施し、手当の見直し等を行っており、ラスパイレス指数は類似団体平均とほぼ同等となっている。人事評価制度の導入などにより、職務・職責に応じた給与構造への転換を図り、今後も類似団体平均水準を維持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74789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5246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74789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060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101600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8060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101600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060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144938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23989</xdr:rowOff>
    </xdr:from>
    <xdr:to>
      <xdr:col>77</xdr:col>
      <xdr:colOff>95250</xdr:colOff>
      <xdr:row>86</xdr:row>
      <xdr:rowOff>125589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122361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122361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人下回っており、定員適正化計画の成果が表れている。定員適正化計画において</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人の削減を行い、旧八幡浜市と旧保内町との合併（</a:t>
          </a:r>
          <a:r>
            <a:rPr kumimoji="1" lang="en-US" altLang="ja-JP" sz="1300">
              <a:latin typeface="ＭＳ Ｐゴシック" panose="020B0600070205080204" pitchFamily="50" charset="-128"/>
              <a:ea typeface="ＭＳ Ｐゴシック" panose="020B0600070205080204" pitchFamily="50" charset="-128"/>
            </a:rPr>
            <a:t>H17.3.28</a:t>
          </a:r>
          <a:r>
            <a:rPr kumimoji="1" lang="ja-JP" altLang="en-US" sz="1300">
              <a:latin typeface="ＭＳ Ｐゴシック" panose="020B0600070205080204" pitchFamily="50" charset="-128"/>
              <a:ea typeface="ＭＳ Ｐゴシック" panose="020B0600070205080204" pitchFamily="50" charset="-128"/>
            </a:rPr>
            <a:t>）以降、退職者の不補充等により目標数値以上に職員数を削減してきたが、過剰な職員数の削減は住民サービスの低下を招くおそれがあるため、今後も引き続き中長期的な視点で職員採用を実施し、適正な人員配置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44934</xdr:rowOff>
    </xdr:from>
    <xdr:to>
      <xdr:col>81</xdr:col>
      <xdr:colOff>44450</xdr:colOff>
      <xdr:row>60</xdr:row>
      <xdr:rowOff>62170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33193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21953</xdr:rowOff>
    </xdr:from>
    <xdr:to>
      <xdr:col>77</xdr:col>
      <xdr:colOff>44450</xdr:colOff>
      <xdr:row>60</xdr:row>
      <xdr:rowOff>44934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30895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11612</xdr:rowOff>
    </xdr:from>
    <xdr:to>
      <xdr:col>72</xdr:col>
      <xdr:colOff>203200</xdr:colOff>
      <xdr:row>60</xdr:row>
      <xdr:rowOff>21953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29861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156633</xdr:rowOff>
    </xdr:from>
    <xdr:to>
      <xdr:col>68</xdr:col>
      <xdr:colOff>152400</xdr:colOff>
      <xdr:row>60</xdr:row>
      <xdr:rowOff>11612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272183"/>
          <a:ext cx="8890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11370</xdr:rowOff>
    </xdr:from>
    <xdr:to>
      <xdr:col>81</xdr:col>
      <xdr:colOff>95250</xdr:colOff>
      <xdr:row>60</xdr:row>
      <xdr:rowOff>112970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2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27897</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165584</xdr:rowOff>
    </xdr:from>
    <xdr:to>
      <xdr:col>77</xdr:col>
      <xdr:colOff>95250</xdr:colOff>
      <xdr:row>60</xdr:row>
      <xdr:rowOff>95734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105911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50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142603</xdr:rowOff>
    </xdr:from>
    <xdr:to>
      <xdr:col>73</xdr:col>
      <xdr:colOff>44450</xdr:colOff>
      <xdr:row>60</xdr:row>
      <xdr:rowOff>72753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82930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132262</xdr:rowOff>
    </xdr:from>
    <xdr:to>
      <xdr:col>68</xdr:col>
      <xdr:colOff>203200</xdr:colOff>
      <xdr:row>60</xdr:row>
      <xdr:rowOff>62412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72589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105833</xdr:rowOff>
    </xdr:from>
    <xdr:to>
      <xdr:col>64</xdr:col>
      <xdr:colOff>152400</xdr:colOff>
      <xdr:row>60</xdr:row>
      <xdr:rowOff>35983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46160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％前後であった比率は、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年度から資本費平準化債を発行したことにより改善され、その後は安定している。令和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年度は、令和元年度の単年度の比率（</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％）が、算定から外れたため、</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％となった。しかし、保内総合児童センター建設事業や八幡浜港フェリー埠頭再整備事業等の元金償還が開始した等により、単年度で</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ポイント上昇している。引き続き、事業の優先度・必要性を厳しく精査するとともに、過疎債等の交付税措置率の高い起債を優先発行し、比率の急激な上昇を抑制する。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26035</xdr:rowOff>
    </xdr:from>
    <xdr:to>
      <xdr:col>81</xdr:col>
      <xdr:colOff>44450</xdr:colOff>
      <xdr:row>37</xdr:row>
      <xdr:rowOff>28046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6968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22013</xdr:rowOff>
    </xdr:from>
    <xdr:to>
      <xdr:col>77</xdr:col>
      <xdr:colOff>44450</xdr:colOff>
      <xdr:row>37</xdr:row>
      <xdr:rowOff>28046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6566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30057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656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30057</xdr:rowOff>
    </xdr:from>
    <xdr:to>
      <xdr:col>68</xdr:col>
      <xdr:colOff>152400</xdr:colOff>
      <xdr:row>37</xdr:row>
      <xdr:rowOff>40111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7370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146685</xdr:rowOff>
    </xdr:from>
    <xdr:to>
      <xdr:col>81</xdr:col>
      <xdr:colOff>95250</xdr:colOff>
      <xdr:row>37</xdr:row>
      <xdr:rowOff>76835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118762</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9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148696</xdr:rowOff>
    </xdr:from>
    <xdr:to>
      <xdr:col>77</xdr:col>
      <xdr:colOff>95250</xdr:colOff>
      <xdr:row>37</xdr:row>
      <xdr:rowOff>78846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142663</xdr:rowOff>
    </xdr:from>
    <xdr:to>
      <xdr:col>73</xdr:col>
      <xdr:colOff>44450</xdr:colOff>
      <xdr:row>37</xdr:row>
      <xdr:rowOff>72813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150707</xdr:rowOff>
    </xdr:from>
    <xdr:to>
      <xdr:col>68</xdr:col>
      <xdr:colOff>203200</xdr:colOff>
      <xdr:row>37</xdr:row>
      <xdr:rowOff>80857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160761</xdr:rowOff>
    </xdr:from>
    <xdr:to>
      <xdr:col>64</xdr:col>
      <xdr:colOff>152400</xdr:colOff>
      <xdr:row>37</xdr:row>
      <xdr:rowOff>90911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75688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％前後であった比率は、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年度から資本費平準化債の発行により下水道事業への繰出金を抑制したことで飛躍的に改善された。令和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年度は、地方債残高の減少（前年度比△</a:t>
          </a:r>
          <a:r>
            <a:rPr kumimoji="1" lang="en-US" altLang="ja-JP" sz="1300">
              <a:latin typeface="ＭＳ Ｐゴシック" panose="020B0600070205080204" pitchFamily="50" charset="-128"/>
              <a:ea typeface="ＭＳ Ｐゴシック" panose="020B0600070205080204" pitchFamily="50" charset="-128"/>
            </a:rPr>
            <a:t>670,306</a:t>
          </a:r>
          <a:r>
            <a:rPr kumimoji="1" lang="ja-JP" altLang="en-US" sz="1300">
              <a:latin typeface="ＭＳ Ｐゴシック" panose="020B0600070205080204" pitchFamily="50" charset="-128"/>
              <a:ea typeface="ＭＳ Ｐゴシック" panose="020B0600070205080204" pitchFamily="50" charset="-128"/>
            </a:rPr>
            <a:t>千円）や公営企業債等繰入見込額の減少（同△</a:t>
          </a:r>
          <a:r>
            <a:rPr kumimoji="1" lang="en-US" altLang="ja-JP" sz="1300">
              <a:latin typeface="ＭＳ Ｐゴシック" panose="020B0600070205080204" pitchFamily="50" charset="-128"/>
              <a:ea typeface="ＭＳ Ｐゴシック" panose="020B0600070205080204" pitchFamily="50" charset="-128"/>
            </a:rPr>
            <a:t>626,188</a:t>
          </a:r>
          <a:r>
            <a:rPr kumimoji="1" lang="ja-JP" altLang="en-US" sz="1300">
              <a:latin typeface="ＭＳ Ｐゴシック" panose="020B0600070205080204" pitchFamily="50" charset="-128"/>
              <a:ea typeface="ＭＳ Ｐゴシック" panose="020B0600070205080204" pitchFamily="50" charset="-128"/>
            </a:rPr>
            <a:t>千円）等により</a:t>
          </a:r>
          <a:r>
            <a:rPr kumimoji="1" lang="en-US" altLang="ja-JP" sz="1300">
              <a:latin typeface="ＭＳ Ｐゴシック" panose="020B0600070205080204" pitchFamily="50" charset="-128"/>
              <a:ea typeface="ＭＳ Ｐゴシック" panose="020B0600070205080204" pitchFamily="50" charset="-128"/>
            </a:rPr>
            <a:t>48.8</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ポイント改善したものの、類似団体平均では</a:t>
          </a:r>
          <a:r>
            <a:rPr kumimoji="1" lang="en-US" altLang="ja-JP" sz="1300">
              <a:latin typeface="ＭＳ Ｐゴシック" panose="020B0600070205080204" pitchFamily="50" charset="-128"/>
              <a:ea typeface="ＭＳ Ｐゴシック" panose="020B0600070205080204" pitchFamily="50" charset="-128"/>
            </a:rPr>
            <a:t>33.1</a:t>
          </a:r>
          <a:r>
            <a:rPr kumimoji="1" lang="ja-JP" altLang="en-US" sz="1300">
              <a:latin typeface="ＭＳ Ｐゴシック" panose="020B0600070205080204" pitchFamily="50" charset="-128"/>
              <a:ea typeface="ＭＳ Ｐゴシック" panose="020B0600070205080204" pitchFamily="50" charset="-128"/>
            </a:rPr>
            <a:t>ポイント上回っている。今後、当面の間は地方債現在高が減少するものの、中長期的には八幡浜港みなとみらいプロジェクト等の大型プロジェクトが展開されることから、引き続き事業実施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122936</xdr:rowOff>
    </xdr:from>
    <xdr:to>
      <xdr:col>81</xdr:col>
      <xdr:colOff>44450</xdr:colOff>
      <xdr:row>17</xdr:row>
      <xdr:rowOff>32321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866136"/>
          <a:ext cx="838200" cy="8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32321</xdr:rowOff>
    </xdr:from>
    <xdr:to>
      <xdr:col>77</xdr:col>
      <xdr:colOff>44450</xdr:colOff>
      <xdr:row>17</xdr:row>
      <xdr:rowOff>54642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946971"/>
          <a:ext cx="8890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54642</xdr:rowOff>
    </xdr:from>
    <xdr:to>
      <xdr:col>72</xdr:col>
      <xdr:colOff>203200</xdr:colOff>
      <xdr:row>17</xdr:row>
      <xdr:rowOff>126429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969292"/>
          <a:ext cx="889000" cy="7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126429</xdr:rowOff>
    </xdr:from>
    <xdr:to>
      <xdr:col>68</xdr:col>
      <xdr:colOff>152400</xdr:colOff>
      <xdr:row>17</xdr:row>
      <xdr:rowOff>145129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041079"/>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72136</xdr:rowOff>
    </xdr:from>
    <xdr:to>
      <xdr:col>81</xdr:col>
      <xdr:colOff>95250</xdr:colOff>
      <xdr:row>17</xdr:row>
      <xdr:rowOff>2286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44213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7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152971</xdr:rowOff>
    </xdr:from>
    <xdr:to>
      <xdr:col>77</xdr:col>
      <xdr:colOff>95250</xdr:colOff>
      <xdr:row>17</xdr:row>
      <xdr:rowOff>83121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8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67898</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982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3842</xdr:rowOff>
    </xdr:from>
    <xdr:to>
      <xdr:col>73</xdr:col>
      <xdr:colOff>44450</xdr:colOff>
      <xdr:row>17</xdr:row>
      <xdr:rowOff>105442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9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90219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00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75629</xdr:rowOff>
    </xdr:from>
    <xdr:to>
      <xdr:col>68</xdr:col>
      <xdr:colOff>203200</xdr:colOff>
      <xdr:row>18</xdr:row>
      <xdr:rowOff>5779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99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162006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07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94329</xdr:rowOff>
    </xdr:from>
    <xdr:to>
      <xdr:col>64</xdr:col>
      <xdr:colOff>152400</xdr:colOff>
      <xdr:row>18</xdr:row>
      <xdr:rowOff>24479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0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9256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09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31,293
30,960
132.65
24,383,193
23,328,799
808,433
11,750,357
24,227,859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共済費等の増加により、人件費に係る経常収支比率は前年度に比べ</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ポイント増加したが、定員適正化計画により人員削減を行ってきたため、類似団体平均を</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ポイント下回っている。今後も引き続き中長期的な視点で職員採用を実施し、適正な人員配置に努める。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35</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8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0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09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0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類似団体平均より高い状況が続いているが、これは、八幡浜市行政改革大綱に基づき、業務の民間委託を推進し、職員人件費等から委託料へシフトしていることが要因である。環境センター運転管理業務、ゴミ収集運搬業務等の清掃費関係、養護老人ホーム管理、市民スポーツセンター管理が民間委託の主なものであり、今後も積極的に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113393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84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18</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280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9978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213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29029</xdr:rowOff>
    </xdr:from>
    <xdr:to>
      <xdr:col>69</xdr:col>
      <xdr:colOff>92075</xdr:colOff>
      <xdr:row>19</xdr:row>
      <xdr:rowOff>9978</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15129"/>
          <a:ext cx="889000"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62593</xdr:rowOff>
    </xdr:from>
    <xdr:to>
      <xdr:col>78</xdr:col>
      <xdr:colOff>120650</xdr:colOff>
      <xdr:row>17</xdr:row>
      <xdr:rowOff>164193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130629</xdr:rowOff>
    </xdr:from>
    <xdr:to>
      <xdr:col>69</xdr:col>
      <xdr:colOff>142875</xdr:colOff>
      <xdr:row>19</xdr:row>
      <xdr:rowOff>60778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45555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扶助費に係る経常収支比率は、類似団体平均以下の水準で推移している。これは、人口減少により社会福祉、児童福祉、老人福祉の給付が減少してるためと考えられる。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158750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232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25400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232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25400</xdr:rowOff>
    </xdr:from>
    <xdr:to>
      <xdr:col>15</xdr:col>
      <xdr:colOff>98425</xdr:colOff>
      <xdr:row>54</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283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7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107950</xdr:rowOff>
    </xdr:from>
    <xdr:to>
      <xdr:col>24</xdr:col>
      <xdr:colOff>76200</xdr:colOff>
      <xdr:row>54</xdr:row>
      <xdr:rowOff>38100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146050</xdr:rowOff>
    </xdr:from>
    <xdr:to>
      <xdr:col>15</xdr:col>
      <xdr:colOff>149225</xdr:colOff>
      <xdr:row>54</xdr:row>
      <xdr:rowOff>76200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とほぼ同等となっている。今後、高齢化による介護保険事業会計への繰出金が増えることが予想されるため、介護保険料の適正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149860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05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104140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0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104140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59</xdr:row>
      <xdr:rowOff>138430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8248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に係る経常収支比率が類似団体平均より高くなっているのは、公共下水道の整備率が高いため下水道事業会計への公債費の繰出金が高い水準で推移していること及び市立八幡浜総合病院への負担金が多額になっているためである。こうした繰出金や負担金は地域住民の安全安心のために必要なものであるが、年々増高する補助費等を抑えることも必要であるため経営改善の努力を促す。その他、補助金については、補助団体の活動・運営状況等を的確に把握し、廃止・縮小を含めた見直し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72136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598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39</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872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46990</xdr:rowOff>
    </xdr:from>
    <xdr:to>
      <xdr:col>73</xdr:col>
      <xdr:colOff>180975</xdr:colOff>
      <xdr:row>39</xdr:row>
      <xdr:rowOff>65278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7335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39</xdr:row>
      <xdr:rowOff>65278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36360"/>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21336</xdr:rowOff>
    </xdr:from>
    <xdr:to>
      <xdr:col>78</xdr:col>
      <xdr:colOff>120650</xdr:colOff>
      <xdr:row>38</xdr:row>
      <xdr:rowOff>122936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107713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167640</xdr:rowOff>
    </xdr:from>
    <xdr:to>
      <xdr:col>74</xdr:col>
      <xdr:colOff>31750</xdr:colOff>
      <xdr:row>39</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82567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14478</xdr:rowOff>
    </xdr:from>
    <xdr:to>
      <xdr:col>69</xdr:col>
      <xdr:colOff>142875</xdr:colOff>
      <xdr:row>39</xdr:row>
      <xdr:rowOff>116078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100855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公債費に係る経常収支比率は、近年、横ばいとなっていたが、令和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年度は保内児童センター建設事業やフェリー埠頭再整備事業等の大型事業の償還が開始したこと等により、類似団体平均を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ポイント上回り、</a:t>
          </a:r>
          <a:r>
            <a:rPr kumimoji="1" lang="en-US" altLang="ja-JP" sz="1300">
              <a:latin typeface="ＭＳ Ｐゴシック" panose="020B0600070205080204" pitchFamily="50" charset="-128"/>
              <a:ea typeface="ＭＳ Ｐゴシック" panose="020B0600070205080204" pitchFamily="50" charset="-128"/>
            </a:rPr>
            <a:t>20.1</a:t>
          </a:r>
          <a:r>
            <a:rPr kumimoji="1" lang="ja-JP" altLang="en-US" sz="1300">
              <a:latin typeface="ＭＳ Ｐゴシック" panose="020B0600070205080204" pitchFamily="50" charset="-128"/>
              <a:ea typeface="ＭＳ Ｐゴシック" panose="020B0600070205080204" pitchFamily="50" charset="-128"/>
            </a:rPr>
            <a:t>％となった。今後も、公債費の増加が見込まれるため、地方債の発行を伴う普通建設事業を抑制し、原則として臨時財政対策債を除く地方債発行額を元金償還額より抑えるように努める。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75</xdr:row>
      <xdr:rowOff>33655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524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159385</xdr:rowOff>
    </xdr:from>
    <xdr:to>
      <xdr:col>19</xdr:col>
      <xdr:colOff>187325</xdr:colOff>
      <xdr:row>74</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8466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155575</xdr:rowOff>
    </xdr:from>
    <xdr:to>
      <xdr:col>15</xdr:col>
      <xdr:colOff>98425</xdr:colOff>
      <xdr:row>74</xdr:row>
      <xdr:rowOff>159385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8428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155575</xdr:rowOff>
    </xdr:from>
    <xdr:to>
      <xdr:col>11</xdr:col>
      <xdr:colOff>9525</xdr:colOff>
      <xdr:row>74</xdr:row>
      <xdr:rowOff>155575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42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154305</xdr:rowOff>
    </xdr:from>
    <xdr:to>
      <xdr:col>24</xdr:col>
      <xdr:colOff>76200</xdr:colOff>
      <xdr:row>75</xdr:row>
      <xdr:rowOff>84455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126382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1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114300</xdr:rowOff>
    </xdr:from>
    <xdr:to>
      <xdr:col>20</xdr:col>
      <xdr:colOff>38100</xdr:colOff>
      <xdr:row>75</xdr:row>
      <xdr:rowOff>44450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54627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108585</xdr:rowOff>
    </xdr:from>
    <xdr:to>
      <xdr:col>15</xdr:col>
      <xdr:colOff>149225</xdr:colOff>
      <xdr:row>75</xdr:row>
      <xdr:rowOff>38735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48912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104775</xdr:rowOff>
    </xdr:from>
    <xdr:to>
      <xdr:col>11</xdr:col>
      <xdr:colOff>60325</xdr:colOff>
      <xdr:row>75</xdr:row>
      <xdr:rowOff>34925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45102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104775</xdr:rowOff>
    </xdr:from>
    <xdr:to>
      <xdr:col>6</xdr:col>
      <xdr:colOff>171450</xdr:colOff>
      <xdr:row>75</xdr:row>
      <xdr:rowOff>34925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45102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この項目は、委託料等の物件費、公共下水道及び市立八幡浜総合病院への負担金等の補助費等が主に影響している。経常収支比率を改善するには、経常一般財源の増加も大きな要因となるため、市税の収納率向上や市有財産の売却等、歳入確保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76</xdr:row>
      <xdr:rowOff>85852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931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77</xdr:row>
      <xdr:rowOff>129287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93192"/>
          <a:ext cx="889000" cy="2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129287</xdr:rowOff>
    </xdr:from>
    <xdr:to>
      <xdr:col>73</xdr:col>
      <xdr:colOff>180975</xdr:colOff>
      <xdr:row>77</xdr:row>
      <xdr:rowOff>138430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3309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77</xdr:row>
      <xdr:rowOff>138430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263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51579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98569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128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62208</xdr:rowOff>
    </xdr:from>
    <xdr:to>
      <xdr:col>29</xdr:col>
      <xdr:colOff>127000</xdr:colOff>
      <xdr:row>16</xdr:row>
      <xdr:rowOff>87104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53033"/>
          <a:ext cx="647700" cy="24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87104</xdr:rowOff>
    </xdr:from>
    <xdr:to>
      <xdr:col>26</xdr:col>
      <xdr:colOff>50800</xdr:colOff>
      <xdr:row>16</xdr:row>
      <xdr:rowOff>142327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77929"/>
          <a:ext cx="698500" cy="55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142327</xdr:rowOff>
    </xdr:from>
    <xdr:to>
      <xdr:col>22</xdr:col>
      <xdr:colOff>114300</xdr:colOff>
      <xdr:row>17</xdr:row>
      <xdr:rowOff>5690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33152"/>
          <a:ext cx="698500" cy="3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5690</xdr:rowOff>
    </xdr:from>
    <xdr:to>
      <xdr:col>18</xdr:col>
      <xdr:colOff>177800</xdr:colOff>
      <xdr:row>17</xdr:row>
      <xdr:rowOff>24696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67965"/>
          <a:ext cx="698500" cy="19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11408</xdr:rowOff>
    </xdr:from>
    <xdr:to>
      <xdr:col>29</xdr:col>
      <xdr:colOff>177800</xdr:colOff>
      <xdr:row>16</xdr:row>
      <xdr:rowOff>113008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0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27935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4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36304</xdr:rowOff>
    </xdr:from>
    <xdr:to>
      <xdr:col>26</xdr:col>
      <xdr:colOff>101600</xdr:colOff>
      <xdr:row>16</xdr:row>
      <xdr:rowOff>137904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27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148081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9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91527</xdr:rowOff>
    </xdr:from>
    <xdr:to>
      <xdr:col>22</xdr:col>
      <xdr:colOff>165100</xdr:colOff>
      <xdr:row>17</xdr:row>
      <xdr:rowOff>21677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82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31854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126340</xdr:rowOff>
    </xdr:from>
    <xdr:to>
      <xdr:col>19</xdr:col>
      <xdr:colOff>38100</xdr:colOff>
      <xdr:row>17</xdr:row>
      <xdr:rowOff>56490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17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66667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8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145346</xdr:rowOff>
    </xdr:from>
    <xdr:to>
      <xdr:col>15</xdr:col>
      <xdr:colOff>101600</xdr:colOff>
      <xdr:row>17</xdr:row>
      <xdr:rowOff>75496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3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85673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322472</xdr:rowOff>
    </xdr:from>
    <xdr:to>
      <xdr:col>29</xdr:col>
      <xdr:colOff>127000</xdr:colOff>
      <xdr:row>37</xdr:row>
      <xdr:rowOff>323154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47172"/>
          <a:ext cx="647700" cy="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307931</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32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322472</xdr:rowOff>
    </xdr:from>
    <xdr:to>
      <xdr:col>26</xdr:col>
      <xdr:colOff>50800</xdr:colOff>
      <xdr:row>37</xdr:row>
      <xdr:rowOff>331856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47172"/>
          <a:ext cx="698500" cy="9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331189</xdr:rowOff>
    </xdr:from>
    <xdr:to>
      <xdr:col>22</xdr:col>
      <xdr:colOff>114300</xdr:colOff>
      <xdr:row>37</xdr:row>
      <xdr:rowOff>331856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55889"/>
          <a:ext cx="698500" cy="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331189</xdr:rowOff>
    </xdr:from>
    <xdr:to>
      <xdr:col>18</xdr:col>
      <xdr:colOff>177800</xdr:colOff>
      <xdr:row>38</xdr:row>
      <xdr:rowOff>3849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55889"/>
          <a:ext cx="698500" cy="15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272354</xdr:rowOff>
    </xdr:from>
    <xdr:to>
      <xdr:col>29</xdr:col>
      <xdr:colOff>177800</xdr:colOff>
      <xdr:row>38</xdr:row>
      <xdr:rowOff>31054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97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117431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4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271672</xdr:rowOff>
    </xdr:from>
    <xdr:to>
      <xdr:col>26</xdr:col>
      <xdr:colOff>101600</xdr:colOff>
      <xdr:row>38</xdr:row>
      <xdr:rowOff>30372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96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40549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6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281056</xdr:rowOff>
    </xdr:from>
    <xdr:to>
      <xdr:col>22</xdr:col>
      <xdr:colOff>165100</xdr:colOff>
      <xdr:row>38</xdr:row>
      <xdr:rowOff>39756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05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49933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7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280389</xdr:rowOff>
    </xdr:from>
    <xdr:to>
      <xdr:col>19</xdr:col>
      <xdr:colOff>38100</xdr:colOff>
      <xdr:row>38</xdr:row>
      <xdr:rowOff>39089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0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49266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7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295949</xdr:rowOff>
    </xdr:from>
    <xdr:to>
      <xdr:col>15</xdr:col>
      <xdr:colOff>101600</xdr:colOff>
      <xdr:row>38</xdr:row>
      <xdr:rowOff>54649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20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39426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0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31,293
30,960
132.65
24,383,193
23,328,799
808,433
11,750,357
24,227,859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150381</xdr:rowOff>
    </xdr:from>
    <xdr:to>
      <xdr:col>24</xdr:col>
      <xdr:colOff>63500</xdr:colOff>
      <xdr:row>36</xdr:row>
      <xdr:rowOff>32385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51131"/>
          <a:ext cx="838200" cy="5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32385</xdr:rowOff>
    </xdr:from>
    <xdr:to>
      <xdr:col>19</xdr:col>
      <xdr:colOff>177800</xdr:colOff>
      <xdr:row>36</xdr:row>
      <xdr:rowOff>123330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04585"/>
          <a:ext cx="889000" cy="9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123330</xdr:rowOff>
    </xdr:from>
    <xdr:to>
      <xdr:col>15</xdr:col>
      <xdr:colOff>50800</xdr:colOff>
      <xdr:row>37</xdr:row>
      <xdr:rowOff>144869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95530"/>
          <a:ext cx="889000" cy="19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135268</xdr:rowOff>
    </xdr:from>
    <xdr:to>
      <xdr:col>10</xdr:col>
      <xdr:colOff>114300</xdr:colOff>
      <xdr:row>37</xdr:row>
      <xdr:rowOff>144869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7891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99581</xdr:rowOff>
    </xdr:from>
    <xdr:to>
      <xdr:col>24</xdr:col>
      <xdr:colOff>114300</xdr:colOff>
      <xdr:row>36</xdr:row>
      <xdr:rowOff>29731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0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122458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5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153035</xdr:rowOff>
    </xdr:from>
    <xdr:to>
      <xdr:col>20</xdr:col>
      <xdr:colOff>38100</xdr:colOff>
      <xdr:row>36</xdr:row>
      <xdr:rowOff>83185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74312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72530</xdr:rowOff>
    </xdr:from>
    <xdr:to>
      <xdr:col>15</xdr:col>
      <xdr:colOff>101600</xdr:colOff>
      <xdr:row>37</xdr:row>
      <xdr:rowOff>2680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165257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94069</xdr:rowOff>
    </xdr:from>
    <xdr:to>
      <xdr:col>10</xdr:col>
      <xdr:colOff>165100</xdr:colOff>
      <xdr:row>38</xdr:row>
      <xdr:rowOff>24219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15346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84468</xdr:rowOff>
    </xdr:from>
    <xdr:to>
      <xdr:col>6</xdr:col>
      <xdr:colOff>38100</xdr:colOff>
      <xdr:row>38</xdr:row>
      <xdr:rowOff>14618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5745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13867</xdr:rowOff>
    </xdr:from>
    <xdr:to>
      <xdr:col>24</xdr:col>
      <xdr:colOff>63500</xdr:colOff>
      <xdr:row>58</xdr:row>
      <xdr:rowOff>32690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57967"/>
          <a:ext cx="838200" cy="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32690</xdr:rowOff>
    </xdr:from>
    <xdr:to>
      <xdr:col>19</xdr:col>
      <xdr:colOff>177800</xdr:colOff>
      <xdr:row>58</xdr:row>
      <xdr:rowOff>43035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76790"/>
          <a:ext cx="889000" cy="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35371</xdr:rowOff>
    </xdr:from>
    <xdr:to>
      <xdr:col>15</xdr:col>
      <xdr:colOff>50800</xdr:colOff>
      <xdr:row>58</xdr:row>
      <xdr:rowOff>43035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79471"/>
          <a:ext cx="889000" cy="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35371</xdr:rowOff>
    </xdr:from>
    <xdr:to>
      <xdr:col>10</xdr:col>
      <xdr:colOff>114300</xdr:colOff>
      <xdr:row>58</xdr:row>
      <xdr:rowOff>53514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79471"/>
          <a:ext cx="88900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134517</xdr:rowOff>
    </xdr:from>
    <xdr:to>
      <xdr:col>24</xdr:col>
      <xdr:colOff>114300</xdr:colOff>
      <xdr:row>58</xdr:row>
      <xdr:rowOff>64667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0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93894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9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153340</xdr:rowOff>
    </xdr:from>
    <xdr:to>
      <xdr:col>20</xdr:col>
      <xdr:colOff>38100</xdr:colOff>
      <xdr:row>58</xdr:row>
      <xdr:rowOff>83490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74617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163685</xdr:rowOff>
    </xdr:from>
    <xdr:to>
      <xdr:col>15</xdr:col>
      <xdr:colOff>101600</xdr:colOff>
      <xdr:row>58</xdr:row>
      <xdr:rowOff>93835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71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156021</xdr:rowOff>
    </xdr:from>
    <xdr:to>
      <xdr:col>10</xdr:col>
      <xdr:colOff>165100</xdr:colOff>
      <xdr:row>58</xdr:row>
      <xdr:rowOff>86171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2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102698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0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2714</xdr:rowOff>
    </xdr:from>
    <xdr:to>
      <xdr:col>6</xdr:col>
      <xdr:colOff>38100</xdr:colOff>
      <xdr:row>58</xdr:row>
      <xdr:rowOff>104314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4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120841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75791</xdr:rowOff>
    </xdr:from>
    <xdr:to>
      <xdr:col>24</xdr:col>
      <xdr:colOff>63500</xdr:colOff>
      <xdr:row>78</xdr:row>
      <xdr:rowOff>97377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48891"/>
          <a:ext cx="8382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77326</xdr:rowOff>
    </xdr:from>
    <xdr:to>
      <xdr:col>19</xdr:col>
      <xdr:colOff>177800</xdr:colOff>
      <xdr:row>78</xdr:row>
      <xdr:rowOff>97377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450426"/>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77326</xdr:rowOff>
    </xdr:from>
    <xdr:to>
      <xdr:col>15</xdr:col>
      <xdr:colOff>50800</xdr:colOff>
      <xdr:row>78</xdr:row>
      <xdr:rowOff>119861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50426"/>
          <a:ext cx="889000" cy="4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119861</xdr:rowOff>
    </xdr:from>
    <xdr:to>
      <xdr:col>10</xdr:col>
      <xdr:colOff>114300</xdr:colOff>
      <xdr:row>78</xdr:row>
      <xdr:rowOff>124890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9296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24991</xdr:rowOff>
    </xdr:from>
    <xdr:to>
      <xdr:col>24</xdr:col>
      <xdr:colOff>114300</xdr:colOff>
      <xdr:row>78</xdr:row>
      <xdr:rowOff>126591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9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47868</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4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46577</xdr:rowOff>
    </xdr:from>
    <xdr:to>
      <xdr:col>20</xdr:col>
      <xdr:colOff>38100</xdr:colOff>
      <xdr:row>78</xdr:row>
      <xdr:rowOff>148177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139304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51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26526</xdr:rowOff>
    </xdr:from>
    <xdr:to>
      <xdr:col>15</xdr:col>
      <xdr:colOff>101600</xdr:colOff>
      <xdr:row>78</xdr:row>
      <xdr:rowOff>128126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9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144653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1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69061</xdr:rowOff>
    </xdr:from>
    <xdr:to>
      <xdr:col>10</xdr:col>
      <xdr:colOff>165100</xdr:colOff>
      <xdr:row>78</xdr:row>
      <xdr:rowOff>170661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15738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21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74090</xdr:rowOff>
    </xdr:from>
    <xdr:to>
      <xdr:col>6</xdr:col>
      <xdr:colOff>38100</xdr:colOff>
      <xdr:row>79</xdr:row>
      <xdr:rowOff>4240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20767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22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2997</xdr:rowOff>
    </xdr:from>
    <xdr:to>
      <xdr:col>24</xdr:col>
      <xdr:colOff>63500</xdr:colOff>
      <xdr:row>98</xdr:row>
      <xdr:rowOff>14134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33647"/>
          <a:ext cx="838200" cy="18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2997</xdr:rowOff>
    </xdr:from>
    <xdr:to>
      <xdr:col>19</xdr:col>
      <xdr:colOff>177800</xdr:colOff>
      <xdr:row>98</xdr:row>
      <xdr:rowOff>119692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33647"/>
          <a:ext cx="889000" cy="28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119692</xdr:rowOff>
    </xdr:from>
    <xdr:to>
      <xdr:col>15</xdr:col>
      <xdr:colOff>50800</xdr:colOff>
      <xdr:row>98</xdr:row>
      <xdr:rowOff>137458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921792"/>
          <a:ext cx="889000" cy="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137458</xdr:rowOff>
    </xdr:from>
    <xdr:to>
      <xdr:col>10</xdr:col>
      <xdr:colOff>114300</xdr:colOff>
      <xdr:row>98</xdr:row>
      <xdr:rowOff>154885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39558"/>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134784</xdr:rowOff>
    </xdr:from>
    <xdr:to>
      <xdr:col>24</xdr:col>
      <xdr:colOff>114300</xdr:colOff>
      <xdr:row>98</xdr:row>
      <xdr:rowOff>64934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113211</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4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123647</xdr:rowOff>
    </xdr:from>
    <xdr:to>
      <xdr:col>20</xdr:col>
      <xdr:colOff>38100</xdr:colOff>
      <xdr:row>97</xdr:row>
      <xdr:rowOff>53797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44924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67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68892</xdr:rowOff>
    </xdr:from>
    <xdr:to>
      <xdr:col>15</xdr:col>
      <xdr:colOff>101600</xdr:colOff>
      <xdr:row>98</xdr:row>
      <xdr:rowOff>170492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161619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6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86658</xdr:rowOff>
    </xdr:from>
    <xdr:to>
      <xdr:col>10</xdr:col>
      <xdr:colOff>165100</xdr:colOff>
      <xdr:row>99</xdr:row>
      <xdr:rowOff>16808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8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7935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104085</xdr:rowOff>
    </xdr:from>
    <xdr:to>
      <xdr:col>6</xdr:col>
      <xdr:colOff>38100</xdr:colOff>
      <xdr:row>99</xdr:row>
      <xdr:rowOff>34235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25362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5035</xdr:rowOff>
    </xdr:from>
    <xdr:to>
      <xdr:col>55</xdr:col>
      <xdr:colOff>0</xdr:colOff>
      <xdr:row>36</xdr:row>
      <xdr:rowOff>20119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177235"/>
          <a:ext cx="838200" cy="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82955</xdr:rowOff>
    </xdr:from>
    <xdr:to>
      <xdr:col>50</xdr:col>
      <xdr:colOff>114300</xdr:colOff>
      <xdr:row>36</xdr:row>
      <xdr:rowOff>5035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912255"/>
          <a:ext cx="889000" cy="26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82955</xdr:rowOff>
    </xdr:from>
    <xdr:to>
      <xdr:col>45</xdr:col>
      <xdr:colOff>177800</xdr:colOff>
      <xdr:row>37</xdr:row>
      <xdr:rowOff>9574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912255"/>
          <a:ext cx="889000" cy="4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9574</xdr:rowOff>
    </xdr:from>
    <xdr:to>
      <xdr:col>41</xdr:col>
      <xdr:colOff>50800</xdr:colOff>
      <xdr:row>37</xdr:row>
      <xdr:rowOff>160048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353224"/>
          <a:ext cx="889000" cy="15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140769</xdr:rowOff>
    </xdr:from>
    <xdr:to>
      <xdr:col>55</xdr:col>
      <xdr:colOff>50800</xdr:colOff>
      <xdr:row>36</xdr:row>
      <xdr:rowOff>70919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4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163646</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9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125685</xdr:rowOff>
    </xdr:from>
    <xdr:to>
      <xdr:col>50</xdr:col>
      <xdr:colOff>165100</xdr:colOff>
      <xdr:row>36</xdr:row>
      <xdr:rowOff>55835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1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72362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9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32155</xdr:rowOff>
    </xdr:from>
    <xdr:to>
      <xdr:col>46</xdr:col>
      <xdr:colOff>38100</xdr:colOff>
      <xdr:row>34</xdr:row>
      <xdr:rowOff>133755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8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150282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63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130224</xdr:rowOff>
    </xdr:from>
    <xdr:to>
      <xdr:col>41</xdr:col>
      <xdr:colOff>101600</xdr:colOff>
      <xdr:row>37</xdr:row>
      <xdr:rowOff>60374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0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76901</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07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109249</xdr:rowOff>
    </xdr:from>
    <xdr:to>
      <xdr:col>36</xdr:col>
      <xdr:colOff>165100</xdr:colOff>
      <xdr:row>38</xdr:row>
      <xdr:rowOff>39399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5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55926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2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164891</xdr:rowOff>
    </xdr:from>
    <xdr:to>
      <xdr:col>55</xdr:col>
      <xdr:colOff>0</xdr:colOff>
      <xdr:row>58</xdr:row>
      <xdr:rowOff>2948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766091"/>
          <a:ext cx="838200" cy="18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164891</xdr:rowOff>
    </xdr:from>
    <xdr:to>
      <xdr:col>50</xdr:col>
      <xdr:colOff>114300</xdr:colOff>
      <xdr:row>57</xdr:row>
      <xdr:rowOff>72906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766091"/>
          <a:ext cx="889000" cy="7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97317</xdr:rowOff>
    </xdr:from>
    <xdr:to>
      <xdr:col>45</xdr:col>
      <xdr:colOff>177800</xdr:colOff>
      <xdr:row>57</xdr:row>
      <xdr:rowOff>72906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698517"/>
          <a:ext cx="889000" cy="14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97317</xdr:rowOff>
    </xdr:from>
    <xdr:to>
      <xdr:col>41</xdr:col>
      <xdr:colOff>50800</xdr:colOff>
      <xdr:row>57</xdr:row>
      <xdr:rowOff>124403</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698517"/>
          <a:ext cx="889000" cy="19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123598</xdr:rowOff>
    </xdr:from>
    <xdr:to>
      <xdr:col>55</xdr:col>
      <xdr:colOff>50800</xdr:colOff>
      <xdr:row>58</xdr:row>
      <xdr:rowOff>53748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9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102025</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8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114091</xdr:rowOff>
    </xdr:from>
    <xdr:to>
      <xdr:col>50</xdr:col>
      <xdr:colOff>165100</xdr:colOff>
      <xdr:row>57</xdr:row>
      <xdr:rowOff>44241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49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22106</xdr:rowOff>
    </xdr:from>
    <xdr:to>
      <xdr:col>46</xdr:col>
      <xdr:colOff>38100</xdr:colOff>
      <xdr:row>57</xdr:row>
      <xdr:rowOff>123706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140233</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569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46517</xdr:rowOff>
    </xdr:from>
    <xdr:to>
      <xdr:col>41</xdr:col>
      <xdr:colOff>101600</xdr:colOff>
      <xdr:row>56</xdr:row>
      <xdr:rowOff>148117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64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164644</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42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73603</xdr:rowOff>
    </xdr:from>
    <xdr:to>
      <xdr:col>36</xdr:col>
      <xdr:colOff>165100</xdr:colOff>
      <xdr:row>58</xdr:row>
      <xdr:rowOff>3753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84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20280</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124383</xdr:rowOff>
    </xdr:from>
    <xdr:to>
      <xdr:col>55</xdr:col>
      <xdr:colOff>0</xdr:colOff>
      <xdr:row>78</xdr:row>
      <xdr:rowOff>131763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497483"/>
          <a:ext cx="8382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144018</xdr:rowOff>
    </xdr:from>
    <xdr:to>
      <xdr:col>50</xdr:col>
      <xdr:colOff>114300</xdr:colOff>
      <xdr:row>78</xdr:row>
      <xdr:rowOff>131763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002768"/>
          <a:ext cx="889000" cy="50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94653</xdr:rowOff>
    </xdr:from>
    <xdr:to>
      <xdr:col>45</xdr:col>
      <xdr:colOff>177800</xdr:colOff>
      <xdr:row>75</xdr:row>
      <xdr:rowOff>144018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781953"/>
          <a:ext cx="889000" cy="22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94653</xdr:rowOff>
    </xdr:from>
    <xdr:to>
      <xdr:col>41</xdr:col>
      <xdr:colOff>50800</xdr:colOff>
      <xdr:row>76</xdr:row>
      <xdr:rowOff>156083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781953"/>
          <a:ext cx="889000" cy="40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73583</xdr:rowOff>
    </xdr:from>
    <xdr:to>
      <xdr:col>55</xdr:col>
      <xdr:colOff>50800</xdr:colOff>
      <xdr:row>79</xdr:row>
      <xdr:rowOff>3733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159960</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6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80963</xdr:rowOff>
    </xdr:from>
    <xdr:to>
      <xdr:col>50</xdr:col>
      <xdr:colOff>165100</xdr:colOff>
      <xdr:row>79</xdr:row>
      <xdr:rowOff>11113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5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2240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4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93218</xdr:rowOff>
    </xdr:from>
    <xdr:to>
      <xdr:col>46</xdr:col>
      <xdr:colOff>38100</xdr:colOff>
      <xdr:row>76</xdr:row>
      <xdr:rowOff>23369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9519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39895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7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43853</xdr:rowOff>
    </xdr:from>
    <xdr:to>
      <xdr:col>41</xdr:col>
      <xdr:colOff>101600</xdr:colOff>
      <xdr:row>74</xdr:row>
      <xdr:rowOff>145453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7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161980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5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105283</xdr:rowOff>
    </xdr:from>
    <xdr:to>
      <xdr:col>36</xdr:col>
      <xdr:colOff>165100</xdr:colOff>
      <xdr:row>77</xdr:row>
      <xdr:rowOff>35433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13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51960</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91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44776</xdr:rowOff>
    </xdr:from>
    <xdr:to>
      <xdr:col>55</xdr:col>
      <xdr:colOff>0</xdr:colOff>
      <xdr:row>98</xdr:row>
      <xdr:rowOff>49031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675426"/>
          <a:ext cx="838200" cy="17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44776</xdr:rowOff>
    </xdr:from>
    <xdr:to>
      <xdr:col>50</xdr:col>
      <xdr:colOff>114300</xdr:colOff>
      <xdr:row>98</xdr:row>
      <xdr:rowOff>89928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675426"/>
          <a:ext cx="889000" cy="21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16086</xdr:rowOff>
    </xdr:from>
    <xdr:to>
      <xdr:col>45</xdr:col>
      <xdr:colOff>177800</xdr:colOff>
      <xdr:row>98</xdr:row>
      <xdr:rowOff>89928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818186"/>
          <a:ext cx="889000" cy="7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16086</xdr:rowOff>
    </xdr:from>
    <xdr:to>
      <xdr:col>41</xdr:col>
      <xdr:colOff>50800</xdr:colOff>
      <xdr:row>98</xdr:row>
      <xdr:rowOff>84232</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818186"/>
          <a:ext cx="889000" cy="6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169681</xdr:rowOff>
    </xdr:from>
    <xdr:to>
      <xdr:col>55</xdr:col>
      <xdr:colOff>50800</xdr:colOff>
      <xdr:row>98</xdr:row>
      <xdr:rowOff>99831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80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21108</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5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165426</xdr:rowOff>
    </xdr:from>
    <xdr:to>
      <xdr:col>50</xdr:col>
      <xdr:colOff>165100</xdr:colOff>
      <xdr:row>97</xdr:row>
      <xdr:rowOff>95576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62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112103</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39795" y="163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39128</xdr:rowOff>
    </xdr:from>
    <xdr:to>
      <xdr:col>46</xdr:col>
      <xdr:colOff>38100</xdr:colOff>
      <xdr:row>98</xdr:row>
      <xdr:rowOff>140728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84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157255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6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136736</xdr:rowOff>
    </xdr:from>
    <xdr:to>
      <xdr:col>41</xdr:col>
      <xdr:colOff>101600</xdr:colOff>
      <xdr:row>98</xdr:row>
      <xdr:rowOff>66886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6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83413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54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33432</xdr:rowOff>
    </xdr:from>
    <xdr:to>
      <xdr:col>36</xdr:col>
      <xdr:colOff>165100</xdr:colOff>
      <xdr:row>98</xdr:row>
      <xdr:rowOff>135032</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151559</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1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19032</xdr:rowOff>
    </xdr:from>
    <xdr:to>
      <xdr:col>85</xdr:col>
      <xdr:colOff>127000</xdr:colOff>
      <xdr:row>39</xdr:row>
      <xdr:rowOff>68949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05582"/>
          <a:ext cx="838200" cy="4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151212</xdr:rowOff>
    </xdr:from>
    <xdr:to>
      <xdr:col>81</xdr:col>
      <xdr:colOff>50800</xdr:colOff>
      <xdr:row>39</xdr:row>
      <xdr:rowOff>19032</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666312"/>
          <a:ext cx="889000" cy="3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140370</xdr:rowOff>
    </xdr:from>
    <xdr:to>
      <xdr:col>76</xdr:col>
      <xdr:colOff>114300</xdr:colOff>
      <xdr:row>38</xdr:row>
      <xdr:rowOff>151212</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655470"/>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110341</xdr:rowOff>
    </xdr:from>
    <xdr:to>
      <xdr:col>71</xdr:col>
      <xdr:colOff>177800</xdr:colOff>
      <xdr:row>38</xdr:row>
      <xdr:rowOff>140370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625441"/>
          <a:ext cx="889000" cy="3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18149</xdr:rowOff>
    </xdr:from>
    <xdr:to>
      <xdr:col>85</xdr:col>
      <xdr:colOff>177800</xdr:colOff>
      <xdr:row>39</xdr:row>
      <xdr:rowOff>119749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104526</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1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139682</xdr:rowOff>
    </xdr:from>
    <xdr:to>
      <xdr:col>81</xdr:col>
      <xdr:colOff>101600</xdr:colOff>
      <xdr:row>39</xdr:row>
      <xdr:rowOff>69832</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6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60959</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74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100412</xdr:rowOff>
    </xdr:from>
    <xdr:to>
      <xdr:col>76</xdr:col>
      <xdr:colOff>165100</xdr:colOff>
      <xdr:row>39</xdr:row>
      <xdr:rowOff>30562</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61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21689</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0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89570</xdr:rowOff>
    </xdr:from>
    <xdr:to>
      <xdr:col>72</xdr:col>
      <xdr:colOff>38100</xdr:colOff>
      <xdr:row>39</xdr:row>
      <xdr:rowOff>19720</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0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10847</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69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59541</xdr:rowOff>
    </xdr:from>
    <xdr:to>
      <xdr:col>67</xdr:col>
      <xdr:colOff>101600</xdr:colOff>
      <xdr:row>38</xdr:row>
      <xdr:rowOff>161141</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57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6218</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34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10466</xdr:rowOff>
    </xdr:from>
    <xdr:to>
      <xdr:col>85</xdr:col>
      <xdr:colOff>127000</xdr:colOff>
      <xdr:row>78</xdr:row>
      <xdr:rowOff>31494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383566"/>
          <a:ext cx="838200" cy="2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31494</xdr:rowOff>
    </xdr:from>
    <xdr:to>
      <xdr:col>81</xdr:col>
      <xdr:colOff>50800</xdr:colOff>
      <xdr:row>78</xdr:row>
      <xdr:rowOff>43659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404594"/>
          <a:ext cx="8890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43659</xdr:rowOff>
    </xdr:from>
    <xdr:to>
      <xdr:col>76</xdr:col>
      <xdr:colOff>114300</xdr:colOff>
      <xdr:row>78</xdr:row>
      <xdr:rowOff>48845</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416759"/>
          <a:ext cx="8890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48845</xdr:rowOff>
    </xdr:from>
    <xdr:to>
      <xdr:col>71</xdr:col>
      <xdr:colOff>177800</xdr:colOff>
      <xdr:row>78</xdr:row>
      <xdr:rowOff>50171</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421945"/>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131116</xdr:rowOff>
    </xdr:from>
    <xdr:to>
      <xdr:col>85</xdr:col>
      <xdr:colOff>177800</xdr:colOff>
      <xdr:row>78</xdr:row>
      <xdr:rowOff>61266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153993</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1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152144</xdr:rowOff>
    </xdr:from>
    <xdr:to>
      <xdr:col>81</xdr:col>
      <xdr:colOff>101600</xdr:colOff>
      <xdr:row>78</xdr:row>
      <xdr:rowOff>82294</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5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73421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44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164309</xdr:rowOff>
    </xdr:from>
    <xdr:to>
      <xdr:col>76</xdr:col>
      <xdr:colOff>165100</xdr:colOff>
      <xdr:row>78</xdr:row>
      <xdr:rowOff>94459</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36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85586</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45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169495</xdr:rowOff>
    </xdr:from>
    <xdr:to>
      <xdr:col>72</xdr:col>
      <xdr:colOff>38100</xdr:colOff>
      <xdr:row>78</xdr:row>
      <xdr:rowOff>99645</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3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90772</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4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170821</xdr:rowOff>
    </xdr:from>
    <xdr:to>
      <xdr:col>67</xdr:col>
      <xdr:colOff>101600</xdr:colOff>
      <xdr:row>78</xdr:row>
      <xdr:rowOff>100971</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3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92098</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4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7274</xdr:rowOff>
    </xdr:from>
    <xdr:to>
      <xdr:col>85</xdr:col>
      <xdr:colOff>127000</xdr:colOff>
      <xdr:row>99</xdr:row>
      <xdr:rowOff>32169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5481300" y="16980824"/>
          <a:ext cx="8382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32169</xdr:rowOff>
    </xdr:from>
    <xdr:to>
      <xdr:col>81</xdr:col>
      <xdr:colOff>50800</xdr:colOff>
      <xdr:row>99</xdr:row>
      <xdr:rowOff>34576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7005719"/>
          <a:ext cx="889000" cy="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32858</xdr:rowOff>
    </xdr:from>
    <xdr:to>
      <xdr:col>76</xdr:col>
      <xdr:colOff>114300</xdr:colOff>
      <xdr:row>99</xdr:row>
      <xdr:rowOff>34576</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3703300" y="17006408"/>
          <a:ext cx="889000" cy="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32858</xdr:rowOff>
    </xdr:from>
    <xdr:to>
      <xdr:col>71</xdr:col>
      <xdr:colOff>177800</xdr:colOff>
      <xdr:row>99</xdr:row>
      <xdr:rowOff>36866</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7006408"/>
          <a:ext cx="889000" cy="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127924</xdr:rowOff>
    </xdr:from>
    <xdr:to>
      <xdr:col>85</xdr:col>
      <xdr:colOff>177800</xdr:colOff>
      <xdr:row>99</xdr:row>
      <xdr:rowOff>58074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9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152819</xdr:rowOff>
    </xdr:from>
    <xdr:to>
      <xdr:col>81</xdr:col>
      <xdr:colOff>101600</xdr:colOff>
      <xdr:row>99</xdr:row>
      <xdr:rowOff>82969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74096</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46428" y="1704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155226</xdr:rowOff>
    </xdr:from>
    <xdr:to>
      <xdr:col>76</xdr:col>
      <xdr:colOff>165100</xdr:colOff>
      <xdr:row>99</xdr:row>
      <xdr:rowOff>85376</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5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76503</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57428" y="1705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153508</xdr:rowOff>
    </xdr:from>
    <xdr:to>
      <xdr:col>72</xdr:col>
      <xdr:colOff>38100</xdr:colOff>
      <xdr:row>99</xdr:row>
      <xdr:rowOff>83658</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5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74785</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68428" y="1704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157516</xdr:rowOff>
    </xdr:from>
    <xdr:to>
      <xdr:col>67</xdr:col>
      <xdr:colOff>101600</xdr:colOff>
      <xdr:row>99</xdr:row>
      <xdr:rowOff>87666</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5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78793</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79428" y="1705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148910</xdr:rowOff>
    </xdr:from>
    <xdr:to>
      <xdr:col>116</xdr:col>
      <xdr:colOff>63500</xdr:colOff>
      <xdr:row>39</xdr:row>
      <xdr:rowOff>58939</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6664010"/>
          <a:ext cx="838200" cy="8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58939</xdr:rowOff>
    </xdr:from>
    <xdr:to>
      <xdr:col>111</xdr:col>
      <xdr:colOff>177800</xdr:colOff>
      <xdr:row>39</xdr:row>
      <xdr:rowOff>75921</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20434300" y="6745489"/>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49403</xdr:rowOff>
    </xdr:from>
    <xdr:to>
      <xdr:col>107</xdr:col>
      <xdr:colOff>50800</xdr:colOff>
      <xdr:row>39</xdr:row>
      <xdr:rowOff>75921</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35953"/>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41108</xdr:rowOff>
    </xdr:from>
    <xdr:to>
      <xdr:col>102</xdr:col>
      <xdr:colOff>114300</xdr:colOff>
      <xdr:row>39</xdr:row>
      <xdr:rowOff>49403</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27658"/>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98110</xdr:rowOff>
    </xdr:from>
    <xdr:to>
      <xdr:col>116</xdr:col>
      <xdr:colOff>114300</xdr:colOff>
      <xdr:row>39</xdr:row>
      <xdr:rowOff>28260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61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72357</xdr:rowOff>
    </xdr:from>
    <xdr:ext cx="469744"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58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8139</xdr:rowOff>
    </xdr:from>
    <xdr:to>
      <xdr:col>112</xdr:col>
      <xdr:colOff>38100</xdr:colOff>
      <xdr:row>39</xdr:row>
      <xdr:rowOff>109739</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6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100866</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678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25121</xdr:rowOff>
    </xdr:from>
    <xdr:to>
      <xdr:col>107</xdr:col>
      <xdr:colOff>101600</xdr:colOff>
      <xdr:row>39</xdr:row>
      <xdr:rowOff>126721</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117848</xdr:rowOff>
    </xdr:from>
    <xdr:ext cx="378565"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245017" y="6804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170053</xdr:rowOff>
    </xdr:from>
    <xdr:to>
      <xdr:col>102</xdr:col>
      <xdr:colOff>165100</xdr:colOff>
      <xdr:row>39</xdr:row>
      <xdr:rowOff>100203</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6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91330</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10428" y="677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161758</xdr:rowOff>
    </xdr:from>
    <xdr:to>
      <xdr:col>98</xdr:col>
      <xdr:colOff>38100</xdr:colOff>
      <xdr:row>39</xdr:row>
      <xdr:rowOff>91908</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67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83035</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21428" y="676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161257</xdr:rowOff>
    </xdr:from>
    <xdr:to>
      <xdr:col>116</xdr:col>
      <xdr:colOff>63500</xdr:colOff>
      <xdr:row>57</xdr:row>
      <xdr:rowOff>163840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9933907"/>
          <a:ext cx="8382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163840</xdr:rowOff>
    </xdr:from>
    <xdr:to>
      <xdr:col>111</xdr:col>
      <xdr:colOff>177800</xdr:colOff>
      <xdr:row>57</xdr:row>
      <xdr:rowOff>166743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9936490"/>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166743</xdr:rowOff>
    </xdr:from>
    <xdr:to>
      <xdr:col>107</xdr:col>
      <xdr:colOff>50800</xdr:colOff>
      <xdr:row>58</xdr:row>
      <xdr:rowOff>39436</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939393"/>
          <a:ext cx="889000" cy="4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39436</xdr:rowOff>
    </xdr:from>
    <xdr:to>
      <xdr:col>102</xdr:col>
      <xdr:colOff>114300</xdr:colOff>
      <xdr:row>58</xdr:row>
      <xdr:rowOff>40305</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9983536"/>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110457</xdr:rowOff>
    </xdr:from>
    <xdr:to>
      <xdr:col>116</xdr:col>
      <xdr:colOff>114300</xdr:colOff>
      <xdr:row>58</xdr:row>
      <xdr:rowOff>40607</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8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133334</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73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113040</xdr:rowOff>
    </xdr:from>
    <xdr:to>
      <xdr:col>112</xdr:col>
      <xdr:colOff>38100</xdr:colOff>
      <xdr:row>58</xdr:row>
      <xdr:rowOff>43190</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88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59717</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966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115943</xdr:rowOff>
    </xdr:from>
    <xdr:to>
      <xdr:col>107</xdr:col>
      <xdr:colOff>101600</xdr:colOff>
      <xdr:row>58</xdr:row>
      <xdr:rowOff>46093</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88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62620</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966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160086</xdr:rowOff>
    </xdr:from>
    <xdr:to>
      <xdr:col>102</xdr:col>
      <xdr:colOff>165100</xdr:colOff>
      <xdr:row>58</xdr:row>
      <xdr:rowOff>90236</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9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81363</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02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160955</xdr:rowOff>
    </xdr:from>
    <xdr:to>
      <xdr:col>98</xdr:col>
      <xdr:colOff>38100</xdr:colOff>
      <xdr:row>58</xdr:row>
      <xdr:rowOff>91105</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3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82232</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02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72034</xdr:rowOff>
    </xdr:from>
    <xdr:to>
      <xdr:col>116</xdr:col>
      <xdr:colOff>63500</xdr:colOff>
      <xdr:row>75</xdr:row>
      <xdr:rowOff>100054</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930784"/>
          <a:ext cx="8382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100054</xdr:rowOff>
    </xdr:from>
    <xdr:to>
      <xdr:col>111</xdr:col>
      <xdr:colOff>177800</xdr:colOff>
      <xdr:row>75</xdr:row>
      <xdr:rowOff>138133</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2958804"/>
          <a:ext cx="889000" cy="3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138133</xdr:rowOff>
    </xdr:from>
    <xdr:to>
      <xdr:col>107</xdr:col>
      <xdr:colOff>50800</xdr:colOff>
      <xdr:row>76</xdr:row>
      <xdr:rowOff>29499</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2996883"/>
          <a:ext cx="889000" cy="6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90763</xdr:rowOff>
    </xdr:from>
    <xdr:to>
      <xdr:col>102</xdr:col>
      <xdr:colOff>114300</xdr:colOff>
      <xdr:row>76</xdr:row>
      <xdr:rowOff>29499</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656300" y="12606613"/>
          <a:ext cx="889000" cy="4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21234</xdr:rowOff>
    </xdr:from>
    <xdr:to>
      <xdr:col>116</xdr:col>
      <xdr:colOff>114300</xdr:colOff>
      <xdr:row>75</xdr:row>
      <xdr:rowOff>122834</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8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44111</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73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49254</xdr:rowOff>
    </xdr:from>
    <xdr:to>
      <xdr:col>112</xdr:col>
      <xdr:colOff>38100</xdr:colOff>
      <xdr:row>75</xdr:row>
      <xdr:rowOff>150854</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90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167381</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6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87333</xdr:rowOff>
    </xdr:from>
    <xdr:to>
      <xdr:col>107</xdr:col>
      <xdr:colOff>101600</xdr:colOff>
      <xdr:row>76</xdr:row>
      <xdr:rowOff>17483</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9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34010</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72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150149</xdr:rowOff>
    </xdr:from>
    <xdr:to>
      <xdr:col>102</xdr:col>
      <xdr:colOff>165100</xdr:colOff>
      <xdr:row>76</xdr:row>
      <xdr:rowOff>80299</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300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71426</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10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39963</xdr:rowOff>
    </xdr:from>
    <xdr:to>
      <xdr:col>98</xdr:col>
      <xdr:colOff>38100</xdr:colOff>
      <xdr:row>73</xdr:row>
      <xdr:rowOff>141563</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55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158090</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33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745,496</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105,659</a:t>
          </a:r>
          <a:r>
            <a:rPr kumimoji="1" lang="ja-JP" altLang="en-US" sz="1300">
              <a:latin typeface="ＭＳ Ｐゴシック" panose="020B0600070205080204" pitchFamily="50" charset="-128"/>
              <a:ea typeface="ＭＳ Ｐゴシック" panose="020B0600070205080204" pitchFamily="50" charset="-128"/>
            </a:rPr>
            <a:t>円となっており、前年度と比べて増加したものの、定員適正化計画の成果の表れにより類似団体平均と同程度の水準で推移している。物件費は住民一人当たり</a:t>
          </a:r>
          <a:r>
            <a:rPr kumimoji="1" lang="en-US" altLang="ja-JP" sz="1300">
              <a:latin typeface="ＭＳ Ｐゴシック" panose="020B0600070205080204" pitchFamily="50" charset="-128"/>
              <a:ea typeface="ＭＳ Ｐゴシック" panose="020B0600070205080204" pitchFamily="50" charset="-128"/>
            </a:rPr>
            <a:t>106,054</a:t>
          </a:r>
          <a:r>
            <a:rPr kumimoji="1" lang="ja-JP" altLang="en-US" sz="1300">
              <a:latin typeface="ＭＳ Ｐゴシック" panose="020B0600070205080204" pitchFamily="50" charset="-128"/>
              <a:ea typeface="ＭＳ Ｐゴシック" panose="020B0600070205080204" pitchFamily="50" charset="-128"/>
            </a:rPr>
            <a:t>円となっており、ふるさと納税事業委託料や原油・燃料価格の高騰に伴う電気料金値上げ等により増加し、類似団体平均を上回った。補助費等が類似団体と比較して一人当たりのコストが高い状況となっているのは、市で自治体病院を抱えることによる繰出金や、公共下水道の整備率が高いことによる下水道事業会計への公債費の繰出金が多くなっているためである。下水道事業会計への繰出金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面整備が完了したことにより、今後は緩やかに減少していくことと見込まれるが、引き続き、全ての特別会計及び企業会計で経費支出の効率化に努める。普通建設事業費（うち更新整備）が類似団体平均より高くなっているのは、喜須来小学校校舎長寿命化改良事業等の大型事業を実施したことによる。このため、公共施設等総合管理計画に基づき、長期的視点をもって公共施設等の更新・統廃合・長寿命化を計画的に行うことにより、財政負担の軽減・平準化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31,293
30,960
132.65
24,383,193
23,328,799
808,433
11,750,357
24,227,859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54356</xdr:rowOff>
    </xdr:from>
    <xdr:to>
      <xdr:col>24</xdr:col>
      <xdr:colOff>63500</xdr:colOff>
      <xdr:row>36</xdr:row>
      <xdr:rowOff>108839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26556"/>
          <a:ext cx="8382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108839</xdr:rowOff>
    </xdr:from>
    <xdr:to>
      <xdr:col>19</xdr:col>
      <xdr:colOff>177800</xdr:colOff>
      <xdr:row>36</xdr:row>
      <xdr:rowOff>115126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81039"/>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104267</xdr:rowOff>
    </xdr:from>
    <xdr:to>
      <xdr:col>15</xdr:col>
      <xdr:colOff>50800</xdr:colOff>
      <xdr:row>36</xdr:row>
      <xdr:rowOff>115126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76467"/>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104267</xdr:rowOff>
    </xdr:from>
    <xdr:to>
      <xdr:col>10</xdr:col>
      <xdr:colOff>114300</xdr:colOff>
      <xdr:row>36</xdr:row>
      <xdr:rowOff>124270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76467"/>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153433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58039</xdr:rowOff>
    </xdr:from>
    <xdr:to>
      <xdr:col>20</xdr:col>
      <xdr:colOff>38100</xdr:colOff>
      <xdr:row>36</xdr:row>
      <xdr:rowOff>159639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150766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64326</xdr:rowOff>
    </xdr:from>
    <xdr:to>
      <xdr:col>15</xdr:col>
      <xdr:colOff>101600</xdr:colOff>
      <xdr:row>36</xdr:row>
      <xdr:rowOff>165926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157053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53467</xdr:rowOff>
    </xdr:from>
    <xdr:to>
      <xdr:col>10</xdr:col>
      <xdr:colOff>165100</xdr:colOff>
      <xdr:row>36</xdr:row>
      <xdr:rowOff>155067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146194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73470</xdr:rowOff>
    </xdr:from>
    <xdr:to>
      <xdr:col>6</xdr:col>
      <xdr:colOff>38100</xdr:colOff>
      <xdr:row>37</xdr:row>
      <xdr:rowOff>3620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4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166197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3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151040</xdr:rowOff>
    </xdr:from>
    <xdr:to>
      <xdr:col>24</xdr:col>
      <xdr:colOff>63500</xdr:colOff>
      <xdr:row>59</xdr:row>
      <xdr:rowOff>1201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95140"/>
          <a:ext cx="838200" cy="2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54111</xdr:rowOff>
    </xdr:from>
    <xdr:to>
      <xdr:col>19</xdr:col>
      <xdr:colOff>177800</xdr:colOff>
      <xdr:row>59</xdr:row>
      <xdr:rowOff>1201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98211"/>
          <a:ext cx="889000" cy="1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54111</xdr:rowOff>
    </xdr:from>
    <xdr:to>
      <xdr:col>15</xdr:col>
      <xdr:colOff>50800</xdr:colOff>
      <xdr:row>59</xdr:row>
      <xdr:rowOff>6705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98211"/>
          <a:ext cx="889000" cy="12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6705</xdr:rowOff>
    </xdr:from>
    <xdr:to>
      <xdr:col>10</xdr:col>
      <xdr:colOff>114300</xdr:colOff>
      <xdr:row>59</xdr:row>
      <xdr:rowOff>30684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22255"/>
          <a:ext cx="889000" cy="2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100240</xdr:rowOff>
    </xdr:from>
    <xdr:to>
      <xdr:col>24</xdr:col>
      <xdr:colOff>114300</xdr:colOff>
      <xdr:row>59</xdr:row>
      <xdr:rowOff>30390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121851</xdr:rowOff>
    </xdr:from>
    <xdr:to>
      <xdr:col>20</xdr:col>
      <xdr:colOff>38100</xdr:colOff>
      <xdr:row>59</xdr:row>
      <xdr:rowOff>52001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6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43128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5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3311</xdr:rowOff>
    </xdr:from>
    <xdr:to>
      <xdr:col>15</xdr:col>
      <xdr:colOff>101600</xdr:colOff>
      <xdr:row>58</xdr:row>
      <xdr:rowOff>104911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96038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127355</xdr:rowOff>
    </xdr:from>
    <xdr:to>
      <xdr:col>10</xdr:col>
      <xdr:colOff>165100</xdr:colOff>
      <xdr:row>59</xdr:row>
      <xdr:rowOff>57505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48632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6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151334</xdr:rowOff>
    </xdr:from>
    <xdr:to>
      <xdr:col>6</xdr:col>
      <xdr:colOff>38100</xdr:colOff>
      <xdr:row>59</xdr:row>
      <xdr:rowOff>81484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9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72611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8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150750</xdr:rowOff>
    </xdr:from>
    <xdr:to>
      <xdr:col>24</xdr:col>
      <xdr:colOff>63500</xdr:colOff>
      <xdr:row>76</xdr:row>
      <xdr:rowOff>36401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09500"/>
          <a:ext cx="838200" cy="5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150750</xdr:rowOff>
    </xdr:from>
    <xdr:to>
      <xdr:col>19</xdr:col>
      <xdr:colOff>177800</xdr:colOff>
      <xdr:row>76</xdr:row>
      <xdr:rowOff>134351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09500"/>
          <a:ext cx="889000" cy="15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134351</xdr:rowOff>
    </xdr:from>
    <xdr:to>
      <xdr:col>15</xdr:col>
      <xdr:colOff>50800</xdr:colOff>
      <xdr:row>76</xdr:row>
      <xdr:rowOff>141368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64551"/>
          <a:ext cx="889000" cy="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55305</xdr:rowOff>
    </xdr:from>
    <xdr:to>
      <xdr:col>10</xdr:col>
      <xdr:colOff>114300</xdr:colOff>
      <xdr:row>76</xdr:row>
      <xdr:rowOff>141368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85505"/>
          <a:ext cx="889000" cy="8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157051</xdr:rowOff>
    </xdr:from>
    <xdr:to>
      <xdr:col>24</xdr:col>
      <xdr:colOff>114300</xdr:colOff>
      <xdr:row>76</xdr:row>
      <xdr:rowOff>87201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1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135478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9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99950</xdr:rowOff>
    </xdr:from>
    <xdr:to>
      <xdr:col>20</xdr:col>
      <xdr:colOff>38100</xdr:colOff>
      <xdr:row>76</xdr:row>
      <xdr:rowOff>30100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21227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5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83551</xdr:rowOff>
    </xdr:from>
    <xdr:to>
      <xdr:col>15</xdr:col>
      <xdr:colOff>101600</xdr:colOff>
      <xdr:row>77</xdr:row>
      <xdr:rowOff>13701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1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4828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0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90568</xdr:rowOff>
    </xdr:from>
    <xdr:to>
      <xdr:col>10</xdr:col>
      <xdr:colOff>165100</xdr:colOff>
      <xdr:row>77</xdr:row>
      <xdr:rowOff>20718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11845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1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4505</xdr:rowOff>
    </xdr:from>
    <xdr:to>
      <xdr:col>6</xdr:col>
      <xdr:colOff>38100</xdr:colOff>
      <xdr:row>76</xdr:row>
      <xdr:rowOff>106105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3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122632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0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163452</xdr:rowOff>
    </xdr:from>
    <xdr:to>
      <xdr:col>24</xdr:col>
      <xdr:colOff>63500</xdr:colOff>
      <xdr:row>98</xdr:row>
      <xdr:rowOff>4862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94102"/>
          <a:ext cx="838200" cy="1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4862</xdr:rowOff>
    </xdr:from>
    <xdr:to>
      <xdr:col>19</xdr:col>
      <xdr:colOff>177800</xdr:colOff>
      <xdr:row>98</xdr:row>
      <xdr:rowOff>27513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06962"/>
          <a:ext cx="889000" cy="2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27513</xdr:rowOff>
    </xdr:from>
    <xdr:to>
      <xdr:col>15</xdr:col>
      <xdr:colOff>50800</xdr:colOff>
      <xdr:row>98</xdr:row>
      <xdr:rowOff>53828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29613"/>
          <a:ext cx="889000" cy="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53828</xdr:rowOff>
    </xdr:from>
    <xdr:to>
      <xdr:col>10</xdr:col>
      <xdr:colOff>114300</xdr:colOff>
      <xdr:row>98</xdr:row>
      <xdr:rowOff>61173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55928"/>
          <a:ext cx="889000" cy="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112652</xdr:rowOff>
    </xdr:from>
    <xdr:to>
      <xdr:col>24</xdr:col>
      <xdr:colOff>114300</xdr:colOff>
      <xdr:row>98</xdr:row>
      <xdr:rowOff>42802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4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135529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125512</xdr:rowOff>
    </xdr:from>
    <xdr:to>
      <xdr:col>20</xdr:col>
      <xdr:colOff>38100</xdr:colOff>
      <xdr:row>98</xdr:row>
      <xdr:rowOff>55662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5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72189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3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148163</xdr:rowOff>
    </xdr:from>
    <xdr:to>
      <xdr:col>15</xdr:col>
      <xdr:colOff>101600</xdr:colOff>
      <xdr:row>98</xdr:row>
      <xdr:rowOff>78313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7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94840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5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3028</xdr:rowOff>
    </xdr:from>
    <xdr:to>
      <xdr:col>10</xdr:col>
      <xdr:colOff>165100</xdr:colOff>
      <xdr:row>98</xdr:row>
      <xdr:rowOff>104628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0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121155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8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10373</xdr:rowOff>
    </xdr:from>
    <xdr:to>
      <xdr:col>6</xdr:col>
      <xdr:colOff>38100</xdr:colOff>
      <xdr:row>98</xdr:row>
      <xdr:rowOff>111973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1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128500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8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55771</xdr:rowOff>
    </xdr:from>
    <xdr:to>
      <xdr:col>55</xdr:col>
      <xdr:colOff>0</xdr:colOff>
      <xdr:row>38</xdr:row>
      <xdr:rowOff>60996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70871"/>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60996</xdr:rowOff>
    </xdr:from>
    <xdr:to>
      <xdr:col>50</xdr:col>
      <xdr:colOff>114300</xdr:colOff>
      <xdr:row>38</xdr:row>
      <xdr:rowOff>65242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76096"/>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65242</xdr:rowOff>
    </xdr:from>
    <xdr:to>
      <xdr:col>45</xdr:col>
      <xdr:colOff>177800</xdr:colOff>
      <xdr:row>38</xdr:row>
      <xdr:rowOff>68181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8034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68181</xdr:rowOff>
    </xdr:from>
    <xdr:to>
      <xdr:col>41</xdr:col>
      <xdr:colOff>50800</xdr:colOff>
      <xdr:row>38</xdr:row>
      <xdr:rowOff>72099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83281"/>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4971</xdr:rowOff>
    </xdr:from>
    <xdr:to>
      <xdr:col>55</xdr:col>
      <xdr:colOff>50800</xdr:colOff>
      <xdr:row>38</xdr:row>
      <xdr:rowOff>106571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154848</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9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10196</xdr:rowOff>
    </xdr:from>
    <xdr:to>
      <xdr:col>50</xdr:col>
      <xdr:colOff>165100</xdr:colOff>
      <xdr:row>38</xdr:row>
      <xdr:rowOff>111796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2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102923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18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14442</xdr:rowOff>
    </xdr:from>
    <xdr:to>
      <xdr:col>46</xdr:col>
      <xdr:colOff>38100</xdr:colOff>
      <xdr:row>38</xdr:row>
      <xdr:rowOff>116042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107169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22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17381</xdr:rowOff>
    </xdr:from>
    <xdr:to>
      <xdr:col>41</xdr:col>
      <xdr:colOff>101600</xdr:colOff>
      <xdr:row>38</xdr:row>
      <xdr:rowOff>118981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110108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25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21299</xdr:rowOff>
    </xdr:from>
    <xdr:to>
      <xdr:col>36</xdr:col>
      <xdr:colOff>165100</xdr:colOff>
      <xdr:row>38</xdr:row>
      <xdr:rowOff>122899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114026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2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58406</xdr:rowOff>
    </xdr:from>
    <xdr:to>
      <xdr:col>55</xdr:col>
      <xdr:colOff>0</xdr:colOff>
      <xdr:row>57</xdr:row>
      <xdr:rowOff>11336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659606"/>
          <a:ext cx="838200" cy="12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58406</xdr:rowOff>
    </xdr:from>
    <xdr:to>
      <xdr:col>50</xdr:col>
      <xdr:colOff>114300</xdr:colOff>
      <xdr:row>56</xdr:row>
      <xdr:rowOff>106966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659606"/>
          <a:ext cx="889000" cy="4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106966</xdr:rowOff>
    </xdr:from>
    <xdr:to>
      <xdr:col>45</xdr:col>
      <xdr:colOff>177800</xdr:colOff>
      <xdr:row>56</xdr:row>
      <xdr:rowOff>144338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708166"/>
          <a:ext cx="889000" cy="3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144338</xdr:rowOff>
    </xdr:from>
    <xdr:to>
      <xdr:col>41</xdr:col>
      <xdr:colOff>50800</xdr:colOff>
      <xdr:row>57</xdr:row>
      <xdr:rowOff>45005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745538"/>
          <a:ext cx="889000" cy="7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131986</xdr:rowOff>
    </xdr:from>
    <xdr:to>
      <xdr:col>55</xdr:col>
      <xdr:colOff>50800</xdr:colOff>
      <xdr:row>57</xdr:row>
      <xdr:rowOff>62136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7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154863</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58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7606</xdr:rowOff>
    </xdr:from>
    <xdr:to>
      <xdr:col>50</xdr:col>
      <xdr:colOff>165100</xdr:colOff>
      <xdr:row>56</xdr:row>
      <xdr:rowOff>109206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60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125733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38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56166</xdr:rowOff>
    </xdr:from>
    <xdr:to>
      <xdr:col>46</xdr:col>
      <xdr:colOff>38100</xdr:colOff>
      <xdr:row>56</xdr:row>
      <xdr:rowOff>157766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6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2843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4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93538</xdr:rowOff>
    </xdr:from>
    <xdr:to>
      <xdr:col>41</xdr:col>
      <xdr:colOff>101600</xdr:colOff>
      <xdr:row>57</xdr:row>
      <xdr:rowOff>23688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69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40215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46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165655</xdr:rowOff>
    </xdr:from>
    <xdr:to>
      <xdr:col>36</xdr:col>
      <xdr:colOff>165100</xdr:colOff>
      <xdr:row>57</xdr:row>
      <xdr:rowOff>95805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7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112332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54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73085</xdr:rowOff>
    </xdr:from>
    <xdr:to>
      <xdr:col>55</xdr:col>
      <xdr:colOff>0</xdr:colOff>
      <xdr:row>77</xdr:row>
      <xdr:rowOff>149315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274735"/>
          <a:ext cx="838200" cy="7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73085</xdr:rowOff>
    </xdr:from>
    <xdr:to>
      <xdr:col>50</xdr:col>
      <xdr:colOff>114300</xdr:colOff>
      <xdr:row>77</xdr:row>
      <xdr:rowOff>133998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274735"/>
          <a:ext cx="889000" cy="6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133998</xdr:rowOff>
    </xdr:from>
    <xdr:to>
      <xdr:col>45</xdr:col>
      <xdr:colOff>177800</xdr:colOff>
      <xdr:row>78</xdr:row>
      <xdr:rowOff>101602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35648"/>
          <a:ext cx="889000" cy="13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101602</xdr:rowOff>
    </xdr:from>
    <xdr:to>
      <xdr:col>41</xdr:col>
      <xdr:colOff>50800</xdr:colOff>
      <xdr:row>78</xdr:row>
      <xdr:rowOff>103211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74702"/>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98515</xdr:rowOff>
    </xdr:from>
    <xdr:to>
      <xdr:col>55</xdr:col>
      <xdr:colOff>50800</xdr:colOff>
      <xdr:row>78</xdr:row>
      <xdr:rowOff>28665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121392</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5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22285</xdr:rowOff>
    </xdr:from>
    <xdr:to>
      <xdr:col>50</xdr:col>
      <xdr:colOff>165100</xdr:colOff>
      <xdr:row>77</xdr:row>
      <xdr:rowOff>123885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2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140412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9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83198</xdr:rowOff>
    </xdr:from>
    <xdr:to>
      <xdr:col>46</xdr:col>
      <xdr:colOff>38100</xdr:colOff>
      <xdr:row>78</xdr:row>
      <xdr:rowOff>13348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29875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6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50802</xdr:rowOff>
    </xdr:from>
    <xdr:to>
      <xdr:col>41</xdr:col>
      <xdr:colOff>101600</xdr:colOff>
      <xdr:row>78</xdr:row>
      <xdr:rowOff>152402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143529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1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52411</xdr:rowOff>
    </xdr:from>
    <xdr:to>
      <xdr:col>36</xdr:col>
      <xdr:colOff>165100</xdr:colOff>
      <xdr:row>78</xdr:row>
      <xdr:rowOff>154011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2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145138</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1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85370</xdr:rowOff>
    </xdr:from>
    <xdr:to>
      <xdr:col>55</xdr:col>
      <xdr:colOff>0</xdr:colOff>
      <xdr:row>95</xdr:row>
      <xdr:rowOff>91075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5858770"/>
          <a:ext cx="838200" cy="52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85370</xdr:rowOff>
    </xdr:from>
    <xdr:to>
      <xdr:col>50</xdr:col>
      <xdr:colOff>114300</xdr:colOff>
      <xdr:row>94</xdr:row>
      <xdr:rowOff>142833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5858770"/>
          <a:ext cx="889000" cy="40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136289</xdr:rowOff>
    </xdr:from>
    <xdr:to>
      <xdr:col>45</xdr:col>
      <xdr:colOff>177800</xdr:colOff>
      <xdr:row>94</xdr:row>
      <xdr:rowOff>142833</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081139"/>
          <a:ext cx="889000" cy="17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136289</xdr:rowOff>
    </xdr:from>
    <xdr:to>
      <xdr:col>41</xdr:col>
      <xdr:colOff>50800</xdr:colOff>
      <xdr:row>95</xdr:row>
      <xdr:rowOff>67814</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081139"/>
          <a:ext cx="889000" cy="27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40275</xdr:rowOff>
    </xdr:from>
    <xdr:to>
      <xdr:col>55</xdr:col>
      <xdr:colOff>50800</xdr:colOff>
      <xdr:row>95</xdr:row>
      <xdr:rowOff>141875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32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63152</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1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34570</xdr:rowOff>
    </xdr:from>
    <xdr:to>
      <xdr:col>50</xdr:col>
      <xdr:colOff>165100</xdr:colOff>
      <xdr:row>92</xdr:row>
      <xdr:rowOff>136170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5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152697</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39795" y="1558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92033</xdr:rowOff>
    </xdr:from>
    <xdr:to>
      <xdr:col>46</xdr:col>
      <xdr:colOff>38100</xdr:colOff>
      <xdr:row>95</xdr:row>
      <xdr:rowOff>22183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20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38710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598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85489</xdr:rowOff>
    </xdr:from>
    <xdr:to>
      <xdr:col>41</xdr:col>
      <xdr:colOff>101600</xdr:colOff>
      <xdr:row>94</xdr:row>
      <xdr:rowOff>15639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0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32166</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61795" y="1580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17014</xdr:rowOff>
    </xdr:from>
    <xdr:to>
      <xdr:col>36</xdr:col>
      <xdr:colOff>165100</xdr:colOff>
      <xdr:row>95</xdr:row>
      <xdr:rowOff>118614</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3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135141</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07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108496</xdr:rowOff>
    </xdr:from>
    <xdr:to>
      <xdr:col>85</xdr:col>
      <xdr:colOff>127000</xdr:colOff>
      <xdr:row>36</xdr:row>
      <xdr:rowOff>138481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280696"/>
          <a:ext cx="8382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87046</xdr:rowOff>
    </xdr:from>
    <xdr:to>
      <xdr:col>81</xdr:col>
      <xdr:colOff>50800</xdr:colOff>
      <xdr:row>36</xdr:row>
      <xdr:rowOff>138481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259246"/>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82988</xdr:rowOff>
    </xdr:from>
    <xdr:to>
      <xdr:col>76</xdr:col>
      <xdr:colOff>114300</xdr:colOff>
      <xdr:row>36</xdr:row>
      <xdr:rowOff>87046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255188"/>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82988</xdr:rowOff>
    </xdr:from>
    <xdr:to>
      <xdr:col>71</xdr:col>
      <xdr:colOff>177800</xdr:colOff>
      <xdr:row>36</xdr:row>
      <xdr:rowOff>101276</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255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57696</xdr:rowOff>
    </xdr:from>
    <xdr:to>
      <xdr:col>85</xdr:col>
      <xdr:colOff>177800</xdr:colOff>
      <xdr:row>36</xdr:row>
      <xdr:rowOff>159296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2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36123</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0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87681</xdr:rowOff>
    </xdr:from>
    <xdr:to>
      <xdr:col>81</xdr:col>
      <xdr:colOff>101600</xdr:colOff>
      <xdr:row>37</xdr:row>
      <xdr:rowOff>17831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8958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5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36246</xdr:rowOff>
    </xdr:from>
    <xdr:to>
      <xdr:col>76</xdr:col>
      <xdr:colOff>165100</xdr:colOff>
      <xdr:row>36</xdr:row>
      <xdr:rowOff>137846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0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128973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0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32188</xdr:rowOff>
    </xdr:from>
    <xdr:to>
      <xdr:col>72</xdr:col>
      <xdr:colOff>38100</xdr:colOff>
      <xdr:row>36</xdr:row>
      <xdr:rowOff>133788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0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150315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97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50476</xdr:rowOff>
    </xdr:from>
    <xdr:to>
      <xdr:col>67</xdr:col>
      <xdr:colOff>101600</xdr:colOff>
      <xdr:row>36</xdr:row>
      <xdr:rowOff>152076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2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143203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1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130848</xdr:rowOff>
    </xdr:from>
    <xdr:to>
      <xdr:col>85</xdr:col>
      <xdr:colOff>127000</xdr:colOff>
      <xdr:row>56</xdr:row>
      <xdr:rowOff>112064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389148"/>
          <a:ext cx="838200" cy="32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63170</xdr:rowOff>
    </xdr:from>
    <xdr:to>
      <xdr:col>81</xdr:col>
      <xdr:colOff>50800</xdr:colOff>
      <xdr:row>56</xdr:row>
      <xdr:rowOff>112064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664370"/>
          <a:ext cx="889000" cy="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38253</xdr:rowOff>
    </xdr:from>
    <xdr:to>
      <xdr:col>76</xdr:col>
      <xdr:colOff>114300</xdr:colOff>
      <xdr:row>56</xdr:row>
      <xdr:rowOff>63170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296553"/>
          <a:ext cx="889000" cy="3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38253</xdr:rowOff>
    </xdr:from>
    <xdr:to>
      <xdr:col>71</xdr:col>
      <xdr:colOff>177800</xdr:colOff>
      <xdr:row>57</xdr:row>
      <xdr:rowOff>150902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296553"/>
          <a:ext cx="889000" cy="62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80048</xdr:rowOff>
    </xdr:from>
    <xdr:to>
      <xdr:col>85</xdr:col>
      <xdr:colOff>177800</xdr:colOff>
      <xdr:row>55</xdr:row>
      <xdr:rowOff>10198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33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102925</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18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61264</xdr:rowOff>
    </xdr:from>
    <xdr:to>
      <xdr:col>81</xdr:col>
      <xdr:colOff>101600</xdr:colOff>
      <xdr:row>56</xdr:row>
      <xdr:rowOff>162864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6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153991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75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12370</xdr:rowOff>
    </xdr:from>
    <xdr:to>
      <xdr:col>76</xdr:col>
      <xdr:colOff>165100</xdr:colOff>
      <xdr:row>56</xdr:row>
      <xdr:rowOff>113970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6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105097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70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158903</xdr:rowOff>
    </xdr:from>
    <xdr:to>
      <xdr:col>72</xdr:col>
      <xdr:colOff>38100</xdr:colOff>
      <xdr:row>54</xdr:row>
      <xdr:rowOff>89053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24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105580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02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100102</xdr:rowOff>
    </xdr:from>
    <xdr:to>
      <xdr:col>67</xdr:col>
      <xdr:colOff>101600</xdr:colOff>
      <xdr:row>58</xdr:row>
      <xdr:rowOff>30252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21379</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6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19031</xdr:rowOff>
    </xdr:from>
    <xdr:to>
      <xdr:col>85</xdr:col>
      <xdr:colOff>127000</xdr:colOff>
      <xdr:row>79</xdr:row>
      <xdr:rowOff>68948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63581"/>
          <a:ext cx="838200" cy="4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151211</xdr:rowOff>
    </xdr:from>
    <xdr:to>
      <xdr:col>81</xdr:col>
      <xdr:colOff>50800</xdr:colOff>
      <xdr:row>79</xdr:row>
      <xdr:rowOff>19031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24311"/>
          <a:ext cx="889000" cy="3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140370</xdr:rowOff>
    </xdr:from>
    <xdr:to>
      <xdr:col>76</xdr:col>
      <xdr:colOff>114300</xdr:colOff>
      <xdr:row>78</xdr:row>
      <xdr:rowOff>151211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13470"/>
          <a:ext cx="889000" cy="1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110341</xdr:rowOff>
    </xdr:from>
    <xdr:to>
      <xdr:col>71</xdr:col>
      <xdr:colOff>177800</xdr:colOff>
      <xdr:row>78</xdr:row>
      <xdr:rowOff>140370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483441"/>
          <a:ext cx="889000" cy="3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18148</xdr:rowOff>
    </xdr:from>
    <xdr:to>
      <xdr:col>85</xdr:col>
      <xdr:colOff>177800</xdr:colOff>
      <xdr:row>79</xdr:row>
      <xdr:rowOff>119748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104525</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139681</xdr:rowOff>
    </xdr:from>
    <xdr:to>
      <xdr:col>81</xdr:col>
      <xdr:colOff>101600</xdr:colOff>
      <xdr:row>79</xdr:row>
      <xdr:rowOff>69831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1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60958</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60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100411</xdr:rowOff>
    </xdr:from>
    <xdr:to>
      <xdr:col>76</xdr:col>
      <xdr:colOff>165100</xdr:colOff>
      <xdr:row>79</xdr:row>
      <xdr:rowOff>30561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4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21688</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89570</xdr:rowOff>
    </xdr:from>
    <xdr:to>
      <xdr:col>72</xdr:col>
      <xdr:colOff>38100</xdr:colOff>
      <xdr:row>79</xdr:row>
      <xdr:rowOff>19720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46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10847</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55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59541</xdr:rowOff>
    </xdr:from>
    <xdr:to>
      <xdr:col>67</xdr:col>
      <xdr:colOff>101600</xdr:colOff>
      <xdr:row>78</xdr:row>
      <xdr:rowOff>161141</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4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6218</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20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10466</xdr:rowOff>
    </xdr:from>
    <xdr:to>
      <xdr:col>85</xdr:col>
      <xdr:colOff>127000</xdr:colOff>
      <xdr:row>98</xdr:row>
      <xdr:rowOff>31494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812566"/>
          <a:ext cx="838200" cy="2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31494</xdr:rowOff>
    </xdr:from>
    <xdr:to>
      <xdr:col>81</xdr:col>
      <xdr:colOff>50800</xdr:colOff>
      <xdr:row>98</xdr:row>
      <xdr:rowOff>43659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33594"/>
          <a:ext cx="8890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43659</xdr:rowOff>
    </xdr:from>
    <xdr:to>
      <xdr:col>76</xdr:col>
      <xdr:colOff>114300</xdr:colOff>
      <xdr:row>98</xdr:row>
      <xdr:rowOff>48845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845759"/>
          <a:ext cx="8890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48845</xdr:rowOff>
    </xdr:from>
    <xdr:to>
      <xdr:col>71</xdr:col>
      <xdr:colOff>177800</xdr:colOff>
      <xdr:row>98</xdr:row>
      <xdr:rowOff>50171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850945"/>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131116</xdr:rowOff>
    </xdr:from>
    <xdr:to>
      <xdr:col>85</xdr:col>
      <xdr:colOff>177800</xdr:colOff>
      <xdr:row>98</xdr:row>
      <xdr:rowOff>61266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6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153993</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61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152144</xdr:rowOff>
    </xdr:from>
    <xdr:to>
      <xdr:col>81</xdr:col>
      <xdr:colOff>101600</xdr:colOff>
      <xdr:row>98</xdr:row>
      <xdr:rowOff>82294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8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73421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87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164309</xdr:rowOff>
    </xdr:from>
    <xdr:to>
      <xdr:col>76</xdr:col>
      <xdr:colOff>165100</xdr:colOff>
      <xdr:row>98</xdr:row>
      <xdr:rowOff>94459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85586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88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169495</xdr:rowOff>
    </xdr:from>
    <xdr:to>
      <xdr:col>72</xdr:col>
      <xdr:colOff>38100</xdr:colOff>
      <xdr:row>98</xdr:row>
      <xdr:rowOff>99645</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90772</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89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170821</xdr:rowOff>
    </xdr:from>
    <xdr:to>
      <xdr:col>67</xdr:col>
      <xdr:colOff>101600</xdr:colOff>
      <xdr:row>98</xdr:row>
      <xdr:rowOff>100971</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0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92098</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89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エネルギー価格・物価高騰対策関連事業として実施した電力・ガス・食料品等価格高騰緊急支援給付金給付事業等により、引き続き高くなっている。土木費は、八幡浜港フェリー埠頭再整備事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年度で完了したこと等により大幅に減少した。一方、教育費は、大幅に増額しているが、これは、喜須来小学校校舎長寿命化改良事業や市民スポーツセンター再エネシステム導入事業等によるものである。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年度の財政調整基金残高は、ふるさと納税の増加等により基金を積み増すことができ、標準財政規模の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％超を持続している良好な状態である。</a:t>
          </a:r>
        </a:p>
        <a:p>
          <a:r>
            <a:rPr kumimoji="1" lang="ja-JP" altLang="en-US" sz="1400">
              <a:latin typeface="ＭＳ ゴシック" pitchFamily="49" charset="-128"/>
              <a:ea typeface="ＭＳ ゴシック" pitchFamily="49" charset="-128"/>
            </a:rPr>
            <a:t>実質収支額は前年度に比べ</a:t>
          </a:r>
          <a:r>
            <a:rPr kumimoji="1" lang="en-US" altLang="ja-JP" sz="1400">
              <a:latin typeface="ＭＳ ゴシック" pitchFamily="49" charset="-128"/>
              <a:ea typeface="ＭＳ ゴシック" pitchFamily="49" charset="-128"/>
            </a:rPr>
            <a:t>2.70</a:t>
          </a:r>
          <a:r>
            <a:rPr kumimoji="1" lang="ja-JP" altLang="en-US" sz="1400">
              <a:latin typeface="ＭＳ ゴシック" pitchFamily="49" charset="-128"/>
              <a:ea typeface="ＭＳ ゴシック" pitchFamily="49" charset="-128"/>
            </a:rPr>
            <a:t>ポイント低下したため、事業の優先度・必要性を厳しく精査し、歳出の見直しを進めるとともに、今後も財政調整基金を積み増しできるよう歳入と歳出のバランスを考え、財政の健全化に努める。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年度において、全ての会計で実質赤字は生じていないため、算定される比率はない。過去においても赤字となった会計はなく、良好な状態となっているため、現在の財政状態を維持していく。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82</v>
      </c>
      <c r="C2" s="182"/>
      <c r="D2" s="183"/>
    </row>
    <row r="3" spans="1:119" ht="18.75" customHeight="1" thickBot="1">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24383193</v>
      </c>
      <c r="BO4" s="449"/>
      <c r="BP4" s="449"/>
      <c r="BQ4" s="449"/>
      <c r="BR4" s="449"/>
      <c r="BS4" s="449"/>
      <c r="BT4" s="449"/>
      <c r="BU4" s="450"/>
      <c r="BV4" s="448">
        <v>26353627</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6.9</v>
      </c>
      <c r="CU4" s="589"/>
      <c r="CV4" s="589"/>
      <c r="CW4" s="589"/>
      <c r="CX4" s="589"/>
      <c r="CY4" s="589"/>
      <c r="CZ4" s="589"/>
      <c r="DA4" s="590"/>
      <c r="DB4" s="588">
        <v>9.6</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23328799</v>
      </c>
      <c r="BO5" s="420"/>
      <c r="BP5" s="420"/>
      <c r="BQ5" s="420"/>
      <c r="BR5" s="420"/>
      <c r="BS5" s="420"/>
      <c r="BT5" s="420"/>
      <c r="BU5" s="421"/>
      <c r="BV5" s="419">
        <v>25075380</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91.7</v>
      </c>
      <c r="CU5" s="417"/>
      <c r="CV5" s="417"/>
      <c r="CW5" s="417"/>
      <c r="CX5" s="417"/>
      <c r="CY5" s="417"/>
      <c r="CZ5" s="417"/>
      <c r="DA5" s="418"/>
      <c r="DB5" s="416">
        <v>89.1</v>
      </c>
      <c r="DC5" s="417"/>
      <c r="DD5" s="417"/>
      <c r="DE5" s="417"/>
      <c r="DF5" s="417"/>
      <c r="DG5" s="417"/>
      <c r="DH5" s="417"/>
      <c r="DI5" s="418"/>
    </row>
    <row r="6" spans="1:119" ht="18.75" customHeight="1">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1054394</v>
      </c>
      <c r="BO6" s="420"/>
      <c r="BP6" s="420"/>
      <c r="BQ6" s="420"/>
      <c r="BR6" s="420"/>
      <c r="BS6" s="420"/>
      <c r="BT6" s="420"/>
      <c r="BU6" s="421"/>
      <c r="BV6" s="419">
        <v>1278247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92.8</v>
      </c>
      <c r="CU6" s="563"/>
      <c r="CV6" s="563"/>
      <c r="CW6" s="563"/>
      <c r="CX6" s="563"/>
      <c r="CY6" s="563"/>
      <c r="CZ6" s="563"/>
      <c r="DA6" s="564"/>
      <c r="DB6" s="562">
        <v>92.8</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95</v>
      </c>
      <c r="AV7" s="478"/>
      <c r="AW7" s="478"/>
      <c r="AX7" s="478"/>
      <c r="AY7" s="433" t="s">
        <v>107</v>
      </c>
      <c r="AZ7" s="434"/>
      <c r="BA7" s="434"/>
      <c r="BB7" s="434"/>
      <c r="BC7" s="434"/>
      <c r="BD7" s="434"/>
      <c r="BE7" s="434"/>
      <c r="BF7" s="434"/>
      <c r="BG7" s="434"/>
      <c r="BH7" s="434"/>
      <c r="BI7" s="434"/>
      <c r="BJ7" s="434"/>
      <c r="BK7" s="434"/>
      <c r="BL7" s="434"/>
      <c r="BM7" s="435"/>
      <c r="BN7" s="419">
        <v>245961</v>
      </c>
      <c r="BO7" s="420"/>
      <c r="BP7" s="420"/>
      <c r="BQ7" s="420"/>
      <c r="BR7" s="420"/>
      <c r="BS7" s="420"/>
      <c r="BT7" s="420"/>
      <c r="BU7" s="421"/>
      <c r="BV7" s="419">
        <v>123385</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11750357</v>
      </c>
      <c r="CU7" s="420"/>
      <c r="CV7" s="420"/>
      <c r="CW7" s="420"/>
      <c r="CX7" s="420"/>
      <c r="CY7" s="420"/>
      <c r="CZ7" s="420"/>
      <c r="DA7" s="421"/>
      <c r="DB7" s="419">
        <v>12059359</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808433</v>
      </c>
      <c r="BO8" s="420"/>
      <c r="BP8" s="420"/>
      <c r="BQ8" s="420"/>
      <c r="BR8" s="420"/>
      <c r="BS8" s="420"/>
      <c r="BT8" s="420"/>
      <c r="BU8" s="421"/>
      <c r="BV8" s="419">
        <v>1154862</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0.32</v>
      </c>
      <c r="CU8" s="523"/>
      <c r="CV8" s="523"/>
      <c r="CW8" s="523"/>
      <c r="CX8" s="523"/>
      <c r="CY8" s="523"/>
      <c r="CZ8" s="523"/>
      <c r="DA8" s="524"/>
      <c r="DB8" s="522">
        <v>0.33</v>
      </c>
      <c r="DC8" s="523"/>
      <c r="DD8" s="523"/>
      <c r="DE8" s="523"/>
      <c r="DF8" s="523"/>
      <c r="DG8" s="523"/>
      <c r="DH8" s="523"/>
      <c r="DI8" s="524"/>
    </row>
    <row r="9" spans="1:119" ht="18.75" customHeight="1" thickBot="1">
      <c r="A9" s="181"/>
      <c r="B9" s="551" t="s">
        <v>113</v>
      </c>
      <c r="C9" s="552"/>
      <c r="D9" s="552"/>
      <c r="E9" s="552"/>
      <c r="F9" s="552"/>
      <c r="G9" s="552"/>
      <c r="H9" s="552"/>
      <c r="I9" s="552"/>
      <c r="J9" s="552"/>
      <c r="K9" s="470"/>
      <c r="L9" s="553" t="s">
        <v>114</v>
      </c>
      <c r="M9" s="554"/>
      <c r="N9" s="554"/>
      <c r="O9" s="554"/>
      <c r="P9" s="554"/>
      <c r="Q9" s="555"/>
      <c r="R9" s="556">
        <v>31987</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-346429</v>
      </c>
      <c r="BO9" s="420"/>
      <c r="BP9" s="420"/>
      <c r="BQ9" s="420"/>
      <c r="BR9" s="420"/>
      <c r="BS9" s="420"/>
      <c r="BT9" s="420"/>
      <c r="BU9" s="421"/>
      <c r="BV9" s="419">
        <v>1088945</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15.7</v>
      </c>
      <c r="CU9" s="417"/>
      <c r="CV9" s="417"/>
      <c r="CW9" s="417"/>
      <c r="CX9" s="417"/>
      <c r="CY9" s="417"/>
      <c r="CZ9" s="417"/>
      <c r="DA9" s="418"/>
      <c r="DB9" s="416">
        <v>14.6</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120</v>
      </c>
      <c r="M10" s="376"/>
      <c r="N10" s="376"/>
      <c r="O10" s="376"/>
      <c r="P10" s="376"/>
      <c r="Q10" s="377"/>
      <c r="R10" s="372">
        <v>34951</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580380</v>
      </c>
      <c r="BO10" s="420"/>
      <c r="BP10" s="420"/>
      <c r="BQ10" s="420"/>
      <c r="BR10" s="420"/>
      <c r="BS10" s="420"/>
      <c r="BT10" s="420"/>
      <c r="BU10" s="421"/>
      <c r="BV10" s="419">
        <v>33350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103</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c r="A12" s="181"/>
      <c r="B12" s="525" t="s">
        <v>132</v>
      </c>
      <c r="C12" s="526"/>
      <c r="D12" s="526"/>
      <c r="E12" s="526"/>
      <c r="F12" s="526"/>
      <c r="G12" s="526"/>
      <c r="H12" s="526"/>
      <c r="I12" s="526"/>
      <c r="J12" s="526"/>
      <c r="K12" s="527"/>
      <c r="L12" s="534" t="s">
        <v>133</v>
      </c>
      <c r="M12" s="535"/>
      <c r="N12" s="535"/>
      <c r="O12" s="535"/>
      <c r="P12" s="535"/>
      <c r="Q12" s="536"/>
      <c r="R12" s="537">
        <v>31293</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141</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142</v>
      </c>
      <c r="N13" s="504"/>
      <c r="O13" s="504"/>
      <c r="P13" s="504"/>
      <c r="Q13" s="505"/>
      <c r="R13" s="506">
        <v>30960</v>
      </c>
      <c r="S13" s="507"/>
      <c r="T13" s="507"/>
      <c r="U13" s="507"/>
      <c r="V13" s="508"/>
      <c r="W13" s="509" t="s">
        <v>143</v>
      </c>
      <c r="X13" s="405"/>
      <c r="Y13" s="405"/>
      <c r="Z13" s="405"/>
      <c r="AA13" s="405"/>
      <c r="AB13" s="406"/>
      <c r="AC13" s="372">
        <v>3325</v>
      </c>
      <c r="AD13" s="373"/>
      <c r="AE13" s="373"/>
      <c r="AF13" s="373"/>
      <c r="AG13" s="374"/>
      <c r="AH13" s="372">
        <v>3570</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233951</v>
      </c>
      <c r="BO13" s="420"/>
      <c r="BP13" s="420"/>
      <c r="BQ13" s="420"/>
      <c r="BR13" s="420"/>
      <c r="BS13" s="420"/>
      <c r="BT13" s="420"/>
      <c r="BU13" s="421"/>
      <c r="BV13" s="419">
        <v>1122295</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9.4</v>
      </c>
      <c r="CU13" s="417"/>
      <c r="CV13" s="417"/>
      <c r="CW13" s="417"/>
      <c r="CX13" s="417"/>
      <c r="CY13" s="417"/>
      <c r="CZ13" s="417"/>
      <c r="DA13" s="418"/>
      <c r="DB13" s="416">
        <v>9.5</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148</v>
      </c>
      <c r="M14" s="546"/>
      <c r="N14" s="546"/>
      <c r="O14" s="546"/>
      <c r="P14" s="546"/>
      <c r="Q14" s="547"/>
      <c r="R14" s="506">
        <v>31898</v>
      </c>
      <c r="S14" s="507"/>
      <c r="T14" s="507"/>
      <c r="U14" s="507"/>
      <c r="V14" s="508"/>
      <c r="W14" s="510"/>
      <c r="X14" s="408"/>
      <c r="Y14" s="408"/>
      <c r="Z14" s="408"/>
      <c r="AA14" s="408"/>
      <c r="AB14" s="409"/>
      <c r="AC14" s="499">
        <v>21.6</v>
      </c>
      <c r="AD14" s="500"/>
      <c r="AE14" s="500"/>
      <c r="AF14" s="500"/>
      <c r="AG14" s="501"/>
      <c r="AH14" s="499">
        <v>21.2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48.8</v>
      </c>
      <c r="CU14" s="517"/>
      <c r="CV14" s="517"/>
      <c r="CW14" s="517"/>
      <c r="CX14" s="517"/>
      <c r="CY14" s="517"/>
      <c r="CZ14" s="517"/>
      <c r="DA14" s="518"/>
      <c r="DB14" s="516">
        <v>62.2</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150</v>
      </c>
      <c r="N15" s="504"/>
      <c r="O15" s="504"/>
      <c r="P15" s="504"/>
      <c r="Q15" s="505"/>
      <c r="R15" s="506">
        <v>31664</v>
      </c>
      <c r="S15" s="507"/>
      <c r="T15" s="507"/>
      <c r="U15" s="507"/>
      <c r="V15" s="508"/>
      <c r="W15" s="509" t="s">
        <v>151</v>
      </c>
      <c r="X15" s="405"/>
      <c r="Y15" s="405"/>
      <c r="Z15" s="405"/>
      <c r="AA15" s="405"/>
      <c r="AB15" s="406"/>
      <c r="AC15" s="372">
        <v>2840</v>
      </c>
      <c r="AD15" s="373"/>
      <c r="AE15" s="373"/>
      <c r="AF15" s="373"/>
      <c r="AG15" s="374"/>
      <c r="AH15" s="372">
        <v>3139</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3436261</v>
      </c>
      <c r="BO15" s="449"/>
      <c r="BP15" s="449"/>
      <c r="BQ15" s="449"/>
      <c r="BR15" s="449"/>
      <c r="BS15" s="449"/>
      <c r="BT15" s="449"/>
      <c r="BU15" s="450"/>
      <c r="BV15" s="448">
        <v>3315507</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18.399999999999999</v>
      </c>
      <c r="AD16" s="500"/>
      <c r="AE16" s="500"/>
      <c r="AF16" s="500"/>
      <c r="AG16" s="501"/>
      <c r="AH16" s="499">
        <v>18.600000000000001</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10724383</v>
      </c>
      <c r="BO16" s="420"/>
      <c r="BP16" s="420"/>
      <c r="BQ16" s="420"/>
      <c r="BR16" s="420"/>
      <c r="BS16" s="420"/>
      <c r="BT16" s="420"/>
      <c r="BU16" s="421"/>
      <c r="BV16" s="419">
        <v>10711580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9238</v>
      </c>
      <c r="AD17" s="373"/>
      <c r="AE17" s="373"/>
      <c r="AF17" s="373"/>
      <c r="AG17" s="374"/>
      <c r="AH17" s="372">
        <v>10136</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4327895</v>
      </c>
      <c r="BO17" s="420"/>
      <c r="BP17" s="420"/>
      <c r="BQ17" s="420"/>
      <c r="BR17" s="420"/>
      <c r="BS17" s="420"/>
      <c r="BT17" s="420"/>
      <c r="BU17" s="421"/>
      <c r="BV17" s="419">
        <v>4170245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161</v>
      </c>
      <c r="C18" s="470"/>
      <c r="D18" s="470"/>
      <c r="E18" s="471"/>
      <c r="F18" s="471"/>
      <c r="G18" s="471"/>
      <c r="H18" s="471"/>
      <c r="I18" s="471"/>
      <c r="J18" s="471"/>
      <c r="K18" s="471"/>
      <c r="L18" s="472">
        <v>132.65</v>
      </c>
      <c r="M18" s="472"/>
      <c r="N18" s="472"/>
      <c r="O18" s="472"/>
      <c r="P18" s="472"/>
      <c r="Q18" s="472"/>
      <c r="R18" s="473"/>
      <c r="S18" s="473"/>
      <c r="T18" s="473"/>
      <c r="U18" s="473"/>
      <c r="V18" s="474"/>
      <c r="W18" s="490"/>
      <c r="X18" s="491"/>
      <c r="Y18" s="491"/>
      <c r="Z18" s="491"/>
      <c r="AA18" s="491"/>
      <c r="AB18" s="515"/>
      <c r="AC18" s="389">
        <v>60</v>
      </c>
      <c r="AD18" s="390"/>
      <c r="AE18" s="390"/>
      <c r="AF18" s="390"/>
      <c r="AG18" s="475"/>
      <c r="AH18" s="389">
        <v>60.2</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10925666</v>
      </c>
      <c r="BO18" s="420"/>
      <c r="BP18" s="420"/>
      <c r="BQ18" s="420"/>
      <c r="BR18" s="420"/>
      <c r="BS18" s="420"/>
      <c r="BT18" s="420"/>
      <c r="BU18" s="421"/>
      <c r="BV18" s="419">
        <v>11039930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163</v>
      </c>
      <c r="C19" s="470"/>
      <c r="D19" s="470"/>
      <c r="E19" s="471"/>
      <c r="F19" s="471"/>
      <c r="G19" s="471"/>
      <c r="H19" s="471"/>
      <c r="I19" s="471"/>
      <c r="J19" s="471"/>
      <c r="K19" s="471"/>
      <c r="L19" s="479">
        <v>241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15234124</v>
      </c>
      <c r="BO19" s="420"/>
      <c r="BP19" s="420"/>
      <c r="BQ19" s="420"/>
      <c r="BR19" s="420"/>
      <c r="BS19" s="420"/>
      <c r="BT19" s="420"/>
      <c r="BU19" s="421"/>
      <c r="BV19" s="419">
        <v>15269405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165</v>
      </c>
      <c r="C20" s="470"/>
      <c r="D20" s="470"/>
      <c r="E20" s="471"/>
      <c r="F20" s="471"/>
      <c r="G20" s="471"/>
      <c r="H20" s="471"/>
      <c r="I20" s="471"/>
      <c r="J20" s="471"/>
      <c r="K20" s="471"/>
      <c r="L20" s="479">
        <v>14413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24227859</v>
      </c>
      <c r="BO22" s="449"/>
      <c r="BP22" s="449"/>
      <c r="BQ22" s="449"/>
      <c r="BR22" s="449"/>
      <c r="BS22" s="449"/>
      <c r="BT22" s="449"/>
      <c r="BU22" s="450"/>
      <c r="BV22" s="448">
        <v>24898165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20500940</v>
      </c>
      <c r="BO23" s="420"/>
      <c r="BP23" s="420"/>
      <c r="BQ23" s="420"/>
      <c r="BR23" s="420"/>
      <c r="BS23" s="420"/>
      <c r="BT23" s="420"/>
      <c r="BU23" s="421"/>
      <c r="BV23" s="419">
        <v>21015528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175</v>
      </c>
      <c r="F24" s="376"/>
      <c r="G24" s="376"/>
      <c r="H24" s="376"/>
      <c r="I24" s="376"/>
      <c r="J24" s="376"/>
      <c r="K24" s="377"/>
      <c r="L24" s="372">
        <v>1</v>
      </c>
      <c r="M24" s="373"/>
      <c r="N24" s="373"/>
      <c r="O24" s="373"/>
      <c r="P24" s="374"/>
      <c r="Q24" s="372">
        <v>8550</v>
      </c>
      <c r="R24" s="373"/>
      <c r="S24" s="373"/>
      <c r="T24" s="373"/>
      <c r="U24" s="373"/>
      <c r="V24" s="374"/>
      <c r="W24" s="462"/>
      <c r="X24" s="399"/>
      <c r="Y24" s="400"/>
      <c r="Z24" s="375" t="s">
        <v>176</v>
      </c>
      <c r="AA24" s="376"/>
      <c r="AB24" s="376"/>
      <c r="AC24" s="376"/>
      <c r="AD24" s="376"/>
      <c r="AE24" s="376"/>
      <c r="AF24" s="376"/>
      <c r="AG24" s="377"/>
      <c r="AH24" s="372">
        <v>296</v>
      </c>
      <c r="AI24" s="373"/>
      <c r="AJ24" s="373"/>
      <c r="AK24" s="373"/>
      <c r="AL24" s="374"/>
      <c r="AM24" s="372">
        <v>944832</v>
      </c>
      <c r="AN24" s="373"/>
      <c r="AO24" s="373"/>
      <c r="AP24" s="373"/>
      <c r="AQ24" s="373"/>
      <c r="AR24" s="374"/>
      <c r="AS24" s="372">
        <v>3192</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18030386</v>
      </c>
      <c r="BO24" s="420"/>
      <c r="BP24" s="420"/>
      <c r="BQ24" s="420"/>
      <c r="BR24" s="420"/>
      <c r="BS24" s="420"/>
      <c r="BT24" s="420"/>
      <c r="BU24" s="421"/>
      <c r="BV24" s="419">
        <v>18174822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178</v>
      </c>
      <c r="F25" s="376"/>
      <c r="G25" s="376"/>
      <c r="H25" s="376"/>
      <c r="I25" s="376"/>
      <c r="J25" s="376"/>
      <c r="K25" s="377"/>
      <c r="L25" s="372">
        <v>1</v>
      </c>
      <c r="M25" s="373"/>
      <c r="N25" s="373"/>
      <c r="O25" s="373"/>
      <c r="P25" s="374"/>
      <c r="Q25" s="372">
        <v>6630</v>
      </c>
      <c r="R25" s="373"/>
      <c r="S25" s="373"/>
      <c r="T25" s="373"/>
      <c r="U25" s="373"/>
      <c r="V25" s="374"/>
      <c r="W25" s="462"/>
      <c r="X25" s="399"/>
      <c r="Y25" s="400"/>
      <c r="Z25" s="375" t="s">
        <v>179</v>
      </c>
      <c r="AA25" s="376"/>
      <c r="AB25" s="376"/>
      <c r="AC25" s="376"/>
      <c r="AD25" s="376"/>
      <c r="AE25" s="376"/>
      <c r="AF25" s="376"/>
      <c r="AG25" s="377"/>
      <c r="AH25" s="372" t="s">
        <v>140</v>
      </c>
      <c r="AI25" s="373"/>
      <c r="AJ25" s="373"/>
      <c r="AK25" s="373"/>
      <c r="AL25" s="374"/>
      <c r="AM25" s="372" t="s">
        <v>140</v>
      </c>
      <c r="AN25" s="373"/>
      <c r="AO25" s="373"/>
      <c r="AP25" s="373"/>
      <c r="AQ25" s="373"/>
      <c r="AR25" s="374"/>
      <c r="AS25" s="372" t="s">
        <v>140</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3767365</v>
      </c>
      <c r="BO25" s="449"/>
      <c r="BP25" s="449"/>
      <c r="BQ25" s="449"/>
      <c r="BR25" s="449"/>
      <c r="BS25" s="449"/>
      <c r="BT25" s="449"/>
      <c r="BU25" s="450"/>
      <c r="BV25" s="448">
        <v>3428373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181</v>
      </c>
      <c r="F26" s="376"/>
      <c r="G26" s="376"/>
      <c r="H26" s="376"/>
      <c r="I26" s="376"/>
      <c r="J26" s="376"/>
      <c r="K26" s="377"/>
      <c r="L26" s="372">
        <v>1</v>
      </c>
      <c r="M26" s="373"/>
      <c r="N26" s="373"/>
      <c r="O26" s="373"/>
      <c r="P26" s="374"/>
      <c r="Q26" s="372">
        <v>5530</v>
      </c>
      <c r="R26" s="373"/>
      <c r="S26" s="373"/>
      <c r="T26" s="373"/>
      <c r="U26" s="373"/>
      <c r="V26" s="374"/>
      <c r="W26" s="462"/>
      <c r="X26" s="399"/>
      <c r="Y26" s="400"/>
      <c r="Z26" s="375" t="s">
        <v>182</v>
      </c>
      <c r="AA26" s="430"/>
      <c r="AB26" s="430"/>
      <c r="AC26" s="430"/>
      <c r="AD26" s="430"/>
      <c r="AE26" s="430"/>
      <c r="AF26" s="430"/>
      <c r="AG26" s="431"/>
      <c r="AH26" s="372">
        <v>9</v>
      </c>
      <c r="AI26" s="373"/>
      <c r="AJ26" s="373"/>
      <c r="AK26" s="373"/>
      <c r="AL26" s="374"/>
      <c r="AM26" s="372">
        <v>31230</v>
      </c>
      <c r="AN26" s="373"/>
      <c r="AO26" s="373"/>
      <c r="AP26" s="373"/>
      <c r="AQ26" s="373"/>
      <c r="AR26" s="374"/>
      <c r="AS26" s="372">
        <v>3470</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140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184</v>
      </c>
      <c r="F27" s="376"/>
      <c r="G27" s="376"/>
      <c r="H27" s="376"/>
      <c r="I27" s="376"/>
      <c r="J27" s="376"/>
      <c r="K27" s="377"/>
      <c r="L27" s="372">
        <v>1</v>
      </c>
      <c r="M27" s="373"/>
      <c r="N27" s="373"/>
      <c r="O27" s="373"/>
      <c r="P27" s="374"/>
      <c r="Q27" s="372">
        <v>3980</v>
      </c>
      <c r="R27" s="373"/>
      <c r="S27" s="373"/>
      <c r="T27" s="373"/>
      <c r="U27" s="373"/>
      <c r="V27" s="374"/>
      <c r="W27" s="462"/>
      <c r="X27" s="399"/>
      <c r="Y27" s="400"/>
      <c r="Z27" s="375" t="s">
        <v>185</v>
      </c>
      <c r="AA27" s="376"/>
      <c r="AB27" s="376"/>
      <c r="AC27" s="376"/>
      <c r="AD27" s="376"/>
      <c r="AE27" s="376"/>
      <c r="AF27" s="376"/>
      <c r="AG27" s="377"/>
      <c r="AH27" s="372">
        <v>5</v>
      </c>
      <c r="AI27" s="373"/>
      <c r="AJ27" s="373"/>
      <c r="AK27" s="373"/>
      <c r="AL27" s="374"/>
      <c r="AM27" s="372">
        <v>19104</v>
      </c>
      <c r="AN27" s="373"/>
      <c r="AO27" s="373"/>
      <c r="AP27" s="373"/>
      <c r="AQ27" s="373"/>
      <c r="AR27" s="374"/>
      <c r="AS27" s="372">
        <v>3821</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239820</v>
      </c>
      <c r="BO27" s="454"/>
      <c r="BP27" s="454"/>
      <c r="BQ27" s="454"/>
      <c r="BR27" s="454"/>
      <c r="BS27" s="454"/>
      <c r="BT27" s="454"/>
      <c r="BU27" s="455"/>
      <c r="BV27" s="453">
        <v>239795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187</v>
      </c>
      <c r="F28" s="376"/>
      <c r="G28" s="376"/>
      <c r="H28" s="376"/>
      <c r="I28" s="376"/>
      <c r="J28" s="376"/>
      <c r="K28" s="377"/>
      <c r="L28" s="372">
        <v>1</v>
      </c>
      <c r="M28" s="373"/>
      <c r="N28" s="373"/>
      <c r="O28" s="373"/>
      <c r="P28" s="374"/>
      <c r="Q28" s="372">
        <v>3250</v>
      </c>
      <c r="R28" s="373"/>
      <c r="S28" s="373"/>
      <c r="T28" s="373"/>
      <c r="U28" s="373"/>
      <c r="V28" s="374"/>
      <c r="W28" s="462"/>
      <c r="X28" s="399"/>
      <c r="Y28" s="400"/>
      <c r="Z28" s="375" t="s">
        <v>188</v>
      </c>
      <c r="AA28" s="376"/>
      <c r="AB28" s="376"/>
      <c r="AC28" s="376"/>
      <c r="AD28" s="376"/>
      <c r="AE28" s="376"/>
      <c r="AF28" s="376"/>
      <c r="AG28" s="377"/>
      <c r="AH28" s="372" t="s">
        <v>140</v>
      </c>
      <c r="AI28" s="373"/>
      <c r="AJ28" s="373"/>
      <c r="AK28" s="373"/>
      <c r="AL28" s="374"/>
      <c r="AM28" s="372" t="s">
        <v>189</v>
      </c>
      <c r="AN28" s="373"/>
      <c r="AO28" s="373"/>
      <c r="AP28" s="373"/>
      <c r="AQ28" s="373"/>
      <c r="AR28" s="374"/>
      <c r="AS28" s="372" t="s">
        <v>189</v>
      </c>
      <c r="AT28" s="373"/>
      <c r="AU28" s="373"/>
      <c r="AV28" s="373"/>
      <c r="AW28" s="373"/>
      <c r="AX28" s="432"/>
      <c r="AY28" s="436" t="s">
        <v>190</v>
      </c>
      <c r="AZ28" s="437"/>
      <c r="BA28" s="437"/>
      <c r="BB28" s="438"/>
      <c r="BC28" s="445" t="s">
        <v>49</v>
      </c>
      <c r="BD28" s="446"/>
      <c r="BE28" s="446"/>
      <c r="BF28" s="446"/>
      <c r="BG28" s="446"/>
      <c r="BH28" s="446"/>
      <c r="BI28" s="446"/>
      <c r="BJ28" s="446"/>
      <c r="BK28" s="446"/>
      <c r="BL28" s="446"/>
      <c r="BM28" s="447"/>
      <c r="BN28" s="448">
        <v>3633261</v>
      </c>
      <c r="BO28" s="449"/>
      <c r="BP28" s="449"/>
      <c r="BQ28" s="449"/>
      <c r="BR28" s="449"/>
      <c r="BS28" s="449"/>
      <c r="BT28" s="449"/>
      <c r="BU28" s="450"/>
      <c r="BV28" s="448">
        <v>3052881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191</v>
      </c>
      <c r="F29" s="376"/>
      <c r="G29" s="376"/>
      <c r="H29" s="376"/>
      <c r="I29" s="376"/>
      <c r="J29" s="376"/>
      <c r="K29" s="377"/>
      <c r="L29" s="372">
        <v>14</v>
      </c>
      <c r="M29" s="373"/>
      <c r="N29" s="373"/>
      <c r="O29" s="373"/>
      <c r="P29" s="374"/>
      <c r="Q29" s="372">
        <v>2990</v>
      </c>
      <c r="R29" s="373"/>
      <c r="S29" s="373"/>
      <c r="T29" s="373"/>
      <c r="U29" s="373"/>
      <c r="V29" s="374"/>
      <c r="W29" s="463"/>
      <c r="X29" s="464"/>
      <c r="Y29" s="465"/>
      <c r="Z29" s="375" t="s">
        <v>192</v>
      </c>
      <c r="AA29" s="376"/>
      <c r="AB29" s="376"/>
      <c r="AC29" s="376"/>
      <c r="AD29" s="376"/>
      <c r="AE29" s="376"/>
      <c r="AF29" s="376"/>
      <c r="AG29" s="377"/>
      <c r="AH29" s="372">
        <v>301</v>
      </c>
      <c r="AI29" s="373"/>
      <c r="AJ29" s="373"/>
      <c r="AK29" s="373"/>
      <c r="AL29" s="374"/>
      <c r="AM29" s="372">
        <v>963936</v>
      </c>
      <c r="AN29" s="373"/>
      <c r="AO29" s="373"/>
      <c r="AP29" s="373"/>
      <c r="AQ29" s="373"/>
      <c r="AR29" s="374"/>
      <c r="AS29" s="372">
        <v>3202</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913465</v>
      </c>
      <c r="BO29" s="420"/>
      <c r="BP29" s="420"/>
      <c r="BQ29" s="420"/>
      <c r="BR29" s="420"/>
      <c r="BS29" s="420"/>
      <c r="BT29" s="420"/>
      <c r="BU29" s="421"/>
      <c r="BV29" s="419">
        <v>913362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97.1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1891909</v>
      </c>
      <c r="BO30" s="454"/>
      <c r="BP30" s="454"/>
      <c r="BQ30" s="454"/>
      <c r="BR30" s="454"/>
      <c r="BS30" s="454"/>
      <c r="BT30" s="454"/>
      <c r="BU30" s="455"/>
      <c r="BV30" s="453">
        <v>1913399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205</v>
      </c>
      <c r="AN33" s="371"/>
      <c r="AO33" s="370" t="s">
        <v>204</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201</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IF('各会計、関係団体の財政状況及び健全化判断比率'!B33="","",'各会計、関係団体の財政状況及び健全化判断比率'!B33)</f>
        <v>水道事業会計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IF('各会計、関係団体の財政状況及び健全化判断比率'!B37="","",'各会計、関係団体の財政状況及び健全化判断比率'!B37)</f>
        <v>港湾整備事業特別会計</v>
      </c>
      <c r="BH34" s="368"/>
      <c r="BI34" s="368"/>
      <c r="BJ34" s="368"/>
      <c r="BK34" s="368"/>
      <c r="BL34" s="368"/>
      <c r="BM34" s="368"/>
      <c r="BN34" s="368"/>
      <c r="BO34" s="368"/>
      <c r="BP34" s="368"/>
      <c r="BQ34" s="368"/>
      <c r="BR34" s="368"/>
      <c r="BS34" s="368"/>
      <c r="BT34" s="368"/>
      <c r="BU34" s="368"/>
      <c r="BV34" s="181"/>
      <c r="BW34" s="367">
        <f>IF(BY34="","",MAX(C34:D43,U34:V43,AM34:AN43,BE34:BF43)+1)</f>
        <v>13</v>
      </c>
      <c r="BX34" s="367"/>
      <c r="BY34" s="368" t="str">
        <f>IF('各会計、関係団体の財政状況及び健全化判断比率'!B68="","",'各会計、関係団体の財政状況及び健全化判断比率'!B68)</f>
        <v>八幡浜地区施設事務組合（一般会計）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IF('各会計、関係団体の財政状況及び健全化判断比率'!B34="","",'各会計、関係団体の財政状況及び健全化判断比率'!B34)</f>
        <v>簡易水道事業会計</v>
      </c>
      <c r="AP35" s="368"/>
      <c r="AQ35" s="368"/>
      <c r="AR35" s="368"/>
      <c r="AS35" s="368"/>
      <c r="AT35" s="368"/>
      <c r="AU35" s="368"/>
      <c r="AV35" s="368"/>
      <c r="AW35" s="368"/>
      <c r="AX35" s="368"/>
      <c r="AY35" s="368"/>
      <c r="AZ35" s="368"/>
      <c r="BA35" s="368"/>
      <c r="BB35" s="368"/>
      <c r="BC35" s="368"/>
      <c r="BD35" s="181"/>
      <c r="BE35" s="367">
        <f t="shared" ref="BE35:BE43" si="1">IF(BG35="","",BE34+1)</f>
        <v>12</v>
      </c>
      <c r="BF35" s="367"/>
      <c r="BG35" s="368" t="str">
        <f>IF('各会計、関係団体の財政状況及び健全化判断比率'!B38="","",'各会計、関係団体の財政状況及び健全化判断比率'!B38)</f>
        <v>水産物地方卸売市場事業特別会計</v>
      </c>
      <c r="BH35" s="368"/>
      <c r="BI35" s="368"/>
      <c r="BJ35" s="368"/>
      <c r="BK35" s="368"/>
      <c r="BL35" s="368"/>
      <c r="BM35" s="368"/>
      <c r="BN35" s="368"/>
      <c r="BO35" s="368"/>
      <c r="BP35" s="368"/>
      <c r="BQ35" s="368"/>
      <c r="BR35" s="368"/>
      <c r="BS35" s="368"/>
      <c r="BT35" s="368"/>
      <c r="BU35" s="368"/>
      <c r="BV35" s="181"/>
      <c r="BW35" s="367">
        <f t="shared" ref="BW35:BW43" si="2">IF(BY35="","",BW34+1)</f>
        <v>14</v>
      </c>
      <c r="BX35" s="367"/>
      <c r="BY35" s="368" t="str">
        <f>IF('各会計、関係団体の財政状況及び健全化判断比率'!B69="","",'各会計、関係団体の財政状況及び健全化判断比率'!B69)</f>
        <v>八幡浜地区施設事務組合（消防事業特別会計）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IF('各会計、関係団体の財政状況及び健全化判断比率'!B35="","",'各会計、関係団体の財政状況及び健全化判断比率'!B35)</f>
        <v>市立八幡浜総合病院事業会計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15</v>
      </c>
      <c r="BX36" s="367"/>
      <c r="BY36" s="368" t="str">
        <f>IF('各会計、関係団体の財政状況及び健全化判断比率'!B70="","",'各会計、関係団体の財政状況及び健全化判断比率'!B70)</f>
        <v>八幡浜地区施設事務組合（一次救急休日・夜間診療所事業特別会計）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介護サービス事業特別会計</v>
      </c>
      <c r="X37" s="368"/>
      <c r="Y37" s="368"/>
      <c r="Z37" s="368"/>
      <c r="AA37" s="368"/>
      <c r="AB37" s="368"/>
      <c r="AC37" s="368"/>
      <c r="AD37" s="368"/>
      <c r="AE37" s="368"/>
      <c r="AF37" s="368"/>
      <c r="AG37" s="368"/>
      <c r="AH37" s="368"/>
      <c r="AI37" s="368"/>
      <c r="AJ37" s="368"/>
      <c r="AK37" s="368"/>
      <c r="AL37" s="181"/>
      <c r="AM37" s="367">
        <f t="shared" si="0"/>
        <v>10</v>
      </c>
      <c r="AN37" s="367"/>
      <c r="AO37" s="368" t="str">
        <f>IF('各会計、関係団体の財政状況及び健全化判断比率'!B36="","",'各会計、関係団体の財政状況及び健全化判断比率'!B36)</f>
        <v>下水道事業会計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16</v>
      </c>
      <c r="BX37" s="367"/>
      <c r="BY37" s="368" t="str">
        <f>IF('各会計、関係団体の財政状況及び健全化判断比率'!B71="","",'各会計、関係団体の財政状況及び健全化判断比率'!B71)</f>
        <v>八幡浜地区施設事務組合（し尿処理事業特別会計）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6</v>
      </c>
      <c r="V38" s="367"/>
      <c r="W38" s="368" t="str">
        <f>IF('各会計、関係団体の財政状況及び健全化判断比率'!B32="","",'各会計、関係団体の財政状況及び健全化判断比率'!B32)</f>
        <v>駐車場事業特別会計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17</v>
      </c>
      <c r="BX38" s="367"/>
      <c r="BY38" s="368" t="str">
        <f>IF('各会計、関係団体の財政状況及び健全化判断比率'!B72="","",'各会計、関係団体の財政状況及び健全化判断比率'!B72)</f>
        <v>八幡浜地区施設事務組合（特別養護老人ホーム事業特別会計）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18</v>
      </c>
      <c r="BX39" s="367"/>
      <c r="BY39" s="368" t="str">
        <f>IF('各会計、関係団体の財政状況及び健全化判断比率'!B73="","",'各会計、関係団体の財政状況及び健全化判断比率'!B73)</f>
        <v>八幡浜・大洲地区広域市町村圏組合（一般会計）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19</v>
      </c>
      <c r="BX40" s="367"/>
      <c r="BY40" s="368" t="str">
        <f>IF('各会計、関係団体の財政状況及び健全化判断比率'!B74="","",'各会計、関係団体の財政状況及び健全化判断比率'!B74)</f>
        <v>八幡浜・大洲地区広域市町村圏組合（八幡浜・大洲地方拠点都市対策室特別会計）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20</v>
      </c>
      <c r="BX41" s="367"/>
      <c r="BY41" s="368" t="str">
        <f>IF('各会計、関係団体の財政状況及び健全化判断比率'!B75="","",'各会計、関係団体の財政状況及び健全化判断比率'!B75)</f>
        <v>八幡浜・大洲地区広域市町村圏組合（運動公園特別会計）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21</v>
      </c>
      <c r="BX42" s="367"/>
      <c r="BY42" s="368" t="str">
        <f>IF('各会計、関係団体の財政状況及び健全化判断比率'!B76="","",'各会計、関係団体の財政状況及び健全化判断比率'!B76)</f>
        <v>愛媛地方税滞納整理機構</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22</v>
      </c>
      <c r="BX43" s="367"/>
      <c r="BY43" s="368" t="str">
        <f>IF('各会計、関係団体の財政状況及び健全化判断比率'!B77="","",'各会計、関係団体の財政状況及び健全化判断比率'!B77)</f>
        <v>愛媛県後期高齢者医療広域連合（一般会計）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Se0rNUivuITnBDtBCvnxeU4dlS6/Bsnpeo6hh5Q9FtlfHE0I5NdL0e13kTdfkAW4dlI7/kTg5oZQCRMf8ajD/Q==" saltValue="xL+Q1v0WakzYSSmB8QeJT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151" t="s">
        <v>562</v>
      </c>
      <c r="D34" s="1151"/>
      <c r="E34" s="1152"/>
      <c r="F34" s="32">
        <v>23.08</v>
      </c>
      <c r="G34" s="33">
        <v>24.4</v>
      </c>
      <c r="H34" s="33">
        <v>28.35</v>
      </c>
      <c r="I34" s="33">
        <v>33.450000000000003</v>
      </c>
      <c r="J34" s="34">
        <v>39.69</v>
      </c>
      <c r="K34" s="22"/>
      <c r="L34" s="22"/>
      <c r="M34" s="22"/>
      <c r="N34" s="22"/>
      <c r="O34" s="22"/>
      <c r="P34" s="22"/>
    </row>
    <row r="35" spans="1:16" ht="39" customHeight="1">
      <c r="A35" s="22"/>
      <c r="B35" s="35"/>
      <c r="C35" s="1145" t="s">
        <v>563</v>
      </c>
      <c r="D35" s="1146"/>
      <c r="E35" s="1147"/>
      <c r="F35" s="36">
        <v>10.029999999999999</v>
      </c>
      <c r="G35" s="37">
        <v>9.74</v>
      </c>
      <c r="H35" s="37">
        <v>10.23</v>
      </c>
      <c r="I35" s="37">
        <v>10.55</v>
      </c>
      <c r="J35" s="38">
        <v>11.26</v>
      </c>
      <c r="K35" s="22"/>
      <c r="L35" s="22"/>
      <c r="M35" s="22"/>
      <c r="N35" s="22"/>
      <c r="O35" s="22"/>
      <c r="P35" s="22"/>
    </row>
    <row r="36" spans="1:16" ht="39" customHeight="1">
      <c r="A36" s="22"/>
      <c r="B36" s="35"/>
      <c r="C36" s="1145" t="s">
        <v>564</v>
      </c>
      <c r="D36" s="1146"/>
      <c r="E36" s="1147"/>
      <c r="F36" s="36">
        <v>2.94</v>
      </c>
      <c r="G36" s="37">
        <v>2.4</v>
      </c>
      <c r="H36" s="37">
        <v>0.56999999999999995</v>
      </c>
      <c r="I36" s="37">
        <v>9.57</v>
      </c>
      <c r="J36" s="38">
        <v>6.88</v>
      </c>
      <c r="K36" s="22"/>
      <c r="L36" s="22"/>
      <c r="M36" s="22"/>
      <c r="N36" s="22"/>
      <c r="O36" s="22"/>
      <c r="P36" s="22"/>
    </row>
    <row r="37" spans="1:16" ht="39" customHeight="1">
      <c r="A37" s="22"/>
      <c r="B37" s="35"/>
      <c r="C37" s="1145" t="s">
        <v>565</v>
      </c>
      <c r="D37" s="1146"/>
      <c r="E37" s="1147"/>
      <c r="F37" s="36" t="s">
        <v>515</v>
      </c>
      <c r="G37" s="37">
        <v>0.51</v>
      </c>
      <c r="H37" s="37">
        <v>0.5</v>
      </c>
      <c r="I37" s="37">
        <v>0.4</v>
      </c>
      <c r="J37" s="38">
        <v>1.56</v>
      </c>
      <c r="K37" s="22"/>
      <c r="L37" s="22"/>
      <c r="M37" s="22"/>
      <c r="N37" s="22"/>
      <c r="O37" s="22"/>
      <c r="P37" s="22"/>
    </row>
    <row r="38" spans="1:16" ht="39" customHeight="1">
      <c r="A38" s="22"/>
      <c r="B38" s="35"/>
      <c r="C38" s="1145" t="s">
        <v>566</v>
      </c>
      <c r="D38" s="1146"/>
      <c r="E38" s="1147"/>
      <c r="F38" s="36">
        <v>0.62</v>
      </c>
      <c r="G38" s="37">
        <v>0.12</v>
      </c>
      <c r="H38" s="37">
        <v>0.62</v>
      </c>
      <c r="I38" s="37">
        <v>0.69</v>
      </c>
      <c r="J38" s="38">
        <v>0.81</v>
      </c>
      <c r="K38" s="22"/>
      <c r="L38" s="22"/>
      <c r="M38" s="22"/>
      <c r="N38" s="22"/>
      <c r="O38" s="22"/>
      <c r="P38" s="22"/>
    </row>
    <row r="39" spans="1:16" ht="39" customHeight="1">
      <c r="A39" s="22"/>
      <c r="B39" s="35"/>
      <c r="C39" s="1145" t="s">
        <v>567</v>
      </c>
      <c r="D39" s="1146"/>
      <c r="E39" s="1147"/>
      <c r="F39" s="36">
        <v>1.63</v>
      </c>
      <c r="G39" s="37">
        <v>0.76</v>
      </c>
      <c r="H39" s="37">
        <v>1</v>
      </c>
      <c r="I39" s="37">
        <v>0.99</v>
      </c>
      <c r="J39" s="38">
        <v>0.47</v>
      </c>
      <c r="K39" s="22"/>
      <c r="L39" s="22"/>
      <c r="M39" s="22"/>
      <c r="N39" s="22"/>
      <c r="O39" s="22"/>
      <c r="P39" s="22"/>
    </row>
    <row r="40" spans="1:16" ht="39" customHeight="1">
      <c r="A40" s="22"/>
      <c r="B40" s="35"/>
      <c r="C40" s="1145" t="s">
        <v>568</v>
      </c>
      <c r="D40" s="1146"/>
      <c r="E40" s="1147"/>
      <c r="F40" s="36">
        <v>0.08</v>
      </c>
      <c r="G40" s="37">
        <v>0.09</v>
      </c>
      <c r="H40" s="37">
        <v>0.1</v>
      </c>
      <c r="I40" s="37">
        <v>0.11</v>
      </c>
      <c r="J40" s="38">
        <v>0.14000000000000001</v>
      </c>
      <c r="K40" s="22"/>
      <c r="L40" s="22"/>
      <c r="M40" s="22"/>
      <c r="N40" s="22"/>
      <c r="O40" s="22"/>
      <c r="P40" s="22"/>
    </row>
    <row r="41" spans="1:16" ht="39" customHeight="1">
      <c r="A41" s="22"/>
      <c r="B41" s="35"/>
      <c r="C41" s="1145" t="s">
        <v>569</v>
      </c>
      <c r="D41" s="1146"/>
      <c r="E41" s="1147"/>
      <c r="F41" s="36">
        <v>0</v>
      </c>
      <c r="G41" s="37">
        <v>0.06</v>
      </c>
      <c r="H41" s="37">
        <v>0</v>
      </c>
      <c r="I41" s="37">
        <v>0</v>
      </c>
      <c r="J41" s="38">
        <v>0.02</v>
      </c>
      <c r="K41" s="22"/>
      <c r="L41" s="22"/>
      <c r="M41" s="22"/>
      <c r="N41" s="22"/>
      <c r="O41" s="22"/>
      <c r="P41" s="22"/>
    </row>
    <row r="42" spans="1:16" ht="39" customHeight="1">
      <c r="A42" s="22"/>
      <c r="B42" s="39"/>
      <c r="C42" s="1145" t="s">
        <v>570</v>
      </c>
      <c r="D42" s="1146"/>
      <c r="E42" s="1147"/>
      <c r="F42" s="36" t="s">
        <v>515</v>
      </c>
      <c r="G42" s="37" t="s">
        <v>515</v>
      </c>
      <c r="H42" s="37" t="s">
        <v>515</v>
      </c>
      <c r="I42" s="37" t="s">
        <v>515</v>
      </c>
      <c r="J42" s="38" t="s">
        <v>515</v>
      </c>
      <c r="K42" s="22"/>
      <c r="L42" s="22"/>
      <c r="M42" s="22"/>
      <c r="N42" s="22"/>
      <c r="O42" s="22"/>
      <c r="P42" s="22"/>
    </row>
    <row r="43" spans="1:16" ht="39" customHeight="1" thickBot="1">
      <c r="A43" s="22"/>
      <c r="B43" s="40"/>
      <c r="C43" s="1148" t="s">
        <v>571</v>
      </c>
      <c r="D43" s="1149"/>
      <c r="E43" s="1150"/>
      <c r="F43" s="41">
        <v>0</v>
      </c>
      <c r="G43" s="42">
        <v>0</v>
      </c>
      <c r="H43" s="42">
        <v>0</v>
      </c>
      <c r="I43" s="42">
        <v>0.01</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ENLlHSNv2GbW9Ap3JI8C5d6+l/nstZ7bpm6Qk0YIvENUsbtAWZb1Z6c4acuL7tSh5EpgweXNlY6tf+GNGcombw==" saltValue="gJ/P1yngh+RIUTjI2Ma0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176" t="s">
        <v>10</v>
      </c>
      <c r="C45" s="1177"/>
      <c r="D45" s="58"/>
      <c r="E45" s="1182" t="s">
        <v>11</v>
      </c>
      <c r="F45" s="1182"/>
      <c r="G45" s="1182"/>
      <c r="H45" s="1182"/>
      <c r="I45" s="1182"/>
      <c r="J45" s="1183"/>
      <c r="K45" s="59">
        <v>2282</v>
      </c>
      <c r="L45" s="60">
        <v>2253</v>
      </c>
      <c r="M45" s="60">
        <v>2261</v>
      </c>
      <c r="N45" s="60">
        <v>2333</v>
      </c>
      <c r="O45" s="61">
        <v>2490</v>
      </c>
      <c r="P45" s="48"/>
      <c r="Q45" s="48"/>
      <c r="R45" s="48"/>
      <c r="S45" s="48"/>
      <c r="T45" s="48"/>
      <c r="U45" s="48"/>
    </row>
    <row r="46" spans="1:21" ht="30.75" customHeight="1">
      <c r="A46" s="48"/>
      <c r="B46" s="1178"/>
      <c r="C46" s="1179"/>
      <c r="D46" s="62"/>
      <c r="E46" s="1155" t="s">
        <v>12</v>
      </c>
      <c r="F46" s="1155"/>
      <c r="G46" s="1155"/>
      <c r="H46" s="1155"/>
      <c r="I46" s="1155"/>
      <c r="J46" s="1156"/>
      <c r="K46" s="63" t="s">
        <v>515</v>
      </c>
      <c r="L46" s="64" t="s">
        <v>515</v>
      </c>
      <c r="M46" s="64" t="s">
        <v>515</v>
      </c>
      <c r="N46" s="64" t="s">
        <v>515</v>
      </c>
      <c r="O46" s="65" t="s">
        <v>515</v>
      </c>
      <c r="P46" s="48"/>
      <c r="Q46" s="48"/>
      <c r="R46" s="48"/>
      <c r="S46" s="48"/>
      <c r="T46" s="48"/>
      <c r="U46" s="48"/>
    </row>
    <row r="47" spans="1:21" ht="30.75" customHeight="1">
      <c r="A47" s="48"/>
      <c r="B47" s="1178"/>
      <c r="C47" s="1179"/>
      <c r="D47" s="62"/>
      <c r="E47" s="1155" t="s">
        <v>13</v>
      </c>
      <c r="F47" s="1155"/>
      <c r="G47" s="1155"/>
      <c r="H47" s="1155"/>
      <c r="I47" s="1155"/>
      <c r="J47" s="1156"/>
      <c r="K47" s="63" t="s">
        <v>515</v>
      </c>
      <c r="L47" s="64" t="s">
        <v>515</v>
      </c>
      <c r="M47" s="64" t="s">
        <v>515</v>
      </c>
      <c r="N47" s="64" t="s">
        <v>515</v>
      </c>
      <c r="O47" s="65" t="s">
        <v>515</v>
      </c>
      <c r="P47" s="48"/>
      <c r="Q47" s="48"/>
      <c r="R47" s="48"/>
      <c r="S47" s="48"/>
      <c r="T47" s="48"/>
      <c r="U47" s="48"/>
    </row>
    <row r="48" spans="1:21" ht="30.75" customHeight="1">
      <c r="A48" s="48"/>
      <c r="B48" s="1178"/>
      <c r="C48" s="1179"/>
      <c r="D48" s="62"/>
      <c r="E48" s="1155" t="s">
        <v>14</v>
      </c>
      <c r="F48" s="1155"/>
      <c r="G48" s="1155"/>
      <c r="H48" s="1155"/>
      <c r="I48" s="1155"/>
      <c r="J48" s="1156"/>
      <c r="K48" s="63">
        <v>959</v>
      </c>
      <c r="L48" s="64">
        <v>1081</v>
      </c>
      <c r="M48" s="64">
        <v>1104</v>
      </c>
      <c r="N48" s="64">
        <v>1138</v>
      </c>
      <c r="O48" s="65">
        <v>1126</v>
      </c>
      <c r="P48" s="48"/>
      <c r="Q48" s="48"/>
      <c r="R48" s="48"/>
      <c r="S48" s="48"/>
      <c r="T48" s="48"/>
      <c r="U48" s="48"/>
    </row>
    <row r="49" spans="1:21" ht="30.75" customHeight="1">
      <c r="A49" s="48"/>
      <c r="B49" s="1178"/>
      <c r="C49" s="1179"/>
      <c r="D49" s="62"/>
      <c r="E49" s="1155" t="s">
        <v>15</v>
      </c>
      <c r="F49" s="1155"/>
      <c r="G49" s="1155"/>
      <c r="H49" s="1155"/>
      <c r="I49" s="1155"/>
      <c r="J49" s="1156"/>
      <c r="K49" s="63">
        <v>6</v>
      </c>
      <c r="L49" s="64">
        <v>3</v>
      </c>
      <c r="M49" s="64">
        <v>3</v>
      </c>
      <c r="N49" s="64">
        <v>26</v>
      </c>
      <c r="O49" s="65">
        <v>44</v>
      </c>
      <c r="P49" s="48"/>
      <c r="Q49" s="48"/>
      <c r="R49" s="48"/>
      <c r="S49" s="48"/>
      <c r="T49" s="48"/>
      <c r="U49" s="48"/>
    </row>
    <row r="50" spans="1:21" ht="30.75" customHeight="1">
      <c r="A50" s="48"/>
      <c r="B50" s="1178"/>
      <c r="C50" s="1179"/>
      <c r="D50" s="62"/>
      <c r="E50" s="1155" t="s">
        <v>16</v>
      </c>
      <c r="F50" s="1155"/>
      <c r="G50" s="1155"/>
      <c r="H50" s="1155"/>
      <c r="I50" s="1155"/>
      <c r="J50" s="1156"/>
      <c r="K50" s="63">
        <v>78</v>
      </c>
      <c r="L50" s="64">
        <v>64</v>
      </c>
      <c r="M50" s="64">
        <v>39</v>
      </c>
      <c r="N50" s="64">
        <v>37</v>
      </c>
      <c r="O50" s="65">
        <v>34</v>
      </c>
      <c r="P50" s="48"/>
      <c r="Q50" s="48"/>
      <c r="R50" s="48"/>
      <c r="S50" s="48"/>
      <c r="T50" s="48"/>
      <c r="U50" s="48"/>
    </row>
    <row r="51" spans="1:21" ht="30.75" customHeight="1">
      <c r="A51" s="48"/>
      <c r="B51" s="1180"/>
      <c r="C51" s="1181"/>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2569</v>
      </c>
      <c r="L52" s="64">
        <v>2524</v>
      </c>
      <c r="M52" s="64">
        <v>2552</v>
      </c>
      <c r="N52" s="64">
        <v>2618</v>
      </c>
      <c r="O52" s="65">
        <v>2802</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756</v>
      </c>
      <c r="L53" s="69">
        <v>877</v>
      </c>
      <c r="M53" s="69">
        <v>855</v>
      </c>
      <c r="N53" s="69">
        <v>916</v>
      </c>
      <c r="O53" s="70">
        <v>892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572</v>
      </c>
      <c r="P56" s="48"/>
      <c r="Q56" s="48"/>
      <c r="R56" s="48"/>
      <c r="S56" s="48"/>
      <c r="T56" s="48"/>
      <c r="U56" s="48"/>
    </row>
    <row r="57" spans="1:21" ht="31.5" customHeight="1" thickBot="1">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c r="B58" s="1161" t="s">
        <v>25</v>
      </c>
      <c r="C58" s="1162"/>
      <c r="D58" s="1167" t="s">
        <v>26</v>
      </c>
      <c r="E58" s="1168"/>
      <c r="F58" s="1168"/>
      <c r="G58" s="1168"/>
      <c r="H58" s="1168"/>
      <c r="I58" s="1168"/>
      <c r="J58" s="1169"/>
      <c r="K58" s="83" t="s">
        <v>600</v>
      </c>
      <c r="L58" s="84" t="s">
        <v>600</v>
      </c>
      <c r="M58" s="84" t="s">
        <v>600</v>
      </c>
      <c r="N58" s="84" t="s">
        <v>600</v>
      </c>
      <c r="O58" s="85" t="s">
        <v>600</v>
      </c>
    </row>
    <row r="59" spans="1:21" ht="31.5" customHeight="1">
      <c r="B59" s="1163"/>
      <c r="C59" s="1164"/>
      <c r="D59" s="1170" t="s">
        <v>27</v>
      </c>
      <c r="E59" s="1171"/>
      <c r="F59" s="1171"/>
      <c r="G59" s="1171"/>
      <c r="H59" s="1171"/>
      <c r="I59" s="1171"/>
      <c r="J59" s="1172"/>
      <c r="K59" s="86" t="s">
        <v>600</v>
      </c>
      <c r="L59" s="87" t="s">
        <v>600</v>
      </c>
      <c r="M59" s="87" t="s">
        <v>602</v>
      </c>
      <c r="N59" s="87" t="s">
        <v>600</v>
      </c>
      <c r="O59" s="88" t="s">
        <v>603</v>
      </c>
    </row>
    <row r="60" spans="1:21" ht="31.5" customHeight="1" thickBot="1">
      <c r="B60" s="1165"/>
      <c r="C60" s="1166"/>
      <c r="D60" s="1173" t="s">
        <v>28</v>
      </c>
      <c r="E60" s="1174"/>
      <c r="F60" s="1174"/>
      <c r="G60" s="1174"/>
      <c r="H60" s="1174"/>
      <c r="I60" s="1174"/>
      <c r="J60" s="1175"/>
      <c r="K60" s="89" t="s">
        <v>600</v>
      </c>
      <c r="L60" s="90" t="s">
        <v>601</v>
      </c>
      <c r="M60" s="90" t="s">
        <v>600</v>
      </c>
      <c r="N60" s="90" t="s">
        <v>600</v>
      </c>
      <c r="O60" s="91" t="s">
        <v>600</v>
      </c>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5lxmeAQ+6oNA5TmhyWhgmpMGEczuhLDxb4bzw1SziELtuO2z3S8fJKo9GBQGsO0vAGv1YvUcUfL4cryYqyauA==" saltValue="tmhx443pSPliJzXotaZ0J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556</v>
      </c>
      <c r="J40" s="103" t="s">
        <v>557</v>
      </c>
      <c r="K40" s="103" t="s">
        <v>558</v>
      </c>
      <c r="L40" s="103" t="s">
        <v>559</v>
      </c>
      <c r="M40" s="104" t="s">
        <v>560</v>
      </c>
    </row>
    <row r="41" spans="2:13" ht="27.75" customHeight="1">
      <c r="B41" s="1196" t="s">
        <v>31</v>
      </c>
      <c r="C41" s="1197"/>
      <c r="D41" s="105"/>
      <c r="E41" s="1198" t="s">
        <v>32</v>
      </c>
      <c r="F41" s="1198"/>
      <c r="G41" s="1198"/>
      <c r="H41" s="1199"/>
      <c r="I41" s="355">
        <v>22396</v>
      </c>
      <c r="J41" s="356">
        <v>23859</v>
      </c>
      <c r="K41" s="356">
        <v>24320</v>
      </c>
      <c r="L41" s="356">
        <v>24898</v>
      </c>
      <c r="M41" s="357">
        <v>24228</v>
      </c>
    </row>
    <row r="42" spans="2:13" ht="27.75" customHeight="1">
      <c r="B42" s="1186"/>
      <c r="C42" s="1187"/>
      <c r="D42" s="106"/>
      <c r="E42" s="1190" t="s">
        <v>33</v>
      </c>
      <c r="F42" s="1190"/>
      <c r="G42" s="1190"/>
      <c r="H42" s="1191"/>
      <c r="I42" s="358">
        <v>198</v>
      </c>
      <c r="J42" s="359">
        <v>139</v>
      </c>
      <c r="K42" s="359">
        <v>103</v>
      </c>
      <c r="L42" s="359">
        <v>72</v>
      </c>
      <c r="M42" s="360">
        <v>42</v>
      </c>
    </row>
    <row r="43" spans="2:13" ht="27.75" customHeight="1">
      <c r="B43" s="1186"/>
      <c r="C43" s="1187"/>
      <c r="D43" s="106"/>
      <c r="E43" s="1190" t="s">
        <v>34</v>
      </c>
      <c r="F43" s="1190"/>
      <c r="G43" s="1190"/>
      <c r="H43" s="1191"/>
      <c r="I43" s="358">
        <v>12481</v>
      </c>
      <c r="J43" s="359">
        <v>11450</v>
      </c>
      <c r="K43" s="359">
        <v>11455</v>
      </c>
      <c r="L43" s="359">
        <v>10348</v>
      </c>
      <c r="M43" s="360">
        <v>9722</v>
      </c>
    </row>
    <row r="44" spans="2:13" ht="27.75" customHeight="1">
      <c r="B44" s="1186"/>
      <c r="C44" s="1187"/>
      <c r="D44" s="106"/>
      <c r="E44" s="1190" t="s">
        <v>35</v>
      </c>
      <c r="F44" s="1190"/>
      <c r="G44" s="1190"/>
      <c r="H44" s="1191"/>
      <c r="I44" s="358">
        <v>142</v>
      </c>
      <c r="J44" s="359">
        <v>215</v>
      </c>
      <c r="K44" s="359">
        <v>436</v>
      </c>
      <c r="L44" s="359">
        <v>393</v>
      </c>
      <c r="M44" s="360">
        <v>332</v>
      </c>
    </row>
    <row r="45" spans="2:13" ht="27.75" customHeight="1">
      <c r="B45" s="1186"/>
      <c r="C45" s="1187"/>
      <c r="D45" s="106"/>
      <c r="E45" s="1190" t="s">
        <v>36</v>
      </c>
      <c r="F45" s="1190"/>
      <c r="G45" s="1190"/>
      <c r="H45" s="1191"/>
      <c r="I45" s="358">
        <v>2212</v>
      </c>
      <c r="J45" s="359">
        <v>2254</v>
      </c>
      <c r="K45" s="359">
        <v>2280</v>
      </c>
      <c r="L45" s="359">
        <v>2282</v>
      </c>
      <c r="M45" s="360">
        <v>2328</v>
      </c>
    </row>
    <row r="46" spans="2:13" ht="27.75" customHeight="1">
      <c r="B46" s="1186"/>
      <c r="C46" s="1187"/>
      <c r="D46" s="107"/>
      <c r="E46" s="1190" t="s">
        <v>37</v>
      </c>
      <c r="F46" s="1190"/>
      <c r="G46" s="1190"/>
      <c r="H46" s="1191"/>
      <c r="I46" s="358">
        <v>26</v>
      </c>
      <c r="J46" s="359">
        <v>25</v>
      </c>
      <c r="K46" s="359">
        <v>21</v>
      </c>
      <c r="L46" s="359">
        <v>18</v>
      </c>
      <c r="M46" s="360">
        <v>10</v>
      </c>
    </row>
    <row r="47" spans="2:13" ht="27.75" customHeight="1">
      <c r="B47" s="1186"/>
      <c r="C47" s="1187"/>
      <c r="D47" s="108"/>
      <c r="E47" s="1200" t="s">
        <v>38</v>
      </c>
      <c r="F47" s="1201"/>
      <c r="G47" s="1201"/>
      <c r="H47" s="1202"/>
      <c r="I47" s="358" t="s">
        <v>515</v>
      </c>
      <c r="J47" s="359" t="s">
        <v>515</v>
      </c>
      <c r="K47" s="359" t="s">
        <v>515</v>
      </c>
      <c r="L47" s="359" t="s">
        <v>515</v>
      </c>
      <c r="M47" s="360" t="s">
        <v>515</v>
      </c>
    </row>
    <row r="48" spans="2:13" ht="27.75" customHeight="1">
      <c r="B48" s="1186"/>
      <c r="C48" s="1187"/>
      <c r="D48" s="106"/>
      <c r="E48" s="1190" t="s">
        <v>39</v>
      </c>
      <c r="F48" s="1190"/>
      <c r="G48" s="1190"/>
      <c r="H48" s="1191"/>
      <c r="I48" s="358" t="s">
        <v>515</v>
      </c>
      <c r="J48" s="359" t="s">
        <v>515</v>
      </c>
      <c r="K48" s="359" t="s">
        <v>515</v>
      </c>
      <c r="L48" s="359" t="s">
        <v>515</v>
      </c>
      <c r="M48" s="360" t="s">
        <v>515</v>
      </c>
    </row>
    <row r="49" spans="2:13" ht="27.75" customHeight="1">
      <c r="B49" s="1188"/>
      <c r="C49" s="1189"/>
      <c r="D49" s="106"/>
      <c r="E49" s="1190" t="s">
        <v>40</v>
      </c>
      <c r="F49" s="1190"/>
      <c r="G49" s="1190"/>
      <c r="H49" s="1191"/>
      <c r="I49" s="358" t="s">
        <v>515</v>
      </c>
      <c r="J49" s="359" t="s">
        <v>515</v>
      </c>
      <c r="K49" s="359" t="s">
        <v>515</v>
      </c>
      <c r="L49" s="359" t="s">
        <v>515</v>
      </c>
      <c r="M49" s="360" t="s">
        <v>515</v>
      </c>
    </row>
    <row r="50" spans="2:13" ht="27.75" customHeight="1">
      <c r="B50" s="1184" t="s">
        <v>41</v>
      </c>
      <c r="C50" s="1185"/>
      <c r="D50" s="109"/>
      <c r="E50" s="1190" t="s">
        <v>42</v>
      </c>
      <c r="F50" s="1190"/>
      <c r="G50" s="1190"/>
      <c r="H50" s="1191"/>
      <c r="I50" s="358">
        <v>4449</v>
      </c>
      <c r="J50" s="359">
        <v>4620</v>
      </c>
      <c r="K50" s="359">
        <v>5365</v>
      </c>
      <c r="L50" s="359">
        <v>5554</v>
      </c>
      <c r="M50" s="360">
        <v>6164</v>
      </c>
    </row>
    <row r="51" spans="2:13" ht="27.75" customHeight="1">
      <c r="B51" s="1186"/>
      <c r="C51" s="1187"/>
      <c r="D51" s="106"/>
      <c r="E51" s="1190" t="s">
        <v>43</v>
      </c>
      <c r="F51" s="1190"/>
      <c r="G51" s="1190"/>
      <c r="H51" s="1191"/>
      <c r="I51" s="358">
        <v>1237</v>
      </c>
      <c r="J51" s="359">
        <v>972</v>
      </c>
      <c r="K51" s="359">
        <v>784</v>
      </c>
      <c r="L51" s="359">
        <v>903</v>
      </c>
      <c r="M51" s="360">
        <v>912</v>
      </c>
    </row>
    <row r="52" spans="2:13" ht="27.75" customHeight="1">
      <c r="B52" s="1188"/>
      <c r="C52" s="1189"/>
      <c r="D52" s="106"/>
      <c r="E52" s="1190" t="s">
        <v>44</v>
      </c>
      <c r="F52" s="1190"/>
      <c r="G52" s="1190"/>
      <c r="H52" s="1191"/>
      <c r="I52" s="358">
        <v>24519</v>
      </c>
      <c r="J52" s="359">
        <v>25459</v>
      </c>
      <c r="K52" s="359">
        <v>26374</v>
      </c>
      <c r="L52" s="359">
        <v>25529</v>
      </c>
      <c r="M52" s="360">
        <v>25046</v>
      </c>
    </row>
    <row r="53" spans="2:13" ht="27.75" customHeight="1" thickBot="1">
      <c r="B53" s="1192" t="s">
        <v>45</v>
      </c>
      <c r="C53" s="1193"/>
      <c r="D53" s="110"/>
      <c r="E53" s="1194" t="s">
        <v>46</v>
      </c>
      <c r="F53" s="1194"/>
      <c r="G53" s="1194"/>
      <c r="H53" s="1195"/>
      <c r="I53" s="361">
        <v>7251</v>
      </c>
      <c r="J53" s="362">
        <v>6892</v>
      </c>
      <c r="K53" s="362">
        <v>6091</v>
      </c>
      <c r="L53" s="362">
        <v>6025</v>
      </c>
      <c r="M53" s="363">
        <v>4538</v>
      </c>
    </row>
    <row r="54" spans="2:13" ht="27.75" customHeight="1">
      <c r="B54" s="111" t="s">
        <v>47</v>
      </c>
      <c r="C54" s="112"/>
      <c r="D54" s="112"/>
      <c r="E54" s="113"/>
      <c r="F54" s="113"/>
      <c r="G54" s="113"/>
      <c r="H54" s="113"/>
      <c r="I54" s="114"/>
      <c r="J54" s="114"/>
      <c r="K54" s="114"/>
      <c r="L54" s="114"/>
      <c r="M54" s="114"/>
    </row>
    <row r="55" spans="2:13"/>
  </sheetData>
  <sheetProtection algorithmName="SHA-512" hashValue="GtyNl6EfSWg1rOVLDPhaEsD+I6nChxBaavD7VpCPcIKGKBCTrM1hYLaLc03v3oY+4PU26wRp5nHXmjRFx7Wnlw==" saltValue="Yn+9DA+iXTtEA3BLvj//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558</v>
      </c>
      <c r="G54" s="119" t="s">
        <v>559</v>
      </c>
      <c r="H54" s="120" t="s">
        <v>560</v>
      </c>
    </row>
    <row r="55" spans="2:8" ht="52.5" customHeight="1">
      <c r="B55" s="121"/>
      <c r="C55" s="1211" t="s">
        <v>49</v>
      </c>
      <c r="D55" s="1211"/>
      <c r="E55" s="1212"/>
      <c r="F55" s="122">
        <v>3020</v>
      </c>
      <c r="G55" s="122">
        <v>3053</v>
      </c>
      <c r="H55" s="123">
        <v>3633</v>
      </c>
    </row>
    <row r="56" spans="2:8" ht="52.5" customHeight="1">
      <c r="B56" s="124"/>
      <c r="C56" s="1213" t="s">
        <v>50</v>
      </c>
      <c r="D56" s="1213"/>
      <c r="E56" s="1214"/>
      <c r="F56" s="125">
        <v>767</v>
      </c>
      <c r="G56" s="125">
        <v>913</v>
      </c>
      <c r="H56" s="126">
        <v>913</v>
      </c>
    </row>
    <row r="57" spans="2:8" ht="53.25" customHeight="1">
      <c r="B57" s="124"/>
      <c r="C57" s="1215" t="s">
        <v>51</v>
      </c>
      <c r="D57" s="1215"/>
      <c r="E57" s="1216"/>
      <c r="F57" s="127">
        <v>1978</v>
      </c>
      <c r="G57" s="127">
        <v>1913</v>
      </c>
      <c r="H57" s="128">
        <v>1892</v>
      </c>
    </row>
    <row r="58" spans="2:8" ht="45.75" customHeight="1">
      <c r="B58" s="129"/>
      <c r="C58" s="1203" t="s">
        <v>595</v>
      </c>
      <c r="D58" s="1204"/>
      <c r="E58" s="1205"/>
      <c r="F58" s="130">
        <v>1218</v>
      </c>
      <c r="G58" s="130">
        <v>1159</v>
      </c>
      <c r="H58" s="131">
        <v>1137</v>
      </c>
    </row>
    <row r="59" spans="2:8" ht="45.75" customHeight="1">
      <c r="B59" s="129"/>
      <c r="C59" s="1203" t="s">
        <v>596</v>
      </c>
      <c r="D59" s="1204"/>
      <c r="E59" s="1205"/>
      <c r="F59" s="130">
        <v>411</v>
      </c>
      <c r="G59" s="130">
        <v>408</v>
      </c>
      <c r="H59" s="131">
        <v>405</v>
      </c>
    </row>
    <row r="60" spans="2:8" ht="45.75" customHeight="1">
      <c r="B60" s="129"/>
      <c r="C60" s="1203" t="s">
        <v>597</v>
      </c>
      <c r="D60" s="1204"/>
      <c r="E60" s="1205"/>
      <c r="F60" s="130">
        <v>79</v>
      </c>
      <c r="G60" s="130">
        <v>79</v>
      </c>
      <c r="H60" s="131">
        <v>79</v>
      </c>
    </row>
    <row r="61" spans="2:8" ht="45.75" customHeight="1">
      <c r="B61" s="129"/>
      <c r="C61" s="1203" t="s">
        <v>598</v>
      </c>
      <c r="D61" s="1204"/>
      <c r="E61" s="1205"/>
      <c r="F61" s="130">
        <v>71</v>
      </c>
      <c r="G61" s="130">
        <v>71</v>
      </c>
      <c r="H61" s="131">
        <v>71</v>
      </c>
    </row>
    <row r="62" spans="2:8" ht="45.75" customHeight="1" thickBot="1">
      <c r="B62" s="132"/>
      <c r="C62" s="1206" t="s">
        <v>599</v>
      </c>
      <c r="D62" s="1207"/>
      <c r="E62" s="1208"/>
      <c r="F62" s="133">
        <v>24</v>
      </c>
      <c r="G62" s="133">
        <v>34</v>
      </c>
      <c r="H62" s="134">
        <v>42</v>
      </c>
    </row>
    <row r="63" spans="2:8" ht="52.5" customHeight="1" thickBot="1">
      <c r="B63" s="135"/>
      <c r="C63" s="1209" t="s">
        <v>52</v>
      </c>
      <c r="D63" s="1209"/>
      <c r="E63" s="1210"/>
      <c r="F63" s="136">
        <v>5765</v>
      </c>
      <c r="G63" s="136">
        <v>5880</v>
      </c>
      <c r="H63" s="137">
        <v>6439</v>
      </c>
    </row>
    <row r="64" spans="2:8"/>
  </sheetData>
  <sheetProtection algorithmName="SHA-512" hashValue="oXAZgQbD5fpkigrm9RBkYsxmcaRJikCaQ9UJxkdPD6T4VFFnBms0ZUP/wtuo6e9jMF5cUQSc4hL9NBGWTrsHPQ==" saltValue="4KCmJ24VYGv16UhNG78Z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553</v>
      </c>
      <c r="G2" s="151"/>
      <c r="H2" s="152"/>
    </row>
    <row r="3" spans="1:8">
      <c r="A3" s="148" t="s">
        <v>546</v>
      </c>
      <c r="B3" s="153"/>
      <c r="C3" s="154"/>
      <c r="D3" s="155">
        <v>97184</v>
      </c>
      <c r="E3" s="156"/>
      <c r="F3" s="157">
        <v>85173</v>
      </c>
      <c r="G3" s="158"/>
      <c r="H3" s="159"/>
    </row>
    <row r="4" spans="1:8">
      <c r="A4" s="160"/>
      <c r="B4" s="161"/>
      <c r="C4" s="162"/>
      <c r="D4" s="163">
        <v>56347</v>
      </c>
      <c r="E4" s="164"/>
      <c r="F4" s="165">
        <v>43913</v>
      </c>
      <c r="G4" s="166"/>
      <c r="H4" s="167"/>
    </row>
    <row r="5" spans="1:8">
      <c r="A5" s="148" t="s">
        <v>548</v>
      </c>
      <c r="B5" s="153"/>
      <c r="C5" s="154"/>
      <c r="D5" s="155">
        <v>157978</v>
      </c>
      <c r="E5" s="156"/>
      <c r="F5" s="157">
        <v>94081</v>
      </c>
      <c r="G5" s="158"/>
      <c r="H5" s="159"/>
    </row>
    <row r="6" spans="1:8">
      <c r="A6" s="160"/>
      <c r="B6" s="161"/>
      <c r="C6" s="162"/>
      <c r="D6" s="163">
        <v>62547</v>
      </c>
      <c r="E6" s="164"/>
      <c r="F6" s="165">
        <v>48949</v>
      </c>
      <c r="G6" s="166"/>
      <c r="H6" s="167"/>
    </row>
    <row r="7" spans="1:8">
      <c r="A7" s="148" t="s">
        <v>549</v>
      </c>
      <c r="B7" s="153"/>
      <c r="C7" s="154"/>
      <c r="D7" s="155">
        <v>112953</v>
      </c>
      <c r="E7" s="156"/>
      <c r="F7" s="157">
        <v>92632</v>
      </c>
      <c r="G7" s="158"/>
      <c r="H7" s="159"/>
    </row>
    <row r="8" spans="1:8">
      <c r="A8" s="160"/>
      <c r="B8" s="161"/>
      <c r="C8" s="162"/>
      <c r="D8" s="163">
        <v>55183</v>
      </c>
      <c r="E8" s="164"/>
      <c r="F8" s="165">
        <v>47978</v>
      </c>
      <c r="G8" s="166"/>
      <c r="H8" s="167"/>
    </row>
    <row r="9" spans="1:8">
      <c r="A9" s="148" t="s">
        <v>550</v>
      </c>
      <c r="B9" s="153"/>
      <c r="C9" s="154"/>
      <c r="D9" s="155">
        <v>137286</v>
      </c>
      <c r="E9" s="156"/>
      <c r="F9" s="157">
        <v>96469</v>
      </c>
      <c r="G9" s="158"/>
      <c r="H9" s="159"/>
    </row>
    <row r="10" spans="1:8">
      <c r="A10" s="160"/>
      <c r="B10" s="161"/>
      <c r="C10" s="162"/>
      <c r="D10" s="163">
        <v>51754</v>
      </c>
      <c r="E10" s="164"/>
      <c r="F10" s="165">
        <v>49775</v>
      </c>
      <c r="G10" s="166"/>
      <c r="H10" s="167"/>
    </row>
    <row r="11" spans="1:8">
      <c r="A11" s="148" t="s">
        <v>551</v>
      </c>
      <c r="B11" s="153"/>
      <c r="C11" s="154"/>
      <c r="D11" s="155">
        <v>81875</v>
      </c>
      <c r="E11" s="156"/>
      <c r="F11" s="157">
        <v>85743</v>
      </c>
      <c r="G11" s="158"/>
      <c r="H11" s="159"/>
    </row>
    <row r="12" spans="1:8">
      <c r="A12" s="160"/>
      <c r="B12" s="161"/>
      <c r="C12" s="168"/>
      <c r="D12" s="163">
        <v>49623</v>
      </c>
      <c r="E12" s="164"/>
      <c r="F12" s="165">
        <v>45231</v>
      </c>
      <c r="G12" s="166"/>
      <c r="H12" s="167"/>
    </row>
    <row r="13" spans="1:8">
      <c r="A13" s="148"/>
      <c r="B13" s="153"/>
      <c r="C13" s="169"/>
      <c r="D13" s="170">
        <v>117455</v>
      </c>
      <c r="E13" s="171"/>
      <c r="F13" s="172">
        <v>90820</v>
      </c>
      <c r="G13" s="173"/>
      <c r="H13" s="159"/>
    </row>
    <row r="14" spans="1:8">
      <c r="A14" s="160"/>
      <c r="B14" s="161"/>
      <c r="C14" s="162"/>
      <c r="D14" s="163">
        <v>55091</v>
      </c>
      <c r="E14" s="164"/>
      <c r="F14" s="165">
        <v>47169</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2.94</v>
      </c>
      <c r="C19" s="174">
        <f>ROUND(VALUE(SUBSTITUTE(実質収支比率等に係る経年分析!G$48,"▲","-")),2)</f>
        <v>2.41</v>
      </c>
      <c r="D19" s="174">
        <f>ROUND(VALUE(SUBSTITUTE(実質収支比率等に係る経年分析!H$48,"▲","-")),2)</f>
        <v>0.56999999999999995</v>
      </c>
      <c r="E19" s="174">
        <f>ROUND(VALUE(SUBSTITUTE(実質収支比率等に係る経年分析!I$48,"▲","-")),2)</f>
        <v>9.58</v>
      </c>
      <c r="F19" s="174">
        <f>ROUND(VALUE(SUBSTITUTE(実質収支比率等に係る経年分析!J$48,"▲","-")),2)</f>
        <v>6.88</v>
      </c>
    </row>
    <row r="20" spans="1:11">
      <c r="A20" s="174" t="s">
        <v>56</v>
      </c>
      <c r="B20" s="174">
        <f>ROUND(VALUE(SUBSTITUTE(実質収支比率等に係る経年分析!F$47,"▲","-")),2)</f>
        <v>24.87</v>
      </c>
      <c r="C20" s="174">
        <f>ROUND(VALUE(SUBSTITUTE(実質収支比率等に係る経年分析!G$47,"▲","-")),2)</f>
        <v>26.58</v>
      </c>
      <c r="D20" s="174">
        <f>ROUND(VALUE(SUBSTITUTE(実質収支比率等に係る経年分析!H$47,"▲","-")),2)</f>
        <v>26.23</v>
      </c>
      <c r="E20" s="174">
        <f>ROUND(VALUE(SUBSTITUTE(実質収支比率等に係る経年分析!I$47,"▲","-")),2)</f>
        <v>25.32</v>
      </c>
      <c r="F20" s="174">
        <f>ROUND(VALUE(SUBSTITUTE(実質収支比率等に係る経年分析!J$47,"▲","-")),2)</f>
        <v>30.92</v>
      </c>
    </row>
    <row r="21" spans="1:11">
      <c r="A21" s="174" t="s">
        <v>57</v>
      </c>
      <c r="B21" s="174">
        <f>IF(ISNUMBER(VALUE(SUBSTITUTE(実質収支比率等に係る経年分析!F$49,"▲","-"))),ROUND(VALUE(SUBSTITUTE(実質収支比率等に係る経年分析!F$49,"▲","-")),2),NA())</f>
        <v>1.98</v>
      </c>
      <c r="C21" s="174">
        <f>IF(ISNUMBER(VALUE(SUBSTITUTE(実質収支比率等に係る経年分析!G$49,"▲","-"))),ROUND(VALUE(SUBSTITUTE(実質収支比率等に係る経年分析!G$49,"▲","-")),2),NA())</f>
        <v>0.93</v>
      </c>
      <c r="D21" s="174">
        <f>IF(ISNUMBER(VALUE(SUBSTITUTE(実質収支比率等に係る経年分析!H$49,"▲","-"))),ROUND(VALUE(SUBSTITUTE(実質収支比率等に係る経年分析!H$49,"▲","-")),2),NA())</f>
        <v>-1.01</v>
      </c>
      <c r="E21" s="174">
        <f>IF(ISNUMBER(VALUE(SUBSTITUTE(実質収支比率等に係る経年分析!I$49,"▲","-"))),ROUND(VALUE(SUBSTITUTE(実質収支比率等に係る経年分析!I$49,"▲","-")),2),NA())</f>
        <v>9.31</v>
      </c>
      <c r="F21" s="174">
        <f>IF(ISNUMBER(VALUE(SUBSTITUTE(実質収支比率等に係る経年分析!J$49,"▲","-"))),ROUND(VALUE(SUBSTITUTE(実質収支比率等に係る経年分析!J$49,"▲","-")),2),NA())</f>
        <v>1.99</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0.02</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駐車場事業特別会計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0.14000000000000001</v>
      </c>
    </row>
    <row r="31" spans="1:11">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1.63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0.99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0.47</v>
      </c>
    </row>
    <row r="32" spans="1:11">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0.81</v>
      </c>
    </row>
    <row r="33" spans="1:16">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1.56</v>
      </c>
    </row>
    <row r="34" spans="1:16">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2.94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0.56999999999999995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9.57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6.88</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10.029999999999999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9.74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10.23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10.55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11.26</v>
      </c>
    </row>
    <row r="36" spans="1:16">
      <c r="A36" s="175" t="str">
        <f>IF(連結実質赤字比率に係る赤字・黒字の構成分析!C$34="",NA(),連結実質赤字比率に係る赤字・黒字の構成分析!C$34)</f>
        <v>市立八幡浜総合病院事業会計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23.08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24.4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28.35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33.450000000000003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39.69</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2569</v>
      </c>
      <c r="E42" s="176"/>
      <c r="F42" s="176"/>
      <c r="G42" s="176">
        <f>'実質公債費比率（分子）の構造'!L$52</f>
        <v>2524</v>
      </c>
      <c r="H42" s="176"/>
      <c r="I42" s="176"/>
      <c r="J42" s="176">
        <f>'実質公債費比率（分子）の構造'!M$52</f>
        <v>2552</v>
      </c>
      <c r="K42" s="176"/>
      <c r="L42" s="176"/>
      <c r="M42" s="176">
        <f>'実質公債費比率（分子）の構造'!N$52</f>
        <v>2618</v>
      </c>
      <c r="N42" s="176"/>
      <c r="O42" s="176"/>
      <c r="P42" s="176">
        <f>'実質公債費比率（分子）の構造'!O$52</f>
        <v>2802</v>
      </c>
    </row>
    <row r="43" spans="1:16">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66</v>
      </c>
      <c r="B44" s="176">
        <f>'実質公債費比率（分子）の構造'!K$50</f>
        <v>78</v>
      </c>
      <c r="C44" s="176"/>
      <c r="D44" s="176"/>
      <c r="E44" s="176">
        <f>'実質公債費比率（分子）の構造'!L$50</f>
        <v>64</v>
      </c>
      <c r="F44" s="176"/>
      <c r="G44" s="176"/>
      <c r="H44" s="176">
        <f>'実質公債費比率（分子）の構造'!M$50</f>
        <v>39</v>
      </c>
      <c r="I44" s="176"/>
      <c r="J44" s="176"/>
      <c r="K44" s="176">
        <f>'実質公債費比率（分子）の構造'!N$50</f>
        <v>37</v>
      </c>
      <c r="L44" s="176"/>
      <c r="M44" s="176"/>
      <c r="N44" s="176">
        <f>'実質公債費比率（分子）の構造'!O$50</f>
        <v>34</v>
      </c>
      <c r="O44" s="176"/>
      <c r="P44" s="176"/>
    </row>
    <row r="45" spans="1:16">
      <c r="A45" s="176" t="s">
        <v>67</v>
      </c>
      <c r="B45" s="176">
        <f>'実質公債費比率（分子）の構造'!K$49</f>
        <v>6</v>
      </c>
      <c r="C45" s="176"/>
      <c r="D45" s="176"/>
      <c r="E45" s="176">
        <f>'実質公債費比率（分子）の構造'!L$49</f>
        <v>3</v>
      </c>
      <c r="F45" s="176"/>
      <c r="G45" s="176"/>
      <c r="H45" s="176">
        <f>'実質公債費比率（分子）の構造'!M$49</f>
        <v>3</v>
      </c>
      <c r="I45" s="176"/>
      <c r="J45" s="176"/>
      <c r="K45" s="176">
        <f>'実質公債費比率（分子）の構造'!N$49</f>
        <v>26</v>
      </c>
      <c r="L45" s="176"/>
      <c r="M45" s="176"/>
      <c r="N45" s="176">
        <f>'実質公債費比率（分子）の構造'!O$49</f>
        <v>44</v>
      </c>
      <c r="O45" s="176"/>
      <c r="P45" s="176"/>
    </row>
    <row r="46" spans="1:16">
      <c r="A46" s="176" t="s">
        <v>68</v>
      </c>
      <c r="B46" s="176">
        <f>'実質公債費比率（分子）の構造'!K$48</f>
        <v>959</v>
      </c>
      <c r="C46" s="176"/>
      <c r="D46" s="176"/>
      <c r="E46" s="176">
        <f>'実質公債費比率（分子）の構造'!L$48</f>
        <v>1081</v>
      </c>
      <c r="F46" s="176"/>
      <c r="G46" s="176"/>
      <c r="H46" s="176">
        <f>'実質公債費比率（分子）の構造'!M$48</f>
        <v>1104</v>
      </c>
      <c r="I46" s="176"/>
      <c r="J46" s="176"/>
      <c r="K46" s="176">
        <f>'実質公債費比率（分子）の構造'!N$48</f>
        <v>1138</v>
      </c>
      <c r="L46" s="176"/>
      <c r="M46" s="176"/>
      <c r="N46" s="176">
        <f>'実質公債費比率（分子）の構造'!O$48</f>
        <v>1126</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2282</v>
      </c>
      <c r="C49" s="176"/>
      <c r="D49" s="176"/>
      <c r="E49" s="176">
        <f>'実質公債費比率（分子）の構造'!L$45</f>
        <v>2253</v>
      </c>
      <c r="F49" s="176"/>
      <c r="G49" s="176"/>
      <c r="H49" s="176">
        <f>'実質公債費比率（分子）の構造'!M$45</f>
        <v>2261</v>
      </c>
      <c r="I49" s="176"/>
      <c r="J49" s="176"/>
      <c r="K49" s="176">
        <f>'実質公債費比率（分子）の構造'!N$45</f>
        <v>2333</v>
      </c>
      <c r="L49" s="176"/>
      <c r="M49" s="176"/>
      <c r="N49" s="176">
        <f>'実質公債費比率（分子）の構造'!O$45</f>
        <v>2490</v>
      </c>
      <c r="O49" s="176"/>
      <c r="P49" s="176"/>
    </row>
    <row r="50" spans="1:16">
      <c r="A50" s="176" t="s">
        <v>72</v>
      </c>
      <c r="B50" s="176" t="e">
        <f>NA()</f>
        <v>#N/A</v>
      </c>
      <c r="C50" s="176">
        <f>IF(ISNUMBER('実質公債費比率（分子）の構造'!K$53),'実質公債費比率（分子）の構造'!K$53,NA())</f>
        <v>756</v>
      </c>
      <c r="D50" s="176" t="e">
        <f>NA()</f>
        <v>#N/A</v>
      </c>
      <c r="E50" s="176" t="e">
        <f>NA()</f>
        <v>#N/A</v>
      </c>
      <c r="F50" s="176">
        <f>IF(ISNUMBER('実質公債費比率（分子）の構造'!L$53),'実質公債費比率（分子）の構造'!L$53,NA())</f>
        <v>877</v>
      </c>
      <c r="G50" s="176" t="e">
        <f>NA()</f>
        <v>#N/A</v>
      </c>
      <c r="H50" s="176" t="e">
        <f>NA()</f>
        <v>#N/A</v>
      </c>
      <c r="I50" s="176">
        <f>IF(ISNUMBER('実質公債費比率（分子）の構造'!M$53),'実質公債費比率（分子）の構造'!M$53,NA())</f>
        <v>855</v>
      </c>
      <c r="J50" s="176" t="e">
        <f>NA()</f>
        <v>#N/A</v>
      </c>
      <c r="K50" s="176" t="e">
        <f>NA()</f>
        <v>#N/A</v>
      </c>
      <c r="L50" s="176">
        <f>IF(ISNUMBER('実質公債費比率（分子）の構造'!N$53),'実質公債費比率（分子）の構造'!N$53,NA())</f>
        <v>916</v>
      </c>
      <c r="M50" s="176" t="e">
        <f>NA()</f>
        <v>#N/A</v>
      </c>
      <c r="N50" s="176" t="e">
        <f>NA()</f>
        <v>#N/A</v>
      </c>
      <c r="O50" s="176">
        <f>IF(ISNUMBER('実質公債費比率（分子）の構造'!O$53),'実質公債費比率（分子）の構造'!O$53,NA())</f>
        <v>892</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24519</v>
      </c>
      <c r="E56" s="175"/>
      <c r="F56" s="175"/>
      <c r="G56" s="175">
        <f>'将来負担比率（分子）の構造'!J$52</f>
        <v>25459</v>
      </c>
      <c r="H56" s="175"/>
      <c r="I56" s="175"/>
      <c r="J56" s="175">
        <f>'将来負担比率（分子）の構造'!K$52</f>
        <v>26374</v>
      </c>
      <c r="K56" s="175"/>
      <c r="L56" s="175"/>
      <c r="M56" s="175">
        <f>'将来負担比率（分子）の構造'!L$52</f>
        <v>25529</v>
      </c>
      <c r="N56" s="175"/>
      <c r="O56" s="175"/>
      <c r="P56" s="175">
        <f>'将来負担比率（分子）の構造'!M$52</f>
        <v>25046</v>
      </c>
    </row>
    <row r="57" spans="1:16">
      <c r="A57" s="175" t="s">
        <v>43</v>
      </c>
      <c r="B57" s="175"/>
      <c r="C57" s="175"/>
      <c r="D57" s="175">
        <f>'将来負担比率（分子）の構造'!I$51</f>
        <v>1237</v>
      </c>
      <c r="E57" s="175"/>
      <c r="F57" s="175"/>
      <c r="G57" s="175">
        <f>'将来負担比率（分子）の構造'!J$51</f>
        <v>972</v>
      </c>
      <c r="H57" s="175"/>
      <c r="I57" s="175"/>
      <c r="J57" s="175">
        <f>'将来負担比率（分子）の構造'!K$51</f>
        <v>784</v>
      </c>
      <c r="K57" s="175"/>
      <c r="L57" s="175"/>
      <c r="M57" s="175">
        <f>'将来負担比率（分子）の構造'!L$51</f>
        <v>903</v>
      </c>
      <c r="N57" s="175"/>
      <c r="O57" s="175"/>
      <c r="P57" s="175">
        <f>'将来負担比率（分子）の構造'!M$51</f>
        <v>912</v>
      </c>
    </row>
    <row r="58" spans="1:16">
      <c r="A58" s="175" t="s">
        <v>42</v>
      </c>
      <c r="B58" s="175"/>
      <c r="C58" s="175"/>
      <c r="D58" s="175">
        <f>'将来負担比率（分子）の構造'!I$50</f>
        <v>4449</v>
      </c>
      <c r="E58" s="175"/>
      <c r="F58" s="175"/>
      <c r="G58" s="175">
        <f>'将来負担比率（分子）の構造'!J$50</f>
        <v>4620</v>
      </c>
      <c r="H58" s="175"/>
      <c r="I58" s="175"/>
      <c r="J58" s="175">
        <f>'将来負担比率（分子）の構造'!K$50</f>
        <v>5365</v>
      </c>
      <c r="K58" s="175"/>
      <c r="L58" s="175"/>
      <c r="M58" s="175">
        <f>'将来負担比率（分子）の構造'!L$50</f>
        <v>5554</v>
      </c>
      <c r="N58" s="175"/>
      <c r="O58" s="175"/>
      <c r="P58" s="175">
        <f>'将来負担比率（分子）の構造'!M$50</f>
        <v>6164</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f>'将来負担比率（分子）の構造'!I$46</f>
        <v>26</v>
      </c>
      <c r="C61" s="175"/>
      <c r="D61" s="175"/>
      <c r="E61" s="175">
        <f>'将来負担比率（分子）の構造'!J$46</f>
        <v>25</v>
      </c>
      <c r="F61" s="175"/>
      <c r="G61" s="175"/>
      <c r="H61" s="175">
        <f>'将来負担比率（分子）の構造'!K$46</f>
        <v>21</v>
      </c>
      <c r="I61" s="175"/>
      <c r="J61" s="175"/>
      <c r="K61" s="175">
        <f>'将来負担比率（分子）の構造'!L$46</f>
        <v>18</v>
      </c>
      <c r="L61" s="175"/>
      <c r="M61" s="175"/>
      <c r="N61" s="175">
        <f>'将来負担比率（分子）の構造'!M$46</f>
        <v>10</v>
      </c>
      <c r="O61" s="175"/>
      <c r="P61" s="175"/>
    </row>
    <row r="62" spans="1:16">
      <c r="A62" s="175" t="s">
        <v>36</v>
      </c>
      <c r="B62" s="175">
        <f>'将来負担比率（分子）の構造'!I$45</f>
        <v>2212</v>
      </c>
      <c r="C62" s="175"/>
      <c r="D62" s="175"/>
      <c r="E62" s="175">
        <f>'将来負担比率（分子）の構造'!J$45</f>
        <v>2254</v>
      </c>
      <c r="F62" s="175"/>
      <c r="G62" s="175"/>
      <c r="H62" s="175">
        <f>'将来負担比率（分子）の構造'!K$45</f>
        <v>2280</v>
      </c>
      <c r="I62" s="175"/>
      <c r="J62" s="175"/>
      <c r="K62" s="175">
        <f>'将来負担比率（分子）の構造'!L$45</f>
        <v>2282</v>
      </c>
      <c r="L62" s="175"/>
      <c r="M62" s="175"/>
      <c r="N62" s="175">
        <f>'将来負担比率（分子）の構造'!M$45</f>
        <v>2328</v>
      </c>
      <c r="O62" s="175"/>
      <c r="P62" s="175"/>
    </row>
    <row r="63" spans="1:16">
      <c r="A63" s="175" t="s">
        <v>35</v>
      </c>
      <c r="B63" s="175">
        <f>'将来負担比率（分子）の構造'!I$44</f>
        <v>142</v>
      </c>
      <c r="C63" s="175"/>
      <c r="D63" s="175"/>
      <c r="E63" s="175">
        <f>'将来負担比率（分子）の構造'!J$44</f>
        <v>215</v>
      </c>
      <c r="F63" s="175"/>
      <c r="G63" s="175"/>
      <c r="H63" s="175">
        <f>'将来負担比率（分子）の構造'!K$44</f>
        <v>436</v>
      </c>
      <c r="I63" s="175"/>
      <c r="J63" s="175"/>
      <c r="K63" s="175">
        <f>'将来負担比率（分子）の構造'!L$44</f>
        <v>393</v>
      </c>
      <c r="L63" s="175"/>
      <c r="M63" s="175"/>
      <c r="N63" s="175">
        <f>'将来負担比率（分子）の構造'!M$44</f>
        <v>332</v>
      </c>
      <c r="O63" s="175"/>
      <c r="P63" s="175"/>
    </row>
    <row r="64" spans="1:16">
      <c r="A64" s="175" t="s">
        <v>34</v>
      </c>
      <c r="B64" s="175">
        <f>'将来負担比率（分子）の構造'!I$43</f>
        <v>12481</v>
      </c>
      <c r="C64" s="175"/>
      <c r="D64" s="175"/>
      <c r="E64" s="175">
        <f>'将来負担比率（分子）の構造'!J$43</f>
        <v>11450</v>
      </c>
      <c r="F64" s="175"/>
      <c r="G64" s="175"/>
      <c r="H64" s="175">
        <f>'将来負担比率（分子）の構造'!K$43</f>
        <v>11455</v>
      </c>
      <c r="I64" s="175"/>
      <c r="J64" s="175"/>
      <c r="K64" s="175">
        <f>'将来負担比率（分子）の構造'!L$43</f>
        <v>10348</v>
      </c>
      <c r="L64" s="175"/>
      <c r="M64" s="175"/>
      <c r="N64" s="175">
        <f>'将来負担比率（分子）の構造'!M$43</f>
        <v>9722</v>
      </c>
      <c r="O64" s="175"/>
      <c r="P64" s="175"/>
    </row>
    <row r="65" spans="1:16">
      <c r="A65" s="175" t="s">
        <v>33</v>
      </c>
      <c r="B65" s="175">
        <f>'将来負担比率（分子）の構造'!I$42</f>
        <v>198</v>
      </c>
      <c r="C65" s="175"/>
      <c r="D65" s="175"/>
      <c r="E65" s="175">
        <f>'将来負担比率（分子）の構造'!J$42</f>
        <v>139</v>
      </c>
      <c r="F65" s="175"/>
      <c r="G65" s="175"/>
      <c r="H65" s="175">
        <f>'将来負担比率（分子）の構造'!K$42</f>
        <v>103</v>
      </c>
      <c r="I65" s="175"/>
      <c r="J65" s="175"/>
      <c r="K65" s="175">
        <f>'将来負担比率（分子）の構造'!L$42</f>
        <v>72</v>
      </c>
      <c r="L65" s="175"/>
      <c r="M65" s="175"/>
      <c r="N65" s="175">
        <f>'将来負担比率（分子）の構造'!M$42</f>
        <v>42</v>
      </c>
      <c r="O65" s="175"/>
      <c r="P65" s="175"/>
    </row>
    <row r="66" spans="1:16">
      <c r="A66" s="175" t="s">
        <v>32</v>
      </c>
      <c r="B66" s="175">
        <f>'将来負担比率（分子）の構造'!I$41</f>
        <v>22396</v>
      </c>
      <c r="C66" s="175"/>
      <c r="D66" s="175"/>
      <c r="E66" s="175">
        <f>'将来負担比率（分子）の構造'!J$41</f>
        <v>23859</v>
      </c>
      <c r="F66" s="175"/>
      <c r="G66" s="175"/>
      <c r="H66" s="175">
        <f>'将来負担比率（分子）の構造'!K$41</f>
        <v>24320</v>
      </c>
      <c r="I66" s="175"/>
      <c r="J66" s="175"/>
      <c r="K66" s="175">
        <f>'将来負担比率（分子）の構造'!L$41</f>
        <v>24898</v>
      </c>
      <c r="L66" s="175"/>
      <c r="M66" s="175"/>
      <c r="N66" s="175">
        <f>'将来負担比率（分子）の構造'!M$41</f>
        <v>24228</v>
      </c>
      <c r="O66" s="175"/>
      <c r="P66" s="175"/>
    </row>
    <row r="67" spans="1:16">
      <c r="A67" s="175" t="s">
        <v>76</v>
      </c>
      <c r="B67" s="175" t="e">
        <f>NA()</f>
        <v>#N/A</v>
      </c>
      <c r="C67" s="175">
        <f>IF(ISNUMBER('将来負担比率（分子）の構造'!I$53), IF('将来負担比率（分子）の構造'!I$53 &lt; 0, 0, '将来負担比率（分子）の構造'!I$53), NA())</f>
        <v>7251</v>
      </c>
      <c r="D67" s="175" t="e">
        <f>NA()</f>
        <v>#N/A</v>
      </c>
      <c r="E67" s="175" t="e">
        <f>NA()</f>
        <v>#N/A</v>
      </c>
      <c r="F67" s="175">
        <f>IF(ISNUMBER('将来負担比率（分子）の構造'!J$53), IF('将来負担比率（分子）の構造'!J$53 &lt; 0, 0, '将来負担比率（分子）の構造'!J$53), NA())</f>
        <v>6892</v>
      </c>
      <c r="G67" s="175" t="e">
        <f>NA()</f>
        <v>#N/A</v>
      </c>
      <c r="H67" s="175" t="e">
        <f>NA()</f>
        <v>#N/A</v>
      </c>
      <c r="I67" s="175">
        <f>IF(ISNUMBER('将来負担比率（分子）の構造'!K$53), IF('将来負担比率（分子）の構造'!K$53 &lt; 0, 0, '将来負担比率（分子）の構造'!K$53), NA())</f>
        <v>6091</v>
      </c>
      <c r="J67" s="175" t="e">
        <f>NA()</f>
        <v>#N/A</v>
      </c>
      <c r="K67" s="175" t="e">
        <f>NA()</f>
        <v>#N/A</v>
      </c>
      <c r="L67" s="175">
        <f>IF(ISNUMBER('将来負担比率（分子）の構造'!L$53), IF('将来負担比率（分子）の構造'!L$53 &lt; 0, 0, '将来負担比率（分子）の構造'!L$53), NA())</f>
        <v>6025</v>
      </c>
      <c r="M67" s="175" t="e">
        <f>NA()</f>
        <v>#N/A</v>
      </c>
      <c r="N67" s="175" t="e">
        <f>NA()</f>
        <v>#N/A</v>
      </c>
      <c r="O67" s="175">
        <f>IF(ISNUMBER('将来負担比率（分子）の構造'!M$53), IF('将来負担比率（分子）の構造'!M$53 &lt; 0, 0, '将来負担比率（分子）の構造'!M$53), NA())</f>
        <v>4538</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3020</v>
      </c>
      <c r="C72" s="179">
        <f>基金残高に係る経年分析!G55</f>
        <v>3053</v>
      </c>
      <c r="D72" s="179">
        <f>基金残高に係る経年分析!H55</f>
        <v>3633</v>
      </c>
    </row>
    <row r="73" spans="1:16">
      <c r="A73" s="178" t="s">
        <v>79</v>
      </c>
      <c r="B73" s="179">
        <f>基金残高に係る経年分析!F56</f>
        <v>767</v>
      </c>
      <c r="C73" s="179">
        <f>基金残高に係る経年分析!G56</f>
        <v>913</v>
      </c>
      <c r="D73" s="179">
        <f>基金残高に係る経年分析!H56</f>
        <v>913</v>
      </c>
    </row>
    <row r="74" spans="1:16">
      <c r="A74" s="178" t="s">
        <v>80</v>
      </c>
      <c r="B74" s="179">
        <f>基金残高に係る経年分析!F57</f>
        <v>1978</v>
      </c>
      <c r="C74" s="179">
        <f>基金残高に係る経年分析!G57</f>
        <v>1913</v>
      </c>
      <c r="D74" s="179">
        <f>基金残高に係る経年分析!H57</f>
        <v>1892</v>
      </c>
    </row>
  </sheetData>
  <sheetProtection algorithmName="SHA-512" hashValue="dGxc1hGbEL1Qm4fpwhtgaDgTEvWIJnFbe+LIkjKxg+IewX1iSqDnNr1PH1u2JzzgHKYDzKVsTkmq4hefboT25A==" saltValue="qXwAsqn+axLBtRBRORfd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233</v>
      </c>
      <c r="C5" s="680"/>
      <c r="D5" s="680"/>
      <c r="E5" s="680"/>
      <c r="F5" s="680"/>
      <c r="G5" s="680"/>
      <c r="H5" s="680"/>
      <c r="I5" s="680"/>
      <c r="J5" s="680"/>
      <c r="K5" s="680"/>
      <c r="L5" s="680"/>
      <c r="M5" s="680"/>
      <c r="N5" s="680"/>
      <c r="O5" s="680"/>
      <c r="P5" s="680"/>
      <c r="Q5" s="681"/>
      <c r="R5" s="676">
        <v>3439676</v>
      </c>
      <c r="S5" s="677"/>
      <c r="T5" s="677"/>
      <c r="U5" s="677"/>
      <c r="V5" s="677"/>
      <c r="W5" s="677"/>
      <c r="X5" s="677"/>
      <c r="Y5" s="702"/>
      <c r="Z5" s="715">
        <v>14.1</v>
      </c>
      <c r="AA5" s="715"/>
      <c r="AB5" s="715"/>
      <c r="AC5" s="715"/>
      <c r="AD5" s="716">
        <v>3365538</v>
      </c>
      <c r="AE5" s="716"/>
      <c r="AF5" s="716"/>
      <c r="AG5" s="716"/>
      <c r="AH5" s="716"/>
      <c r="AI5" s="716"/>
      <c r="AJ5" s="716"/>
      <c r="AK5" s="716"/>
      <c r="AL5" s="703">
        <v>28.6</v>
      </c>
      <c r="AM5" s="685"/>
      <c r="AN5" s="685"/>
      <c r="AO5" s="704"/>
      <c r="AP5" s="679" t="s">
        <v>234</v>
      </c>
      <c r="AQ5" s="680"/>
      <c r="AR5" s="680"/>
      <c r="AS5" s="680"/>
      <c r="AT5" s="680"/>
      <c r="AU5" s="680"/>
      <c r="AV5" s="680"/>
      <c r="AW5" s="680"/>
      <c r="AX5" s="680"/>
      <c r="AY5" s="680"/>
      <c r="AZ5" s="680"/>
      <c r="BA5" s="680"/>
      <c r="BB5" s="680"/>
      <c r="BC5" s="680"/>
      <c r="BD5" s="680"/>
      <c r="BE5" s="680"/>
      <c r="BF5" s="681"/>
      <c r="BG5" s="621">
        <v>3365058</v>
      </c>
      <c r="BH5" s="622"/>
      <c r="BI5" s="622"/>
      <c r="BJ5" s="622"/>
      <c r="BK5" s="622"/>
      <c r="BL5" s="622"/>
      <c r="BM5" s="622"/>
      <c r="BN5" s="623"/>
      <c r="BO5" s="659">
        <v>97.8</v>
      </c>
      <c r="BP5" s="659"/>
      <c r="BQ5" s="659"/>
      <c r="BR5" s="659"/>
      <c r="BS5" s="660">
        <v>48102</v>
      </c>
      <c r="BT5" s="660"/>
      <c r="BU5" s="660"/>
      <c r="BV5" s="660"/>
      <c r="BW5" s="660"/>
      <c r="BX5" s="660"/>
      <c r="BY5" s="660"/>
      <c r="BZ5" s="660"/>
      <c r="CA5" s="660"/>
      <c r="CB5" s="698"/>
      <c r="CD5" s="673" t="s">
        <v>229</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227</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c r="B6" s="618" t="s">
        <v>238</v>
      </c>
      <c r="C6" s="619"/>
      <c r="D6" s="619"/>
      <c r="E6" s="619"/>
      <c r="F6" s="619"/>
      <c r="G6" s="619"/>
      <c r="H6" s="619"/>
      <c r="I6" s="619"/>
      <c r="J6" s="619"/>
      <c r="K6" s="619"/>
      <c r="L6" s="619"/>
      <c r="M6" s="619"/>
      <c r="N6" s="619"/>
      <c r="O6" s="619"/>
      <c r="P6" s="619"/>
      <c r="Q6" s="620"/>
      <c r="R6" s="621">
        <v>139885</v>
      </c>
      <c r="S6" s="622"/>
      <c r="T6" s="622"/>
      <c r="U6" s="622"/>
      <c r="V6" s="622"/>
      <c r="W6" s="622"/>
      <c r="X6" s="622"/>
      <c r="Y6" s="623"/>
      <c r="Z6" s="659">
        <v>0.6</v>
      </c>
      <c r="AA6" s="659"/>
      <c r="AB6" s="659"/>
      <c r="AC6" s="659"/>
      <c r="AD6" s="660">
        <v>139885</v>
      </c>
      <c r="AE6" s="660"/>
      <c r="AF6" s="660"/>
      <c r="AG6" s="660"/>
      <c r="AH6" s="660"/>
      <c r="AI6" s="660"/>
      <c r="AJ6" s="660"/>
      <c r="AK6" s="660"/>
      <c r="AL6" s="624">
        <v>1.2</v>
      </c>
      <c r="AM6" s="625"/>
      <c r="AN6" s="625"/>
      <c r="AO6" s="661"/>
      <c r="AP6" s="618" t="s">
        <v>239</v>
      </c>
      <c r="AQ6" s="619"/>
      <c r="AR6" s="619"/>
      <c r="AS6" s="619"/>
      <c r="AT6" s="619"/>
      <c r="AU6" s="619"/>
      <c r="AV6" s="619"/>
      <c r="AW6" s="619"/>
      <c r="AX6" s="619"/>
      <c r="AY6" s="619"/>
      <c r="AZ6" s="619"/>
      <c r="BA6" s="619"/>
      <c r="BB6" s="619"/>
      <c r="BC6" s="619"/>
      <c r="BD6" s="619"/>
      <c r="BE6" s="619"/>
      <c r="BF6" s="620"/>
      <c r="BG6" s="621">
        <v>3365058</v>
      </c>
      <c r="BH6" s="622"/>
      <c r="BI6" s="622"/>
      <c r="BJ6" s="622"/>
      <c r="BK6" s="622"/>
      <c r="BL6" s="622"/>
      <c r="BM6" s="622"/>
      <c r="BN6" s="623"/>
      <c r="BO6" s="659">
        <v>97.8</v>
      </c>
      <c r="BP6" s="659"/>
      <c r="BQ6" s="659"/>
      <c r="BR6" s="659"/>
      <c r="BS6" s="660">
        <v>48102</v>
      </c>
      <c r="BT6" s="660"/>
      <c r="BU6" s="660"/>
      <c r="BV6" s="660"/>
      <c r="BW6" s="660"/>
      <c r="BX6" s="660"/>
      <c r="BY6" s="660"/>
      <c r="BZ6" s="660"/>
      <c r="CA6" s="660"/>
      <c r="CB6" s="698"/>
      <c r="CD6" s="679" t="s">
        <v>240</v>
      </c>
      <c r="CE6" s="680"/>
      <c r="CF6" s="680"/>
      <c r="CG6" s="680"/>
      <c r="CH6" s="680"/>
      <c r="CI6" s="680"/>
      <c r="CJ6" s="680"/>
      <c r="CK6" s="680"/>
      <c r="CL6" s="680"/>
      <c r="CM6" s="680"/>
      <c r="CN6" s="680"/>
      <c r="CO6" s="680"/>
      <c r="CP6" s="680"/>
      <c r="CQ6" s="681"/>
      <c r="CR6" s="621">
        <v>145450</v>
      </c>
      <c r="CS6" s="622"/>
      <c r="CT6" s="622"/>
      <c r="CU6" s="622"/>
      <c r="CV6" s="622"/>
      <c r="CW6" s="622"/>
      <c r="CX6" s="622"/>
      <c r="CY6" s="623"/>
      <c r="CZ6" s="703">
        <v>0.6</v>
      </c>
      <c r="DA6" s="685"/>
      <c r="DB6" s="685"/>
      <c r="DC6" s="705"/>
      <c r="DD6" s="627" t="s">
        <v>189</v>
      </c>
      <c r="DE6" s="622"/>
      <c r="DF6" s="622"/>
      <c r="DG6" s="622"/>
      <c r="DH6" s="622"/>
      <c r="DI6" s="622"/>
      <c r="DJ6" s="622"/>
      <c r="DK6" s="622"/>
      <c r="DL6" s="622"/>
      <c r="DM6" s="622"/>
      <c r="DN6" s="622"/>
      <c r="DO6" s="622"/>
      <c r="DP6" s="623"/>
      <c r="DQ6" s="627">
        <v>145450</v>
      </c>
      <c r="DR6" s="622"/>
      <c r="DS6" s="622"/>
      <c r="DT6" s="622"/>
      <c r="DU6" s="622"/>
      <c r="DV6" s="622"/>
      <c r="DW6" s="622"/>
      <c r="DX6" s="622"/>
      <c r="DY6" s="622"/>
      <c r="DZ6" s="622"/>
      <c r="EA6" s="622"/>
      <c r="EB6" s="622"/>
      <c r="EC6" s="658"/>
    </row>
    <row r="7" spans="2:143" ht="11.25" customHeight="1">
      <c r="B7" s="618" t="s">
        <v>241</v>
      </c>
      <c r="C7" s="619"/>
      <c r="D7" s="619"/>
      <c r="E7" s="619"/>
      <c r="F7" s="619"/>
      <c r="G7" s="619"/>
      <c r="H7" s="619"/>
      <c r="I7" s="619"/>
      <c r="J7" s="619"/>
      <c r="K7" s="619"/>
      <c r="L7" s="619"/>
      <c r="M7" s="619"/>
      <c r="N7" s="619"/>
      <c r="O7" s="619"/>
      <c r="P7" s="619"/>
      <c r="Q7" s="620"/>
      <c r="R7" s="621">
        <v>3280</v>
      </c>
      <c r="S7" s="622"/>
      <c r="T7" s="622"/>
      <c r="U7" s="622"/>
      <c r="V7" s="622"/>
      <c r="W7" s="622"/>
      <c r="X7" s="622"/>
      <c r="Y7" s="623"/>
      <c r="Z7" s="659">
        <v>0</v>
      </c>
      <c r="AA7" s="659"/>
      <c r="AB7" s="659"/>
      <c r="AC7" s="659"/>
      <c r="AD7" s="660">
        <v>3280</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1583787</v>
      </c>
      <c r="BH7" s="622"/>
      <c r="BI7" s="622"/>
      <c r="BJ7" s="622"/>
      <c r="BK7" s="622"/>
      <c r="BL7" s="622"/>
      <c r="BM7" s="622"/>
      <c r="BN7" s="623"/>
      <c r="BO7" s="659">
        <v>46</v>
      </c>
      <c r="BP7" s="659"/>
      <c r="BQ7" s="659"/>
      <c r="BR7" s="659"/>
      <c r="BS7" s="660">
        <v>48102</v>
      </c>
      <c r="BT7" s="660"/>
      <c r="BU7" s="660"/>
      <c r="BV7" s="660"/>
      <c r="BW7" s="660"/>
      <c r="BX7" s="660"/>
      <c r="BY7" s="660"/>
      <c r="BZ7" s="660"/>
      <c r="CA7" s="660"/>
      <c r="CB7" s="698"/>
      <c r="CD7" s="618" t="s">
        <v>243</v>
      </c>
      <c r="CE7" s="619"/>
      <c r="CF7" s="619"/>
      <c r="CG7" s="619"/>
      <c r="CH7" s="619"/>
      <c r="CI7" s="619"/>
      <c r="CJ7" s="619"/>
      <c r="CK7" s="619"/>
      <c r="CL7" s="619"/>
      <c r="CM7" s="619"/>
      <c r="CN7" s="619"/>
      <c r="CO7" s="619"/>
      <c r="CP7" s="619"/>
      <c r="CQ7" s="620"/>
      <c r="CR7" s="621">
        <v>3429183</v>
      </c>
      <c r="CS7" s="622"/>
      <c r="CT7" s="622"/>
      <c r="CU7" s="622"/>
      <c r="CV7" s="622"/>
      <c r="CW7" s="622"/>
      <c r="CX7" s="622"/>
      <c r="CY7" s="623"/>
      <c r="CZ7" s="659">
        <v>14.7</v>
      </c>
      <c r="DA7" s="659"/>
      <c r="DB7" s="659"/>
      <c r="DC7" s="659"/>
      <c r="DD7" s="627">
        <v>58722</v>
      </c>
      <c r="DE7" s="622"/>
      <c r="DF7" s="622"/>
      <c r="DG7" s="622"/>
      <c r="DH7" s="622"/>
      <c r="DI7" s="622"/>
      <c r="DJ7" s="622"/>
      <c r="DK7" s="622"/>
      <c r="DL7" s="622"/>
      <c r="DM7" s="622"/>
      <c r="DN7" s="622"/>
      <c r="DO7" s="622"/>
      <c r="DP7" s="623"/>
      <c r="DQ7" s="627">
        <v>3001156</v>
      </c>
      <c r="DR7" s="622"/>
      <c r="DS7" s="622"/>
      <c r="DT7" s="622"/>
      <c r="DU7" s="622"/>
      <c r="DV7" s="622"/>
      <c r="DW7" s="622"/>
      <c r="DX7" s="622"/>
      <c r="DY7" s="622"/>
      <c r="DZ7" s="622"/>
      <c r="EA7" s="622"/>
      <c r="EB7" s="622"/>
      <c r="EC7" s="658"/>
    </row>
    <row r="8" spans="2:143" ht="11.25" customHeight="1">
      <c r="B8" s="618" t="s">
        <v>244</v>
      </c>
      <c r="C8" s="619"/>
      <c r="D8" s="619"/>
      <c r="E8" s="619"/>
      <c r="F8" s="619"/>
      <c r="G8" s="619"/>
      <c r="H8" s="619"/>
      <c r="I8" s="619"/>
      <c r="J8" s="619"/>
      <c r="K8" s="619"/>
      <c r="L8" s="619"/>
      <c r="M8" s="619"/>
      <c r="N8" s="619"/>
      <c r="O8" s="619"/>
      <c r="P8" s="619"/>
      <c r="Q8" s="620"/>
      <c r="R8" s="621">
        <v>19676</v>
      </c>
      <c r="S8" s="622"/>
      <c r="T8" s="622"/>
      <c r="U8" s="622"/>
      <c r="V8" s="622"/>
      <c r="W8" s="622"/>
      <c r="X8" s="622"/>
      <c r="Y8" s="623"/>
      <c r="Z8" s="659">
        <v>0.1</v>
      </c>
      <c r="AA8" s="659"/>
      <c r="AB8" s="659"/>
      <c r="AC8" s="659"/>
      <c r="AD8" s="660">
        <v>19676</v>
      </c>
      <c r="AE8" s="660"/>
      <c r="AF8" s="660"/>
      <c r="AG8" s="660"/>
      <c r="AH8" s="660"/>
      <c r="AI8" s="660"/>
      <c r="AJ8" s="660"/>
      <c r="AK8" s="660"/>
      <c r="AL8" s="624">
        <v>0.2</v>
      </c>
      <c r="AM8" s="625"/>
      <c r="AN8" s="625"/>
      <c r="AO8" s="661"/>
      <c r="AP8" s="618" t="s">
        <v>245</v>
      </c>
      <c r="AQ8" s="619"/>
      <c r="AR8" s="619"/>
      <c r="AS8" s="619"/>
      <c r="AT8" s="619"/>
      <c r="AU8" s="619"/>
      <c r="AV8" s="619"/>
      <c r="AW8" s="619"/>
      <c r="AX8" s="619"/>
      <c r="AY8" s="619"/>
      <c r="AZ8" s="619"/>
      <c r="BA8" s="619"/>
      <c r="BB8" s="619"/>
      <c r="BC8" s="619"/>
      <c r="BD8" s="619"/>
      <c r="BE8" s="619"/>
      <c r="BF8" s="620"/>
      <c r="BG8" s="621">
        <v>53532</v>
      </c>
      <c r="BH8" s="622"/>
      <c r="BI8" s="622"/>
      <c r="BJ8" s="622"/>
      <c r="BK8" s="622"/>
      <c r="BL8" s="622"/>
      <c r="BM8" s="622"/>
      <c r="BN8" s="623"/>
      <c r="BO8" s="659">
        <v>1.6</v>
      </c>
      <c r="BP8" s="659"/>
      <c r="BQ8" s="659"/>
      <c r="BR8" s="659"/>
      <c r="BS8" s="660" t="s">
        <v>189</v>
      </c>
      <c r="BT8" s="660"/>
      <c r="BU8" s="660"/>
      <c r="BV8" s="660"/>
      <c r="BW8" s="660"/>
      <c r="BX8" s="660"/>
      <c r="BY8" s="660"/>
      <c r="BZ8" s="660"/>
      <c r="CA8" s="660"/>
      <c r="CB8" s="698"/>
      <c r="CD8" s="618" t="s">
        <v>246</v>
      </c>
      <c r="CE8" s="619"/>
      <c r="CF8" s="619"/>
      <c r="CG8" s="619"/>
      <c r="CH8" s="619"/>
      <c r="CI8" s="619"/>
      <c r="CJ8" s="619"/>
      <c r="CK8" s="619"/>
      <c r="CL8" s="619"/>
      <c r="CM8" s="619"/>
      <c r="CN8" s="619"/>
      <c r="CO8" s="619"/>
      <c r="CP8" s="619"/>
      <c r="CQ8" s="620"/>
      <c r="CR8" s="621">
        <v>6183317</v>
      </c>
      <c r="CS8" s="622"/>
      <c r="CT8" s="622"/>
      <c r="CU8" s="622"/>
      <c r="CV8" s="622"/>
      <c r="CW8" s="622"/>
      <c r="CX8" s="622"/>
      <c r="CY8" s="623"/>
      <c r="CZ8" s="659">
        <v>26.5</v>
      </c>
      <c r="DA8" s="659"/>
      <c r="DB8" s="659"/>
      <c r="DC8" s="659"/>
      <c r="DD8" s="627">
        <v>10060</v>
      </c>
      <c r="DE8" s="622"/>
      <c r="DF8" s="622"/>
      <c r="DG8" s="622"/>
      <c r="DH8" s="622"/>
      <c r="DI8" s="622"/>
      <c r="DJ8" s="622"/>
      <c r="DK8" s="622"/>
      <c r="DL8" s="622"/>
      <c r="DM8" s="622"/>
      <c r="DN8" s="622"/>
      <c r="DO8" s="622"/>
      <c r="DP8" s="623"/>
      <c r="DQ8" s="627">
        <v>3321519</v>
      </c>
      <c r="DR8" s="622"/>
      <c r="DS8" s="622"/>
      <c r="DT8" s="622"/>
      <c r="DU8" s="622"/>
      <c r="DV8" s="622"/>
      <c r="DW8" s="622"/>
      <c r="DX8" s="622"/>
      <c r="DY8" s="622"/>
      <c r="DZ8" s="622"/>
      <c r="EA8" s="622"/>
      <c r="EB8" s="622"/>
      <c r="EC8" s="658"/>
    </row>
    <row r="9" spans="2:143" ht="11.25" customHeight="1">
      <c r="B9" s="618" t="s">
        <v>247</v>
      </c>
      <c r="C9" s="619"/>
      <c r="D9" s="619"/>
      <c r="E9" s="619"/>
      <c r="F9" s="619"/>
      <c r="G9" s="619"/>
      <c r="H9" s="619"/>
      <c r="I9" s="619"/>
      <c r="J9" s="619"/>
      <c r="K9" s="619"/>
      <c r="L9" s="619"/>
      <c r="M9" s="619"/>
      <c r="N9" s="619"/>
      <c r="O9" s="619"/>
      <c r="P9" s="619"/>
      <c r="Q9" s="620"/>
      <c r="R9" s="621">
        <v>16192</v>
      </c>
      <c r="S9" s="622"/>
      <c r="T9" s="622"/>
      <c r="U9" s="622"/>
      <c r="V9" s="622"/>
      <c r="W9" s="622"/>
      <c r="X9" s="622"/>
      <c r="Y9" s="623"/>
      <c r="Z9" s="659">
        <v>0.1</v>
      </c>
      <c r="AA9" s="659"/>
      <c r="AB9" s="659"/>
      <c r="AC9" s="659"/>
      <c r="AD9" s="660">
        <v>16192</v>
      </c>
      <c r="AE9" s="660"/>
      <c r="AF9" s="660"/>
      <c r="AG9" s="660"/>
      <c r="AH9" s="660"/>
      <c r="AI9" s="660"/>
      <c r="AJ9" s="660"/>
      <c r="AK9" s="660"/>
      <c r="AL9" s="624">
        <v>0.1</v>
      </c>
      <c r="AM9" s="625"/>
      <c r="AN9" s="625"/>
      <c r="AO9" s="661"/>
      <c r="AP9" s="618" t="s">
        <v>248</v>
      </c>
      <c r="AQ9" s="619"/>
      <c r="AR9" s="619"/>
      <c r="AS9" s="619"/>
      <c r="AT9" s="619"/>
      <c r="AU9" s="619"/>
      <c r="AV9" s="619"/>
      <c r="AW9" s="619"/>
      <c r="AX9" s="619"/>
      <c r="AY9" s="619"/>
      <c r="AZ9" s="619"/>
      <c r="BA9" s="619"/>
      <c r="BB9" s="619"/>
      <c r="BC9" s="619"/>
      <c r="BD9" s="619"/>
      <c r="BE9" s="619"/>
      <c r="BF9" s="620"/>
      <c r="BG9" s="621">
        <v>1322615</v>
      </c>
      <c r="BH9" s="622"/>
      <c r="BI9" s="622"/>
      <c r="BJ9" s="622"/>
      <c r="BK9" s="622"/>
      <c r="BL9" s="622"/>
      <c r="BM9" s="622"/>
      <c r="BN9" s="623"/>
      <c r="BO9" s="659">
        <v>38.5</v>
      </c>
      <c r="BP9" s="659"/>
      <c r="BQ9" s="659"/>
      <c r="BR9" s="659"/>
      <c r="BS9" s="660" t="s">
        <v>249</v>
      </c>
      <c r="BT9" s="660"/>
      <c r="BU9" s="660"/>
      <c r="BV9" s="660"/>
      <c r="BW9" s="660"/>
      <c r="BX9" s="660"/>
      <c r="BY9" s="660"/>
      <c r="BZ9" s="660"/>
      <c r="CA9" s="660"/>
      <c r="CB9" s="698"/>
      <c r="CD9" s="618" t="s">
        <v>250</v>
      </c>
      <c r="CE9" s="619"/>
      <c r="CF9" s="619"/>
      <c r="CG9" s="619"/>
      <c r="CH9" s="619"/>
      <c r="CI9" s="619"/>
      <c r="CJ9" s="619"/>
      <c r="CK9" s="619"/>
      <c r="CL9" s="619"/>
      <c r="CM9" s="619"/>
      <c r="CN9" s="619"/>
      <c r="CO9" s="619"/>
      <c r="CP9" s="619"/>
      <c r="CQ9" s="620"/>
      <c r="CR9" s="621">
        <v>2667006</v>
      </c>
      <c r="CS9" s="622"/>
      <c r="CT9" s="622"/>
      <c r="CU9" s="622"/>
      <c r="CV9" s="622"/>
      <c r="CW9" s="622"/>
      <c r="CX9" s="622"/>
      <c r="CY9" s="623"/>
      <c r="CZ9" s="659">
        <v>11.4</v>
      </c>
      <c r="DA9" s="659"/>
      <c r="DB9" s="659"/>
      <c r="DC9" s="659"/>
      <c r="DD9" s="627">
        <v>27247</v>
      </c>
      <c r="DE9" s="622"/>
      <c r="DF9" s="622"/>
      <c r="DG9" s="622"/>
      <c r="DH9" s="622"/>
      <c r="DI9" s="622"/>
      <c r="DJ9" s="622"/>
      <c r="DK9" s="622"/>
      <c r="DL9" s="622"/>
      <c r="DM9" s="622"/>
      <c r="DN9" s="622"/>
      <c r="DO9" s="622"/>
      <c r="DP9" s="623"/>
      <c r="DQ9" s="627">
        <v>1902417</v>
      </c>
      <c r="DR9" s="622"/>
      <c r="DS9" s="622"/>
      <c r="DT9" s="622"/>
      <c r="DU9" s="622"/>
      <c r="DV9" s="622"/>
      <c r="DW9" s="622"/>
      <c r="DX9" s="622"/>
      <c r="DY9" s="622"/>
      <c r="DZ9" s="622"/>
      <c r="EA9" s="622"/>
      <c r="EB9" s="622"/>
      <c r="EC9" s="658"/>
    </row>
    <row r="10" spans="2:143" ht="11.25" customHeight="1">
      <c r="B10" s="618" t="s">
        <v>251</v>
      </c>
      <c r="C10" s="619"/>
      <c r="D10" s="619"/>
      <c r="E10" s="619"/>
      <c r="F10" s="619"/>
      <c r="G10" s="619"/>
      <c r="H10" s="619"/>
      <c r="I10" s="619"/>
      <c r="J10" s="619"/>
      <c r="K10" s="619"/>
      <c r="L10" s="619"/>
      <c r="M10" s="619"/>
      <c r="N10" s="619"/>
      <c r="O10" s="619"/>
      <c r="P10" s="619"/>
      <c r="Q10" s="620"/>
      <c r="R10" s="621" t="s">
        <v>189</v>
      </c>
      <c r="S10" s="622"/>
      <c r="T10" s="622"/>
      <c r="U10" s="622"/>
      <c r="V10" s="622"/>
      <c r="W10" s="622"/>
      <c r="X10" s="622"/>
      <c r="Y10" s="623"/>
      <c r="Z10" s="659" t="s">
        <v>189</v>
      </c>
      <c r="AA10" s="659"/>
      <c r="AB10" s="659"/>
      <c r="AC10" s="659"/>
      <c r="AD10" s="660" t="s">
        <v>140</v>
      </c>
      <c r="AE10" s="660"/>
      <c r="AF10" s="660"/>
      <c r="AG10" s="660"/>
      <c r="AH10" s="660"/>
      <c r="AI10" s="660"/>
      <c r="AJ10" s="660"/>
      <c r="AK10" s="660"/>
      <c r="AL10" s="624" t="s">
        <v>189</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93640</v>
      </c>
      <c r="BH10" s="622"/>
      <c r="BI10" s="622"/>
      <c r="BJ10" s="622"/>
      <c r="BK10" s="622"/>
      <c r="BL10" s="622"/>
      <c r="BM10" s="622"/>
      <c r="BN10" s="623"/>
      <c r="BO10" s="659">
        <v>2.7</v>
      </c>
      <c r="BP10" s="659"/>
      <c r="BQ10" s="659"/>
      <c r="BR10" s="659"/>
      <c r="BS10" s="660">
        <v>15531</v>
      </c>
      <c r="BT10" s="660"/>
      <c r="BU10" s="660"/>
      <c r="BV10" s="660"/>
      <c r="BW10" s="660"/>
      <c r="BX10" s="660"/>
      <c r="BY10" s="660"/>
      <c r="BZ10" s="660"/>
      <c r="CA10" s="660"/>
      <c r="CB10" s="698"/>
      <c r="CD10" s="618" t="s">
        <v>253</v>
      </c>
      <c r="CE10" s="619"/>
      <c r="CF10" s="619"/>
      <c r="CG10" s="619"/>
      <c r="CH10" s="619"/>
      <c r="CI10" s="619"/>
      <c r="CJ10" s="619"/>
      <c r="CK10" s="619"/>
      <c r="CL10" s="619"/>
      <c r="CM10" s="619"/>
      <c r="CN10" s="619"/>
      <c r="CO10" s="619"/>
      <c r="CP10" s="619"/>
      <c r="CQ10" s="620"/>
      <c r="CR10" s="621">
        <v>20562</v>
      </c>
      <c r="CS10" s="622"/>
      <c r="CT10" s="622"/>
      <c r="CU10" s="622"/>
      <c r="CV10" s="622"/>
      <c r="CW10" s="622"/>
      <c r="CX10" s="622"/>
      <c r="CY10" s="623"/>
      <c r="CZ10" s="659">
        <v>0.1</v>
      </c>
      <c r="DA10" s="659"/>
      <c r="DB10" s="659"/>
      <c r="DC10" s="659"/>
      <c r="DD10" s="627" t="s">
        <v>189</v>
      </c>
      <c r="DE10" s="622"/>
      <c r="DF10" s="622"/>
      <c r="DG10" s="622"/>
      <c r="DH10" s="622"/>
      <c r="DI10" s="622"/>
      <c r="DJ10" s="622"/>
      <c r="DK10" s="622"/>
      <c r="DL10" s="622"/>
      <c r="DM10" s="622"/>
      <c r="DN10" s="622"/>
      <c r="DO10" s="622"/>
      <c r="DP10" s="623"/>
      <c r="DQ10" s="627">
        <v>562</v>
      </c>
      <c r="DR10" s="622"/>
      <c r="DS10" s="622"/>
      <c r="DT10" s="622"/>
      <c r="DU10" s="622"/>
      <c r="DV10" s="622"/>
      <c r="DW10" s="622"/>
      <c r="DX10" s="622"/>
      <c r="DY10" s="622"/>
      <c r="DZ10" s="622"/>
      <c r="EA10" s="622"/>
      <c r="EB10" s="622"/>
      <c r="EC10" s="658"/>
    </row>
    <row r="11" spans="2:143" ht="11.25" customHeight="1">
      <c r="B11" s="618" t="s">
        <v>254</v>
      </c>
      <c r="C11" s="619"/>
      <c r="D11" s="619"/>
      <c r="E11" s="619"/>
      <c r="F11" s="619"/>
      <c r="G11" s="619"/>
      <c r="H11" s="619"/>
      <c r="I11" s="619"/>
      <c r="J11" s="619"/>
      <c r="K11" s="619"/>
      <c r="L11" s="619"/>
      <c r="M11" s="619"/>
      <c r="N11" s="619"/>
      <c r="O11" s="619"/>
      <c r="P11" s="619"/>
      <c r="Q11" s="620"/>
      <c r="R11" s="621">
        <v>801202</v>
      </c>
      <c r="S11" s="622"/>
      <c r="T11" s="622"/>
      <c r="U11" s="622"/>
      <c r="V11" s="622"/>
      <c r="W11" s="622"/>
      <c r="X11" s="622"/>
      <c r="Y11" s="623"/>
      <c r="Z11" s="624">
        <v>3.3</v>
      </c>
      <c r="AA11" s="625"/>
      <c r="AB11" s="625"/>
      <c r="AC11" s="626"/>
      <c r="AD11" s="627">
        <v>801202</v>
      </c>
      <c r="AE11" s="622"/>
      <c r="AF11" s="622"/>
      <c r="AG11" s="622"/>
      <c r="AH11" s="622"/>
      <c r="AI11" s="622"/>
      <c r="AJ11" s="622"/>
      <c r="AK11" s="623"/>
      <c r="AL11" s="624">
        <v>6.8</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114000</v>
      </c>
      <c r="BH11" s="622"/>
      <c r="BI11" s="622"/>
      <c r="BJ11" s="622"/>
      <c r="BK11" s="622"/>
      <c r="BL11" s="622"/>
      <c r="BM11" s="622"/>
      <c r="BN11" s="623"/>
      <c r="BO11" s="659">
        <v>3.3</v>
      </c>
      <c r="BP11" s="659"/>
      <c r="BQ11" s="659"/>
      <c r="BR11" s="659"/>
      <c r="BS11" s="660">
        <v>32571</v>
      </c>
      <c r="BT11" s="660"/>
      <c r="BU11" s="660"/>
      <c r="BV11" s="660"/>
      <c r="BW11" s="660"/>
      <c r="BX11" s="660"/>
      <c r="BY11" s="660"/>
      <c r="BZ11" s="660"/>
      <c r="CA11" s="660"/>
      <c r="CB11" s="698"/>
      <c r="CD11" s="618" t="s">
        <v>256</v>
      </c>
      <c r="CE11" s="619"/>
      <c r="CF11" s="619"/>
      <c r="CG11" s="619"/>
      <c r="CH11" s="619"/>
      <c r="CI11" s="619"/>
      <c r="CJ11" s="619"/>
      <c r="CK11" s="619"/>
      <c r="CL11" s="619"/>
      <c r="CM11" s="619"/>
      <c r="CN11" s="619"/>
      <c r="CO11" s="619"/>
      <c r="CP11" s="619"/>
      <c r="CQ11" s="620"/>
      <c r="CR11" s="621">
        <v>1237394</v>
      </c>
      <c r="CS11" s="622"/>
      <c r="CT11" s="622"/>
      <c r="CU11" s="622"/>
      <c r="CV11" s="622"/>
      <c r="CW11" s="622"/>
      <c r="CX11" s="622"/>
      <c r="CY11" s="623"/>
      <c r="CZ11" s="659">
        <v>5.3</v>
      </c>
      <c r="DA11" s="659"/>
      <c r="DB11" s="659"/>
      <c r="DC11" s="659"/>
      <c r="DD11" s="627">
        <v>278768</v>
      </c>
      <c r="DE11" s="622"/>
      <c r="DF11" s="622"/>
      <c r="DG11" s="622"/>
      <c r="DH11" s="622"/>
      <c r="DI11" s="622"/>
      <c r="DJ11" s="622"/>
      <c r="DK11" s="622"/>
      <c r="DL11" s="622"/>
      <c r="DM11" s="622"/>
      <c r="DN11" s="622"/>
      <c r="DO11" s="622"/>
      <c r="DP11" s="623"/>
      <c r="DQ11" s="627">
        <v>361618</v>
      </c>
      <c r="DR11" s="622"/>
      <c r="DS11" s="622"/>
      <c r="DT11" s="622"/>
      <c r="DU11" s="622"/>
      <c r="DV11" s="622"/>
      <c r="DW11" s="622"/>
      <c r="DX11" s="622"/>
      <c r="DY11" s="622"/>
      <c r="DZ11" s="622"/>
      <c r="EA11" s="622"/>
      <c r="EB11" s="622"/>
      <c r="EC11" s="658"/>
    </row>
    <row r="12" spans="2:143" ht="11.25" customHeight="1">
      <c r="B12" s="618" t="s">
        <v>257</v>
      </c>
      <c r="C12" s="619"/>
      <c r="D12" s="619"/>
      <c r="E12" s="619"/>
      <c r="F12" s="619"/>
      <c r="G12" s="619"/>
      <c r="H12" s="619"/>
      <c r="I12" s="619"/>
      <c r="J12" s="619"/>
      <c r="K12" s="619"/>
      <c r="L12" s="619"/>
      <c r="M12" s="619"/>
      <c r="N12" s="619"/>
      <c r="O12" s="619"/>
      <c r="P12" s="619"/>
      <c r="Q12" s="620"/>
      <c r="R12" s="621" t="s">
        <v>189</v>
      </c>
      <c r="S12" s="622"/>
      <c r="T12" s="622"/>
      <c r="U12" s="622"/>
      <c r="V12" s="622"/>
      <c r="W12" s="622"/>
      <c r="X12" s="622"/>
      <c r="Y12" s="623"/>
      <c r="Z12" s="659" t="s">
        <v>140</v>
      </c>
      <c r="AA12" s="659"/>
      <c r="AB12" s="659"/>
      <c r="AC12" s="659"/>
      <c r="AD12" s="660" t="s">
        <v>189</v>
      </c>
      <c r="AE12" s="660"/>
      <c r="AF12" s="660"/>
      <c r="AG12" s="660"/>
      <c r="AH12" s="660"/>
      <c r="AI12" s="660"/>
      <c r="AJ12" s="660"/>
      <c r="AK12" s="660"/>
      <c r="AL12" s="624" t="s">
        <v>189</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1438021</v>
      </c>
      <c r="BH12" s="622"/>
      <c r="BI12" s="622"/>
      <c r="BJ12" s="622"/>
      <c r="BK12" s="622"/>
      <c r="BL12" s="622"/>
      <c r="BM12" s="622"/>
      <c r="BN12" s="623"/>
      <c r="BO12" s="659">
        <v>41.8</v>
      </c>
      <c r="BP12" s="659"/>
      <c r="BQ12" s="659"/>
      <c r="BR12" s="659"/>
      <c r="BS12" s="660" t="s">
        <v>140</v>
      </c>
      <c r="BT12" s="660"/>
      <c r="BU12" s="660"/>
      <c r="BV12" s="660"/>
      <c r="BW12" s="660"/>
      <c r="BX12" s="660"/>
      <c r="BY12" s="660"/>
      <c r="BZ12" s="660"/>
      <c r="CA12" s="660"/>
      <c r="CB12" s="698"/>
      <c r="CD12" s="618" t="s">
        <v>259</v>
      </c>
      <c r="CE12" s="619"/>
      <c r="CF12" s="619"/>
      <c r="CG12" s="619"/>
      <c r="CH12" s="619"/>
      <c r="CI12" s="619"/>
      <c r="CJ12" s="619"/>
      <c r="CK12" s="619"/>
      <c r="CL12" s="619"/>
      <c r="CM12" s="619"/>
      <c r="CN12" s="619"/>
      <c r="CO12" s="619"/>
      <c r="CP12" s="619"/>
      <c r="CQ12" s="620"/>
      <c r="CR12" s="621">
        <v>1107691</v>
      </c>
      <c r="CS12" s="622"/>
      <c r="CT12" s="622"/>
      <c r="CU12" s="622"/>
      <c r="CV12" s="622"/>
      <c r="CW12" s="622"/>
      <c r="CX12" s="622"/>
      <c r="CY12" s="623"/>
      <c r="CZ12" s="659">
        <v>4.7</v>
      </c>
      <c r="DA12" s="659"/>
      <c r="DB12" s="659"/>
      <c r="DC12" s="659"/>
      <c r="DD12" s="627">
        <v>8667</v>
      </c>
      <c r="DE12" s="622"/>
      <c r="DF12" s="622"/>
      <c r="DG12" s="622"/>
      <c r="DH12" s="622"/>
      <c r="DI12" s="622"/>
      <c r="DJ12" s="622"/>
      <c r="DK12" s="622"/>
      <c r="DL12" s="622"/>
      <c r="DM12" s="622"/>
      <c r="DN12" s="622"/>
      <c r="DO12" s="622"/>
      <c r="DP12" s="623"/>
      <c r="DQ12" s="627">
        <v>120242</v>
      </c>
      <c r="DR12" s="622"/>
      <c r="DS12" s="622"/>
      <c r="DT12" s="622"/>
      <c r="DU12" s="622"/>
      <c r="DV12" s="622"/>
      <c r="DW12" s="622"/>
      <c r="DX12" s="622"/>
      <c r="DY12" s="622"/>
      <c r="DZ12" s="622"/>
      <c r="EA12" s="622"/>
      <c r="EB12" s="622"/>
      <c r="EC12" s="658"/>
    </row>
    <row r="13" spans="2:143" ht="11.25" customHeight="1">
      <c r="B13" s="618" t="s">
        <v>260</v>
      </c>
      <c r="C13" s="619"/>
      <c r="D13" s="619"/>
      <c r="E13" s="619"/>
      <c r="F13" s="619"/>
      <c r="G13" s="619"/>
      <c r="H13" s="619"/>
      <c r="I13" s="619"/>
      <c r="J13" s="619"/>
      <c r="K13" s="619"/>
      <c r="L13" s="619"/>
      <c r="M13" s="619"/>
      <c r="N13" s="619"/>
      <c r="O13" s="619"/>
      <c r="P13" s="619"/>
      <c r="Q13" s="620"/>
      <c r="R13" s="621" t="s">
        <v>249</v>
      </c>
      <c r="S13" s="622"/>
      <c r="T13" s="622"/>
      <c r="U13" s="622"/>
      <c r="V13" s="622"/>
      <c r="W13" s="622"/>
      <c r="X13" s="622"/>
      <c r="Y13" s="623"/>
      <c r="Z13" s="659" t="s">
        <v>189</v>
      </c>
      <c r="AA13" s="659"/>
      <c r="AB13" s="659"/>
      <c r="AC13" s="659"/>
      <c r="AD13" s="660" t="s">
        <v>189</v>
      </c>
      <c r="AE13" s="660"/>
      <c r="AF13" s="660"/>
      <c r="AG13" s="660"/>
      <c r="AH13" s="660"/>
      <c r="AI13" s="660"/>
      <c r="AJ13" s="660"/>
      <c r="AK13" s="660"/>
      <c r="AL13" s="624" t="s">
        <v>140</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1432257</v>
      </c>
      <c r="BH13" s="622"/>
      <c r="BI13" s="622"/>
      <c r="BJ13" s="622"/>
      <c r="BK13" s="622"/>
      <c r="BL13" s="622"/>
      <c r="BM13" s="622"/>
      <c r="BN13" s="623"/>
      <c r="BO13" s="659">
        <v>41.6</v>
      </c>
      <c r="BP13" s="659"/>
      <c r="BQ13" s="659"/>
      <c r="BR13" s="659"/>
      <c r="BS13" s="660" t="s">
        <v>189</v>
      </c>
      <c r="BT13" s="660"/>
      <c r="BU13" s="660"/>
      <c r="BV13" s="660"/>
      <c r="BW13" s="660"/>
      <c r="BX13" s="660"/>
      <c r="BY13" s="660"/>
      <c r="BZ13" s="660"/>
      <c r="CA13" s="660"/>
      <c r="CB13" s="698"/>
      <c r="CD13" s="618" t="s">
        <v>262</v>
      </c>
      <c r="CE13" s="619"/>
      <c r="CF13" s="619"/>
      <c r="CG13" s="619"/>
      <c r="CH13" s="619"/>
      <c r="CI13" s="619"/>
      <c r="CJ13" s="619"/>
      <c r="CK13" s="619"/>
      <c r="CL13" s="619"/>
      <c r="CM13" s="619"/>
      <c r="CN13" s="619"/>
      <c r="CO13" s="619"/>
      <c r="CP13" s="619"/>
      <c r="CQ13" s="620"/>
      <c r="CR13" s="621">
        <v>2412850</v>
      </c>
      <c r="CS13" s="622"/>
      <c r="CT13" s="622"/>
      <c r="CU13" s="622"/>
      <c r="CV13" s="622"/>
      <c r="CW13" s="622"/>
      <c r="CX13" s="622"/>
      <c r="CY13" s="623"/>
      <c r="CZ13" s="659">
        <v>10.3</v>
      </c>
      <c r="DA13" s="659"/>
      <c r="DB13" s="659"/>
      <c r="DC13" s="659"/>
      <c r="DD13" s="627">
        <v>801300</v>
      </c>
      <c r="DE13" s="622"/>
      <c r="DF13" s="622"/>
      <c r="DG13" s="622"/>
      <c r="DH13" s="622"/>
      <c r="DI13" s="622"/>
      <c r="DJ13" s="622"/>
      <c r="DK13" s="622"/>
      <c r="DL13" s="622"/>
      <c r="DM13" s="622"/>
      <c r="DN13" s="622"/>
      <c r="DO13" s="622"/>
      <c r="DP13" s="623"/>
      <c r="DQ13" s="627">
        <v>1323072</v>
      </c>
      <c r="DR13" s="622"/>
      <c r="DS13" s="622"/>
      <c r="DT13" s="622"/>
      <c r="DU13" s="622"/>
      <c r="DV13" s="622"/>
      <c r="DW13" s="622"/>
      <c r="DX13" s="622"/>
      <c r="DY13" s="622"/>
      <c r="DZ13" s="622"/>
      <c r="EA13" s="622"/>
      <c r="EB13" s="622"/>
      <c r="EC13" s="658"/>
    </row>
    <row r="14" spans="2:143" ht="11.25" customHeight="1">
      <c r="B14" s="618" t="s">
        <v>263</v>
      </c>
      <c r="C14" s="619"/>
      <c r="D14" s="619"/>
      <c r="E14" s="619"/>
      <c r="F14" s="619"/>
      <c r="G14" s="619"/>
      <c r="H14" s="619"/>
      <c r="I14" s="619"/>
      <c r="J14" s="619"/>
      <c r="K14" s="619"/>
      <c r="L14" s="619"/>
      <c r="M14" s="619"/>
      <c r="N14" s="619"/>
      <c r="O14" s="619"/>
      <c r="P14" s="619"/>
      <c r="Q14" s="620"/>
      <c r="R14" s="621" t="s">
        <v>189</v>
      </c>
      <c r="S14" s="622"/>
      <c r="T14" s="622"/>
      <c r="U14" s="622"/>
      <c r="V14" s="622"/>
      <c r="W14" s="622"/>
      <c r="X14" s="622"/>
      <c r="Y14" s="623"/>
      <c r="Z14" s="659" t="s">
        <v>189</v>
      </c>
      <c r="AA14" s="659"/>
      <c r="AB14" s="659"/>
      <c r="AC14" s="659"/>
      <c r="AD14" s="660" t="s">
        <v>189</v>
      </c>
      <c r="AE14" s="660"/>
      <c r="AF14" s="660"/>
      <c r="AG14" s="660"/>
      <c r="AH14" s="660"/>
      <c r="AI14" s="660"/>
      <c r="AJ14" s="660"/>
      <c r="AK14" s="660"/>
      <c r="AL14" s="624" t="s">
        <v>249</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121295</v>
      </c>
      <c r="BH14" s="622"/>
      <c r="BI14" s="622"/>
      <c r="BJ14" s="622"/>
      <c r="BK14" s="622"/>
      <c r="BL14" s="622"/>
      <c r="BM14" s="622"/>
      <c r="BN14" s="623"/>
      <c r="BO14" s="659">
        <v>3.5</v>
      </c>
      <c r="BP14" s="659"/>
      <c r="BQ14" s="659"/>
      <c r="BR14" s="659"/>
      <c r="BS14" s="660" t="s">
        <v>189</v>
      </c>
      <c r="BT14" s="660"/>
      <c r="BU14" s="660"/>
      <c r="BV14" s="660"/>
      <c r="BW14" s="660"/>
      <c r="BX14" s="660"/>
      <c r="BY14" s="660"/>
      <c r="BZ14" s="660"/>
      <c r="CA14" s="660"/>
      <c r="CB14" s="698"/>
      <c r="CD14" s="618" t="s">
        <v>265</v>
      </c>
      <c r="CE14" s="619"/>
      <c r="CF14" s="619"/>
      <c r="CG14" s="619"/>
      <c r="CH14" s="619"/>
      <c r="CI14" s="619"/>
      <c r="CJ14" s="619"/>
      <c r="CK14" s="619"/>
      <c r="CL14" s="619"/>
      <c r="CM14" s="619"/>
      <c r="CN14" s="619"/>
      <c r="CO14" s="619"/>
      <c r="CP14" s="619"/>
      <c r="CQ14" s="620"/>
      <c r="CR14" s="621">
        <v>739715</v>
      </c>
      <c r="CS14" s="622"/>
      <c r="CT14" s="622"/>
      <c r="CU14" s="622"/>
      <c r="CV14" s="622"/>
      <c r="CW14" s="622"/>
      <c r="CX14" s="622"/>
      <c r="CY14" s="623"/>
      <c r="CZ14" s="659">
        <v>3.2</v>
      </c>
      <c r="DA14" s="659"/>
      <c r="DB14" s="659"/>
      <c r="DC14" s="659"/>
      <c r="DD14" s="627">
        <v>92675</v>
      </c>
      <c r="DE14" s="622"/>
      <c r="DF14" s="622"/>
      <c r="DG14" s="622"/>
      <c r="DH14" s="622"/>
      <c r="DI14" s="622"/>
      <c r="DJ14" s="622"/>
      <c r="DK14" s="622"/>
      <c r="DL14" s="622"/>
      <c r="DM14" s="622"/>
      <c r="DN14" s="622"/>
      <c r="DO14" s="622"/>
      <c r="DP14" s="623"/>
      <c r="DQ14" s="627">
        <v>607651</v>
      </c>
      <c r="DR14" s="622"/>
      <c r="DS14" s="622"/>
      <c r="DT14" s="622"/>
      <c r="DU14" s="622"/>
      <c r="DV14" s="622"/>
      <c r="DW14" s="622"/>
      <c r="DX14" s="622"/>
      <c r="DY14" s="622"/>
      <c r="DZ14" s="622"/>
      <c r="EA14" s="622"/>
      <c r="EB14" s="622"/>
      <c r="EC14" s="658"/>
    </row>
    <row r="15" spans="2:143" ht="11.25" customHeight="1">
      <c r="B15" s="618" t="s">
        <v>266</v>
      </c>
      <c r="C15" s="619"/>
      <c r="D15" s="619"/>
      <c r="E15" s="619"/>
      <c r="F15" s="619"/>
      <c r="G15" s="619"/>
      <c r="H15" s="619"/>
      <c r="I15" s="619"/>
      <c r="J15" s="619"/>
      <c r="K15" s="619"/>
      <c r="L15" s="619"/>
      <c r="M15" s="619"/>
      <c r="N15" s="619"/>
      <c r="O15" s="619"/>
      <c r="P15" s="619"/>
      <c r="Q15" s="620"/>
      <c r="R15" s="621" t="s">
        <v>249</v>
      </c>
      <c r="S15" s="622"/>
      <c r="T15" s="622"/>
      <c r="U15" s="622"/>
      <c r="V15" s="622"/>
      <c r="W15" s="622"/>
      <c r="X15" s="622"/>
      <c r="Y15" s="623"/>
      <c r="Z15" s="659" t="s">
        <v>140</v>
      </c>
      <c r="AA15" s="659"/>
      <c r="AB15" s="659"/>
      <c r="AC15" s="659"/>
      <c r="AD15" s="660" t="s">
        <v>140</v>
      </c>
      <c r="AE15" s="660"/>
      <c r="AF15" s="660"/>
      <c r="AG15" s="660"/>
      <c r="AH15" s="660"/>
      <c r="AI15" s="660"/>
      <c r="AJ15" s="660"/>
      <c r="AK15" s="660"/>
      <c r="AL15" s="624" t="s">
        <v>189</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221955</v>
      </c>
      <c r="BH15" s="622"/>
      <c r="BI15" s="622"/>
      <c r="BJ15" s="622"/>
      <c r="BK15" s="622"/>
      <c r="BL15" s="622"/>
      <c r="BM15" s="622"/>
      <c r="BN15" s="623"/>
      <c r="BO15" s="659">
        <v>6.5</v>
      </c>
      <c r="BP15" s="659"/>
      <c r="BQ15" s="659"/>
      <c r="BR15" s="659"/>
      <c r="BS15" s="660" t="s">
        <v>189</v>
      </c>
      <c r="BT15" s="660"/>
      <c r="BU15" s="660"/>
      <c r="BV15" s="660"/>
      <c r="BW15" s="660"/>
      <c r="BX15" s="660"/>
      <c r="BY15" s="660"/>
      <c r="BZ15" s="660"/>
      <c r="CA15" s="660"/>
      <c r="CB15" s="698"/>
      <c r="CD15" s="618" t="s">
        <v>268</v>
      </c>
      <c r="CE15" s="619"/>
      <c r="CF15" s="619"/>
      <c r="CG15" s="619"/>
      <c r="CH15" s="619"/>
      <c r="CI15" s="619"/>
      <c r="CJ15" s="619"/>
      <c r="CK15" s="619"/>
      <c r="CL15" s="619"/>
      <c r="CM15" s="619"/>
      <c r="CN15" s="619"/>
      <c r="CO15" s="619"/>
      <c r="CP15" s="619"/>
      <c r="CQ15" s="620"/>
      <c r="CR15" s="621">
        <v>2838171</v>
      </c>
      <c r="CS15" s="622"/>
      <c r="CT15" s="622"/>
      <c r="CU15" s="622"/>
      <c r="CV15" s="622"/>
      <c r="CW15" s="622"/>
      <c r="CX15" s="622"/>
      <c r="CY15" s="623"/>
      <c r="CZ15" s="659">
        <v>12.2</v>
      </c>
      <c r="DA15" s="659"/>
      <c r="DB15" s="659"/>
      <c r="DC15" s="659"/>
      <c r="DD15" s="627">
        <v>1284679</v>
      </c>
      <c r="DE15" s="622"/>
      <c r="DF15" s="622"/>
      <c r="DG15" s="622"/>
      <c r="DH15" s="622"/>
      <c r="DI15" s="622"/>
      <c r="DJ15" s="622"/>
      <c r="DK15" s="622"/>
      <c r="DL15" s="622"/>
      <c r="DM15" s="622"/>
      <c r="DN15" s="622"/>
      <c r="DO15" s="622"/>
      <c r="DP15" s="623"/>
      <c r="DQ15" s="627">
        <v>993718</v>
      </c>
      <c r="DR15" s="622"/>
      <c r="DS15" s="622"/>
      <c r="DT15" s="622"/>
      <c r="DU15" s="622"/>
      <c r="DV15" s="622"/>
      <c r="DW15" s="622"/>
      <c r="DX15" s="622"/>
      <c r="DY15" s="622"/>
      <c r="DZ15" s="622"/>
      <c r="EA15" s="622"/>
      <c r="EB15" s="622"/>
      <c r="EC15" s="658"/>
    </row>
    <row r="16" spans="2:143" ht="11.25" customHeight="1">
      <c r="B16" s="618" t="s">
        <v>269</v>
      </c>
      <c r="C16" s="619"/>
      <c r="D16" s="619"/>
      <c r="E16" s="619"/>
      <c r="F16" s="619"/>
      <c r="G16" s="619"/>
      <c r="H16" s="619"/>
      <c r="I16" s="619"/>
      <c r="J16" s="619"/>
      <c r="K16" s="619"/>
      <c r="L16" s="619"/>
      <c r="M16" s="619"/>
      <c r="N16" s="619"/>
      <c r="O16" s="619"/>
      <c r="P16" s="619"/>
      <c r="Q16" s="620"/>
      <c r="R16" s="621">
        <v>10640</v>
      </c>
      <c r="S16" s="622"/>
      <c r="T16" s="622"/>
      <c r="U16" s="622"/>
      <c r="V16" s="622"/>
      <c r="W16" s="622"/>
      <c r="X16" s="622"/>
      <c r="Y16" s="623"/>
      <c r="Z16" s="659">
        <v>0</v>
      </c>
      <c r="AA16" s="659"/>
      <c r="AB16" s="659"/>
      <c r="AC16" s="659"/>
      <c r="AD16" s="660">
        <v>10640</v>
      </c>
      <c r="AE16" s="660"/>
      <c r="AF16" s="660"/>
      <c r="AG16" s="660"/>
      <c r="AH16" s="660"/>
      <c r="AI16" s="660"/>
      <c r="AJ16" s="660"/>
      <c r="AK16" s="660"/>
      <c r="AL16" s="624">
        <v>0.1</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189</v>
      </c>
      <c r="BH16" s="622"/>
      <c r="BI16" s="622"/>
      <c r="BJ16" s="622"/>
      <c r="BK16" s="622"/>
      <c r="BL16" s="622"/>
      <c r="BM16" s="622"/>
      <c r="BN16" s="623"/>
      <c r="BO16" s="659" t="s">
        <v>140</v>
      </c>
      <c r="BP16" s="659"/>
      <c r="BQ16" s="659"/>
      <c r="BR16" s="659"/>
      <c r="BS16" s="660" t="s">
        <v>140</v>
      </c>
      <c r="BT16" s="660"/>
      <c r="BU16" s="660"/>
      <c r="BV16" s="660"/>
      <c r="BW16" s="660"/>
      <c r="BX16" s="660"/>
      <c r="BY16" s="660"/>
      <c r="BZ16" s="660"/>
      <c r="CA16" s="660"/>
      <c r="CB16" s="698"/>
      <c r="CD16" s="618" t="s">
        <v>271</v>
      </c>
      <c r="CE16" s="619"/>
      <c r="CF16" s="619"/>
      <c r="CG16" s="619"/>
      <c r="CH16" s="619"/>
      <c r="CI16" s="619"/>
      <c r="CJ16" s="619"/>
      <c r="CK16" s="619"/>
      <c r="CL16" s="619"/>
      <c r="CM16" s="619"/>
      <c r="CN16" s="619"/>
      <c r="CO16" s="619"/>
      <c r="CP16" s="619"/>
      <c r="CQ16" s="620"/>
      <c r="CR16" s="621">
        <v>57372</v>
      </c>
      <c r="CS16" s="622"/>
      <c r="CT16" s="622"/>
      <c r="CU16" s="622"/>
      <c r="CV16" s="622"/>
      <c r="CW16" s="622"/>
      <c r="CX16" s="622"/>
      <c r="CY16" s="623"/>
      <c r="CZ16" s="659">
        <v>0.2</v>
      </c>
      <c r="DA16" s="659"/>
      <c r="DB16" s="659"/>
      <c r="DC16" s="659"/>
      <c r="DD16" s="627" t="s">
        <v>189</v>
      </c>
      <c r="DE16" s="622"/>
      <c r="DF16" s="622"/>
      <c r="DG16" s="622"/>
      <c r="DH16" s="622"/>
      <c r="DI16" s="622"/>
      <c r="DJ16" s="622"/>
      <c r="DK16" s="622"/>
      <c r="DL16" s="622"/>
      <c r="DM16" s="622"/>
      <c r="DN16" s="622"/>
      <c r="DO16" s="622"/>
      <c r="DP16" s="623"/>
      <c r="DQ16" s="627">
        <v>11647</v>
      </c>
      <c r="DR16" s="622"/>
      <c r="DS16" s="622"/>
      <c r="DT16" s="622"/>
      <c r="DU16" s="622"/>
      <c r="DV16" s="622"/>
      <c r="DW16" s="622"/>
      <c r="DX16" s="622"/>
      <c r="DY16" s="622"/>
      <c r="DZ16" s="622"/>
      <c r="EA16" s="622"/>
      <c r="EB16" s="622"/>
      <c r="EC16" s="658"/>
    </row>
    <row r="17" spans="2:133" ht="11.25" customHeight="1">
      <c r="B17" s="618" t="s">
        <v>272</v>
      </c>
      <c r="C17" s="619"/>
      <c r="D17" s="619"/>
      <c r="E17" s="619"/>
      <c r="F17" s="619"/>
      <c r="G17" s="619"/>
      <c r="H17" s="619"/>
      <c r="I17" s="619"/>
      <c r="J17" s="619"/>
      <c r="K17" s="619"/>
      <c r="L17" s="619"/>
      <c r="M17" s="619"/>
      <c r="N17" s="619"/>
      <c r="O17" s="619"/>
      <c r="P17" s="619"/>
      <c r="Q17" s="620"/>
      <c r="R17" s="621">
        <v>58514</v>
      </c>
      <c r="S17" s="622"/>
      <c r="T17" s="622"/>
      <c r="U17" s="622"/>
      <c r="V17" s="622"/>
      <c r="W17" s="622"/>
      <c r="X17" s="622"/>
      <c r="Y17" s="623"/>
      <c r="Z17" s="659">
        <v>0.2</v>
      </c>
      <c r="AA17" s="659"/>
      <c r="AB17" s="659"/>
      <c r="AC17" s="659"/>
      <c r="AD17" s="660">
        <v>58514</v>
      </c>
      <c r="AE17" s="660"/>
      <c r="AF17" s="660"/>
      <c r="AG17" s="660"/>
      <c r="AH17" s="660"/>
      <c r="AI17" s="660"/>
      <c r="AJ17" s="660"/>
      <c r="AK17" s="660"/>
      <c r="AL17" s="624">
        <v>0.5</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140</v>
      </c>
      <c r="BH17" s="622"/>
      <c r="BI17" s="622"/>
      <c r="BJ17" s="622"/>
      <c r="BK17" s="622"/>
      <c r="BL17" s="622"/>
      <c r="BM17" s="622"/>
      <c r="BN17" s="623"/>
      <c r="BO17" s="659" t="s">
        <v>189</v>
      </c>
      <c r="BP17" s="659"/>
      <c r="BQ17" s="659"/>
      <c r="BR17" s="659"/>
      <c r="BS17" s="660" t="s">
        <v>189</v>
      </c>
      <c r="BT17" s="660"/>
      <c r="BU17" s="660"/>
      <c r="BV17" s="660"/>
      <c r="BW17" s="660"/>
      <c r="BX17" s="660"/>
      <c r="BY17" s="660"/>
      <c r="BZ17" s="660"/>
      <c r="CA17" s="660"/>
      <c r="CB17" s="698"/>
      <c r="CD17" s="618" t="s">
        <v>274</v>
      </c>
      <c r="CE17" s="619"/>
      <c r="CF17" s="619"/>
      <c r="CG17" s="619"/>
      <c r="CH17" s="619"/>
      <c r="CI17" s="619"/>
      <c r="CJ17" s="619"/>
      <c r="CK17" s="619"/>
      <c r="CL17" s="619"/>
      <c r="CM17" s="619"/>
      <c r="CN17" s="619"/>
      <c r="CO17" s="619"/>
      <c r="CP17" s="619"/>
      <c r="CQ17" s="620"/>
      <c r="CR17" s="621">
        <v>2490088</v>
      </c>
      <c r="CS17" s="622"/>
      <c r="CT17" s="622"/>
      <c r="CU17" s="622"/>
      <c r="CV17" s="622"/>
      <c r="CW17" s="622"/>
      <c r="CX17" s="622"/>
      <c r="CY17" s="623"/>
      <c r="CZ17" s="659">
        <v>10.7</v>
      </c>
      <c r="DA17" s="659"/>
      <c r="DB17" s="659"/>
      <c r="DC17" s="659"/>
      <c r="DD17" s="627" t="s">
        <v>189</v>
      </c>
      <c r="DE17" s="622"/>
      <c r="DF17" s="622"/>
      <c r="DG17" s="622"/>
      <c r="DH17" s="622"/>
      <c r="DI17" s="622"/>
      <c r="DJ17" s="622"/>
      <c r="DK17" s="622"/>
      <c r="DL17" s="622"/>
      <c r="DM17" s="622"/>
      <c r="DN17" s="622"/>
      <c r="DO17" s="622"/>
      <c r="DP17" s="623"/>
      <c r="DQ17" s="627">
        <v>2390678</v>
      </c>
      <c r="DR17" s="622"/>
      <c r="DS17" s="622"/>
      <c r="DT17" s="622"/>
      <c r="DU17" s="622"/>
      <c r="DV17" s="622"/>
      <c r="DW17" s="622"/>
      <c r="DX17" s="622"/>
      <c r="DY17" s="622"/>
      <c r="DZ17" s="622"/>
      <c r="EA17" s="622"/>
      <c r="EB17" s="622"/>
      <c r="EC17" s="658"/>
    </row>
    <row r="18" spans="2:133" ht="11.25" customHeight="1">
      <c r="B18" s="618" t="s">
        <v>275</v>
      </c>
      <c r="C18" s="619"/>
      <c r="D18" s="619"/>
      <c r="E18" s="619"/>
      <c r="F18" s="619"/>
      <c r="G18" s="619"/>
      <c r="H18" s="619"/>
      <c r="I18" s="619"/>
      <c r="J18" s="619"/>
      <c r="K18" s="619"/>
      <c r="L18" s="619"/>
      <c r="M18" s="619"/>
      <c r="N18" s="619"/>
      <c r="O18" s="619"/>
      <c r="P18" s="619"/>
      <c r="Q18" s="620"/>
      <c r="R18" s="621">
        <v>14979</v>
      </c>
      <c r="S18" s="622"/>
      <c r="T18" s="622"/>
      <c r="U18" s="622"/>
      <c r="V18" s="622"/>
      <c r="W18" s="622"/>
      <c r="X18" s="622"/>
      <c r="Y18" s="623"/>
      <c r="Z18" s="659">
        <v>0.1</v>
      </c>
      <c r="AA18" s="659"/>
      <c r="AB18" s="659"/>
      <c r="AC18" s="659"/>
      <c r="AD18" s="660">
        <v>14979</v>
      </c>
      <c r="AE18" s="660"/>
      <c r="AF18" s="660"/>
      <c r="AG18" s="660"/>
      <c r="AH18" s="660"/>
      <c r="AI18" s="660"/>
      <c r="AJ18" s="660"/>
      <c r="AK18" s="660"/>
      <c r="AL18" s="624">
        <v>0.1</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249</v>
      </c>
      <c r="BH18" s="622"/>
      <c r="BI18" s="622"/>
      <c r="BJ18" s="622"/>
      <c r="BK18" s="622"/>
      <c r="BL18" s="622"/>
      <c r="BM18" s="622"/>
      <c r="BN18" s="623"/>
      <c r="BO18" s="659" t="s">
        <v>140</v>
      </c>
      <c r="BP18" s="659"/>
      <c r="BQ18" s="659"/>
      <c r="BR18" s="659"/>
      <c r="BS18" s="660" t="s">
        <v>189</v>
      </c>
      <c r="BT18" s="660"/>
      <c r="BU18" s="660"/>
      <c r="BV18" s="660"/>
      <c r="BW18" s="660"/>
      <c r="BX18" s="660"/>
      <c r="BY18" s="660"/>
      <c r="BZ18" s="660"/>
      <c r="CA18" s="660"/>
      <c r="CB18" s="698"/>
      <c r="CD18" s="618" t="s">
        <v>277</v>
      </c>
      <c r="CE18" s="619"/>
      <c r="CF18" s="619"/>
      <c r="CG18" s="619"/>
      <c r="CH18" s="619"/>
      <c r="CI18" s="619"/>
      <c r="CJ18" s="619"/>
      <c r="CK18" s="619"/>
      <c r="CL18" s="619"/>
      <c r="CM18" s="619"/>
      <c r="CN18" s="619"/>
      <c r="CO18" s="619"/>
      <c r="CP18" s="619"/>
      <c r="CQ18" s="620"/>
      <c r="CR18" s="621" t="s">
        <v>189</v>
      </c>
      <c r="CS18" s="622"/>
      <c r="CT18" s="622"/>
      <c r="CU18" s="622"/>
      <c r="CV18" s="622"/>
      <c r="CW18" s="622"/>
      <c r="CX18" s="622"/>
      <c r="CY18" s="623"/>
      <c r="CZ18" s="659" t="s">
        <v>189</v>
      </c>
      <c r="DA18" s="659"/>
      <c r="DB18" s="659"/>
      <c r="DC18" s="659"/>
      <c r="DD18" s="627" t="s">
        <v>189</v>
      </c>
      <c r="DE18" s="622"/>
      <c r="DF18" s="622"/>
      <c r="DG18" s="622"/>
      <c r="DH18" s="622"/>
      <c r="DI18" s="622"/>
      <c r="DJ18" s="622"/>
      <c r="DK18" s="622"/>
      <c r="DL18" s="622"/>
      <c r="DM18" s="622"/>
      <c r="DN18" s="622"/>
      <c r="DO18" s="622"/>
      <c r="DP18" s="623"/>
      <c r="DQ18" s="627" t="s">
        <v>189</v>
      </c>
      <c r="DR18" s="622"/>
      <c r="DS18" s="622"/>
      <c r="DT18" s="622"/>
      <c r="DU18" s="622"/>
      <c r="DV18" s="622"/>
      <c r="DW18" s="622"/>
      <c r="DX18" s="622"/>
      <c r="DY18" s="622"/>
      <c r="DZ18" s="622"/>
      <c r="EA18" s="622"/>
      <c r="EB18" s="622"/>
      <c r="EC18" s="658"/>
    </row>
    <row r="19" spans="2:133" ht="11.25" customHeight="1">
      <c r="B19" s="618" t="s">
        <v>278</v>
      </c>
      <c r="C19" s="619"/>
      <c r="D19" s="619"/>
      <c r="E19" s="619"/>
      <c r="F19" s="619"/>
      <c r="G19" s="619"/>
      <c r="H19" s="619"/>
      <c r="I19" s="619"/>
      <c r="J19" s="619"/>
      <c r="K19" s="619"/>
      <c r="L19" s="619"/>
      <c r="M19" s="619"/>
      <c r="N19" s="619"/>
      <c r="O19" s="619"/>
      <c r="P19" s="619"/>
      <c r="Q19" s="620"/>
      <c r="R19" s="621">
        <v>14979</v>
      </c>
      <c r="S19" s="622"/>
      <c r="T19" s="622"/>
      <c r="U19" s="622"/>
      <c r="V19" s="622"/>
      <c r="W19" s="622"/>
      <c r="X19" s="622"/>
      <c r="Y19" s="623"/>
      <c r="Z19" s="659">
        <v>0.1</v>
      </c>
      <c r="AA19" s="659"/>
      <c r="AB19" s="659"/>
      <c r="AC19" s="659"/>
      <c r="AD19" s="660">
        <v>14979</v>
      </c>
      <c r="AE19" s="660"/>
      <c r="AF19" s="660"/>
      <c r="AG19" s="660"/>
      <c r="AH19" s="660"/>
      <c r="AI19" s="660"/>
      <c r="AJ19" s="660"/>
      <c r="AK19" s="660"/>
      <c r="AL19" s="624">
        <v>0.1</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74618</v>
      </c>
      <c r="BH19" s="622"/>
      <c r="BI19" s="622"/>
      <c r="BJ19" s="622"/>
      <c r="BK19" s="622"/>
      <c r="BL19" s="622"/>
      <c r="BM19" s="622"/>
      <c r="BN19" s="623"/>
      <c r="BO19" s="659">
        <v>2.2000000000000002</v>
      </c>
      <c r="BP19" s="659"/>
      <c r="BQ19" s="659"/>
      <c r="BR19" s="659"/>
      <c r="BS19" s="660" t="s">
        <v>189</v>
      </c>
      <c r="BT19" s="660"/>
      <c r="BU19" s="660"/>
      <c r="BV19" s="660"/>
      <c r="BW19" s="660"/>
      <c r="BX19" s="660"/>
      <c r="BY19" s="660"/>
      <c r="BZ19" s="660"/>
      <c r="CA19" s="660"/>
      <c r="CB19" s="698"/>
      <c r="CD19" s="618" t="s">
        <v>280</v>
      </c>
      <c r="CE19" s="619"/>
      <c r="CF19" s="619"/>
      <c r="CG19" s="619"/>
      <c r="CH19" s="619"/>
      <c r="CI19" s="619"/>
      <c r="CJ19" s="619"/>
      <c r="CK19" s="619"/>
      <c r="CL19" s="619"/>
      <c r="CM19" s="619"/>
      <c r="CN19" s="619"/>
      <c r="CO19" s="619"/>
      <c r="CP19" s="619"/>
      <c r="CQ19" s="620"/>
      <c r="CR19" s="621" t="s">
        <v>189</v>
      </c>
      <c r="CS19" s="622"/>
      <c r="CT19" s="622"/>
      <c r="CU19" s="622"/>
      <c r="CV19" s="622"/>
      <c r="CW19" s="622"/>
      <c r="CX19" s="622"/>
      <c r="CY19" s="623"/>
      <c r="CZ19" s="659" t="s">
        <v>249</v>
      </c>
      <c r="DA19" s="659"/>
      <c r="DB19" s="659"/>
      <c r="DC19" s="659"/>
      <c r="DD19" s="627" t="s">
        <v>189</v>
      </c>
      <c r="DE19" s="622"/>
      <c r="DF19" s="622"/>
      <c r="DG19" s="622"/>
      <c r="DH19" s="622"/>
      <c r="DI19" s="622"/>
      <c r="DJ19" s="622"/>
      <c r="DK19" s="622"/>
      <c r="DL19" s="622"/>
      <c r="DM19" s="622"/>
      <c r="DN19" s="622"/>
      <c r="DO19" s="622"/>
      <c r="DP19" s="623"/>
      <c r="DQ19" s="627" t="s">
        <v>189</v>
      </c>
      <c r="DR19" s="622"/>
      <c r="DS19" s="622"/>
      <c r="DT19" s="622"/>
      <c r="DU19" s="622"/>
      <c r="DV19" s="622"/>
      <c r="DW19" s="622"/>
      <c r="DX19" s="622"/>
      <c r="DY19" s="622"/>
      <c r="DZ19" s="622"/>
      <c r="EA19" s="622"/>
      <c r="EB19" s="622"/>
      <c r="EC19" s="658"/>
    </row>
    <row r="20" spans="2:133" ht="11.25" customHeight="1">
      <c r="B20" s="688" t="s">
        <v>281</v>
      </c>
      <c r="C20" s="689"/>
      <c r="D20" s="689"/>
      <c r="E20" s="689"/>
      <c r="F20" s="689"/>
      <c r="G20" s="689"/>
      <c r="H20" s="689"/>
      <c r="I20" s="689"/>
      <c r="J20" s="689"/>
      <c r="K20" s="689"/>
      <c r="L20" s="689"/>
      <c r="M20" s="689"/>
      <c r="N20" s="689"/>
      <c r="O20" s="689"/>
      <c r="P20" s="689"/>
      <c r="Q20" s="690"/>
      <c r="R20" s="621" t="s">
        <v>189</v>
      </c>
      <c r="S20" s="622"/>
      <c r="T20" s="622"/>
      <c r="U20" s="622"/>
      <c r="V20" s="622"/>
      <c r="W20" s="622"/>
      <c r="X20" s="622"/>
      <c r="Y20" s="623"/>
      <c r="Z20" s="659" t="s">
        <v>140</v>
      </c>
      <c r="AA20" s="659"/>
      <c r="AB20" s="659"/>
      <c r="AC20" s="659"/>
      <c r="AD20" s="660" t="s">
        <v>189</v>
      </c>
      <c r="AE20" s="660"/>
      <c r="AF20" s="660"/>
      <c r="AG20" s="660"/>
      <c r="AH20" s="660"/>
      <c r="AI20" s="660"/>
      <c r="AJ20" s="660"/>
      <c r="AK20" s="660"/>
      <c r="AL20" s="624" t="s">
        <v>140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74618</v>
      </c>
      <c r="BH20" s="622"/>
      <c r="BI20" s="622"/>
      <c r="BJ20" s="622"/>
      <c r="BK20" s="622"/>
      <c r="BL20" s="622"/>
      <c r="BM20" s="622"/>
      <c r="BN20" s="623"/>
      <c r="BO20" s="659">
        <v>2.2000000000000002</v>
      </c>
      <c r="BP20" s="659"/>
      <c r="BQ20" s="659"/>
      <c r="BR20" s="659"/>
      <c r="BS20" s="660" t="s">
        <v>249</v>
      </c>
      <c r="BT20" s="660"/>
      <c r="BU20" s="660"/>
      <c r="BV20" s="660"/>
      <c r="BW20" s="660"/>
      <c r="BX20" s="660"/>
      <c r="BY20" s="660"/>
      <c r="BZ20" s="660"/>
      <c r="CA20" s="660"/>
      <c r="CB20" s="698"/>
      <c r="CD20" s="618" t="s">
        <v>283</v>
      </c>
      <c r="CE20" s="619"/>
      <c r="CF20" s="619"/>
      <c r="CG20" s="619"/>
      <c r="CH20" s="619"/>
      <c r="CI20" s="619"/>
      <c r="CJ20" s="619"/>
      <c r="CK20" s="619"/>
      <c r="CL20" s="619"/>
      <c r="CM20" s="619"/>
      <c r="CN20" s="619"/>
      <c r="CO20" s="619"/>
      <c r="CP20" s="619"/>
      <c r="CQ20" s="620"/>
      <c r="CR20" s="621">
        <v>23328799</v>
      </c>
      <c r="CS20" s="622"/>
      <c r="CT20" s="622"/>
      <c r="CU20" s="622"/>
      <c r="CV20" s="622"/>
      <c r="CW20" s="622"/>
      <c r="CX20" s="622"/>
      <c r="CY20" s="623"/>
      <c r="CZ20" s="659">
        <v>100</v>
      </c>
      <c r="DA20" s="659"/>
      <c r="DB20" s="659"/>
      <c r="DC20" s="659"/>
      <c r="DD20" s="627">
        <v>2562118</v>
      </c>
      <c r="DE20" s="622"/>
      <c r="DF20" s="622"/>
      <c r="DG20" s="622"/>
      <c r="DH20" s="622"/>
      <c r="DI20" s="622"/>
      <c r="DJ20" s="622"/>
      <c r="DK20" s="622"/>
      <c r="DL20" s="622"/>
      <c r="DM20" s="622"/>
      <c r="DN20" s="622"/>
      <c r="DO20" s="622"/>
      <c r="DP20" s="623"/>
      <c r="DQ20" s="627">
        <v>14179730</v>
      </c>
      <c r="DR20" s="622"/>
      <c r="DS20" s="622"/>
      <c r="DT20" s="622"/>
      <c r="DU20" s="622"/>
      <c r="DV20" s="622"/>
      <c r="DW20" s="622"/>
      <c r="DX20" s="622"/>
      <c r="DY20" s="622"/>
      <c r="DZ20" s="622"/>
      <c r="EA20" s="622"/>
      <c r="EB20" s="622"/>
      <c r="EC20" s="658"/>
    </row>
    <row r="21" spans="2:133" ht="11.25" customHeight="1">
      <c r="B21" s="618" t="s">
        <v>284</v>
      </c>
      <c r="C21" s="619"/>
      <c r="D21" s="619"/>
      <c r="E21" s="619"/>
      <c r="F21" s="619"/>
      <c r="G21" s="619"/>
      <c r="H21" s="619"/>
      <c r="I21" s="619"/>
      <c r="J21" s="619"/>
      <c r="K21" s="619"/>
      <c r="L21" s="619"/>
      <c r="M21" s="619"/>
      <c r="N21" s="619"/>
      <c r="O21" s="619"/>
      <c r="P21" s="619"/>
      <c r="Q21" s="620"/>
      <c r="R21" s="621">
        <v>8308538</v>
      </c>
      <c r="S21" s="622"/>
      <c r="T21" s="622"/>
      <c r="U21" s="622"/>
      <c r="V21" s="622"/>
      <c r="W21" s="622"/>
      <c r="X21" s="622"/>
      <c r="Y21" s="623"/>
      <c r="Z21" s="659">
        <v>34.1</v>
      </c>
      <c r="AA21" s="659"/>
      <c r="AB21" s="659"/>
      <c r="AC21" s="659"/>
      <c r="AD21" s="660">
        <v>7288418</v>
      </c>
      <c r="AE21" s="660"/>
      <c r="AF21" s="660"/>
      <c r="AG21" s="660"/>
      <c r="AH21" s="660"/>
      <c r="AI21" s="660"/>
      <c r="AJ21" s="660"/>
      <c r="AK21" s="660"/>
      <c r="AL21" s="624">
        <v>61.9</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v>481</v>
      </c>
      <c r="BH21" s="622"/>
      <c r="BI21" s="622"/>
      <c r="BJ21" s="622"/>
      <c r="BK21" s="622"/>
      <c r="BL21" s="622"/>
      <c r="BM21" s="622"/>
      <c r="BN21" s="623"/>
      <c r="BO21" s="659">
        <v>0</v>
      </c>
      <c r="BP21" s="659"/>
      <c r="BQ21" s="659"/>
      <c r="BR21" s="659"/>
      <c r="BS21" s="660" t="s">
        <v>189</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286</v>
      </c>
      <c r="C22" s="619"/>
      <c r="D22" s="619"/>
      <c r="E22" s="619"/>
      <c r="F22" s="619"/>
      <c r="G22" s="619"/>
      <c r="H22" s="619"/>
      <c r="I22" s="619"/>
      <c r="J22" s="619"/>
      <c r="K22" s="619"/>
      <c r="L22" s="619"/>
      <c r="M22" s="619"/>
      <c r="N22" s="619"/>
      <c r="O22" s="619"/>
      <c r="P22" s="619"/>
      <c r="Q22" s="620"/>
      <c r="R22" s="621">
        <v>7288418</v>
      </c>
      <c r="S22" s="622"/>
      <c r="T22" s="622"/>
      <c r="U22" s="622"/>
      <c r="V22" s="622"/>
      <c r="W22" s="622"/>
      <c r="X22" s="622"/>
      <c r="Y22" s="623"/>
      <c r="Z22" s="659">
        <v>29.9</v>
      </c>
      <c r="AA22" s="659"/>
      <c r="AB22" s="659"/>
      <c r="AC22" s="659"/>
      <c r="AD22" s="660">
        <v>7288418</v>
      </c>
      <c r="AE22" s="660"/>
      <c r="AF22" s="660"/>
      <c r="AG22" s="660"/>
      <c r="AH22" s="660"/>
      <c r="AI22" s="660"/>
      <c r="AJ22" s="660"/>
      <c r="AK22" s="660"/>
      <c r="AL22" s="624">
        <v>61.9</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t="s">
        <v>189</v>
      </c>
      <c r="BH22" s="622"/>
      <c r="BI22" s="622"/>
      <c r="BJ22" s="622"/>
      <c r="BK22" s="622"/>
      <c r="BL22" s="622"/>
      <c r="BM22" s="622"/>
      <c r="BN22" s="623"/>
      <c r="BO22" s="659" t="s">
        <v>189</v>
      </c>
      <c r="BP22" s="659"/>
      <c r="BQ22" s="659"/>
      <c r="BR22" s="659"/>
      <c r="BS22" s="660" t="s">
        <v>140</v>
      </c>
      <c r="BT22" s="660"/>
      <c r="BU22" s="660"/>
      <c r="BV22" s="660"/>
      <c r="BW22" s="660"/>
      <c r="BX22" s="660"/>
      <c r="BY22" s="660"/>
      <c r="BZ22" s="660"/>
      <c r="CA22" s="660"/>
      <c r="CB22" s="698"/>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289</v>
      </c>
      <c r="C23" s="619"/>
      <c r="D23" s="619"/>
      <c r="E23" s="619"/>
      <c r="F23" s="619"/>
      <c r="G23" s="619"/>
      <c r="H23" s="619"/>
      <c r="I23" s="619"/>
      <c r="J23" s="619"/>
      <c r="K23" s="619"/>
      <c r="L23" s="619"/>
      <c r="M23" s="619"/>
      <c r="N23" s="619"/>
      <c r="O23" s="619"/>
      <c r="P23" s="619"/>
      <c r="Q23" s="620"/>
      <c r="R23" s="621">
        <v>1020120</v>
      </c>
      <c r="S23" s="622"/>
      <c r="T23" s="622"/>
      <c r="U23" s="622"/>
      <c r="V23" s="622"/>
      <c r="W23" s="622"/>
      <c r="X23" s="622"/>
      <c r="Y23" s="623"/>
      <c r="Z23" s="659">
        <v>4.2</v>
      </c>
      <c r="AA23" s="659"/>
      <c r="AB23" s="659"/>
      <c r="AC23" s="659"/>
      <c r="AD23" s="660" t="s">
        <v>140</v>
      </c>
      <c r="AE23" s="660"/>
      <c r="AF23" s="660"/>
      <c r="AG23" s="660"/>
      <c r="AH23" s="660"/>
      <c r="AI23" s="660"/>
      <c r="AJ23" s="660"/>
      <c r="AK23" s="660"/>
      <c r="AL23" s="624" t="s">
        <v>189</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v>74137</v>
      </c>
      <c r="BH23" s="622"/>
      <c r="BI23" s="622"/>
      <c r="BJ23" s="622"/>
      <c r="BK23" s="622"/>
      <c r="BL23" s="622"/>
      <c r="BM23" s="622"/>
      <c r="BN23" s="623"/>
      <c r="BO23" s="659">
        <v>2.2000000000000002</v>
      </c>
      <c r="BP23" s="659"/>
      <c r="BQ23" s="659"/>
      <c r="BR23" s="659"/>
      <c r="BS23" s="660" t="s">
        <v>249</v>
      </c>
      <c r="BT23" s="660"/>
      <c r="BU23" s="660"/>
      <c r="BV23" s="660"/>
      <c r="BW23" s="660"/>
      <c r="BX23" s="660"/>
      <c r="BY23" s="660"/>
      <c r="BZ23" s="660"/>
      <c r="CA23" s="660"/>
      <c r="CB23" s="698"/>
      <c r="CD23" s="673" t="s">
        <v>229</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c r="B24" s="618" t="s">
        <v>296</v>
      </c>
      <c r="C24" s="619"/>
      <c r="D24" s="619"/>
      <c r="E24" s="619"/>
      <c r="F24" s="619"/>
      <c r="G24" s="619"/>
      <c r="H24" s="619"/>
      <c r="I24" s="619"/>
      <c r="J24" s="619"/>
      <c r="K24" s="619"/>
      <c r="L24" s="619"/>
      <c r="M24" s="619"/>
      <c r="N24" s="619"/>
      <c r="O24" s="619"/>
      <c r="P24" s="619"/>
      <c r="Q24" s="620"/>
      <c r="R24" s="621" t="s">
        <v>249</v>
      </c>
      <c r="S24" s="622"/>
      <c r="T24" s="622"/>
      <c r="U24" s="622"/>
      <c r="V24" s="622"/>
      <c r="W24" s="622"/>
      <c r="X24" s="622"/>
      <c r="Y24" s="623"/>
      <c r="Z24" s="659" t="s">
        <v>249</v>
      </c>
      <c r="AA24" s="659"/>
      <c r="AB24" s="659"/>
      <c r="AC24" s="659"/>
      <c r="AD24" s="660" t="s">
        <v>140</v>
      </c>
      <c r="AE24" s="660"/>
      <c r="AF24" s="660"/>
      <c r="AG24" s="660"/>
      <c r="AH24" s="660"/>
      <c r="AI24" s="660"/>
      <c r="AJ24" s="660"/>
      <c r="AK24" s="660"/>
      <c r="AL24" s="624" t="s">
        <v>140</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189</v>
      </c>
      <c r="BH24" s="622"/>
      <c r="BI24" s="622"/>
      <c r="BJ24" s="622"/>
      <c r="BK24" s="622"/>
      <c r="BL24" s="622"/>
      <c r="BM24" s="622"/>
      <c r="BN24" s="623"/>
      <c r="BO24" s="659" t="s">
        <v>189</v>
      </c>
      <c r="BP24" s="659"/>
      <c r="BQ24" s="659"/>
      <c r="BR24" s="659"/>
      <c r="BS24" s="660" t="s">
        <v>189</v>
      </c>
      <c r="BT24" s="660"/>
      <c r="BU24" s="660"/>
      <c r="BV24" s="660"/>
      <c r="BW24" s="660"/>
      <c r="BX24" s="660"/>
      <c r="BY24" s="660"/>
      <c r="BZ24" s="660"/>
      <c r="CA24" s="660"/>
      <c r="CB24" s="698"/>
      <c r="CD24" s="679" t="s">
        <v>298</v>
      </c>
      <c r="CE24" s="680"/>
      <c r="CF24" s="680"/>
      <c r="CG24" s="680"/>
      <c r="CH24" s="680"/>
      <c r="CI24" s="680"/>
      <c r="CJ24" s="680"/>
      <c r="CK24" s="680"/>
      <c r="CL24" s="680"/>
      <c r="CM24" s="680"/>
      <c r="CN24" s="680"/>
      <c r="CO24" s="680"/>
      <c r="CP24" s="680"/>
      <c r="CQ24" s="681"/>
      <c r="CR24" s="676">
        <v>8410542</v>
      </c>
      <c r="CS24" s="677"/>
      <c r="CT24" s="677"/>
      <c r="CU24" s="677"/>
      <c r="CV24" s="677"/>
      <c r="CW24" s="677"/>
      <c r="CX24" s="677"/>
      <c r="CY24" s="702"/>
      <c r="CZ24" s="703">
        <v>36.1</v>
      </c>
      <c r="DA24" s="685"/>
      <c r="DB24" s="685"/>
      <c r="DC24" s="705"/>
      <c r="DD24" s="701">
        <v>5628709</v>
      </c>
      <c r="DE24" s="677"/>
      <c r="DF24" s="677"/>
      <c r="DG24" s="677"/>
      <c r="DH24" s="677"/>
      <c r="DI24" s="677"/>
      <c r="DJ24" s="677"/>
      <c r="DK24" s="702"/>
      <c r="DL24" s="701">
        <v>5504914</v>
      </c>
      <c r="DM24" s="677"/>
      <c r="DN24" s="677"/>
      <c r="DO24" s="677"/>
      <c r="DP24" s="677"/>
      <c r="DQ24" s="677"/>
      <c r="DR24" s="677"/>
      <c r="DS24" s="677"/>
      <c r="DT24" s="677"/>
      <c r="DU24" s="677"/>
      <c r="DV24" s="702"/>
      <c r="DW24" s="703">
        <v>46.2</v>
      </c>
      <c r="DX24" s="685"/>
      <c r="DY24" s="685"/>
      <c r="DZ24" s="685"/>
      <c r="EA24" s="685"/>
      <c r="EB24" s="685"/>
      <c r="EC24" s="704"/>
    </row>
    <row r="25" spans="2:133" ht="11.25" customHeight="1">
      <c r="B25" s="618" t="s">
        <v>299</v>
      </c>
      <c r="C25" s="619"/>
      <c r="D25" s="619"/>
      <c r="E25" s="619"/>
      <c r="F25" s="619"/>
      <c r="G25" s="619"/>
      <c r="H25" s="619"/>
      <c r="I25" s="619"/>
      <c r="J25" s="619"/>
      <c r="K25" s="619"/>
      <c r="L25" s="619"/>
      <c r="M25" s="619"/>
      <c r="N25" s="619"/>
      <c r="O25" s="619"/>
      <c r="P25" s="619"/>
      <c r="Q25" s="620"/>
      <c r="R25" s="621">
        <v>12812582</v>
      </c>
      <c r="S25" s="622"/>
      <c r="T25" s="622"/>
      <c r="U25" s="622"/>
      <c r="V25" s="622"/>
      <c r="W25" s="622"/>
      <c r="X25" s="622"/>
      <c r="Y25" s="623"/>
      <c r="Z25" s="659">
        <v>52.5</v>
      </c>
      <c r="AA25" s="659"/>
      <c r="AB25" s="659"/>
      <c r="AC25" s="659"/>
      <c r="AD25" s="660">
        <v>11718324</v>
      </c>
      <c r="AE25" s="660"/>
      <c r="AF25" s="660"/>
      <c r="AG25" s="660"/>
      <c r="AH25" s="660"/>
      <c r="AI25" s="660"/>
      <c r="AJ25" s="660"/>
      <c r="AK25" s="660"/>
      <c r="AL25" s="624">
        <v>99.5</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189</v>
      </c>
      <c r="BH25" s="622"/>
      <c r="BI25" s="622"/>
      <c r="BJ25" s="622"/>
      <c r="BK25" s="622"/>
      <c r="BL25" s="622"/>
      <c r="BM25" s="622"/>
      <c r="BN25" s="623"/>
      <c r="BO25" s="659" t="s">
        <v>189</v>
      </c>
      <c r="BP25" s="659"/>
      <c r="BQ25" s="659"/>
      <c r="BR25" s="659"/>
      <c r="BS25" s="660" t="s">
        <v>189</v>
      </c>
      <c r="BT25" s="660"/>
      <c r="BU25" s="660"/>
      <c r="BV25" s="660"/>
      <c r="BW25" s="660"/>
      <c r="BX25" s="660"/>
      <c r="BY25" s="660"/>
      <c r="BZ25" s="660"/>
      <c r="CA25" s="660"/>
      <c r="CB25" s="698"/>
      <c r="CD25" s="618" t="s">
        <v>301</v>
      </c>
      <c r="CE25" s="619"/>
      <c r="CF25" s="619"/>
      <c r="CG25" s="619"/>
      <c r="CH25" s="619"/>
      <c r="CI25" s="619"/>
      <c r="CJ25" s="619"/>
      <c r="CK25" s="619"/>
      <c r="CL25" s="619"/>
      <c r="CM25" s="619"/>
      <c r="CN25" s="619"/>
      <c r="CO25" s="619"/>
      <c r="CP25" s="619"/>
      <c r="CQ25" s="620"/>
      <c r="CR25" s="621">
        <v>3306398</v>
      </c>
      <c r="CS25" s="634"/>
      <c r="CT25" s="634"/>
      <c r="CU25" s="634"/>
      <c r="CV25" s="634"/>
      <c r="CW25" s="634"/>
      <c r="CX25" s="634"/>
      <c r="CY25" s="635"/>
      <c r="CZ25" s="624">
        <v>14.2</v>
      </c>
      <c r="DA25" s="636"/>
      <c r="DB25" s="636"/>
      <c r="DC25" s="637"/>
      <c r="DD25" s="627">
        <v>2711775</v>
      </c>
      <c r="DE25" s="634"/>
      <c r="DF25" s="634"/>
      <c r="DG25" s="634"/>
      <c r="DH25" s="634"/>
      <c r="DI25" s="634"/>
      <c r="DJ25" s="634"/>
      <c r="DK25" s="635"/>
      <c r="DL25" s="627">
        <v>2598273</v>
      </c>
      <c r="DM25" s="634"/>
      <c r="DN25" s="634"/>
      <c r="DO25" s="634"/>
      <c r="DP25" s="634"/>
      <c r="DQ25" s="634"/>
      <c r="DR25" s="634"/>
      <c r="DS25" s="634"/>
      <c r="DT25" s="634"/>
      <c r="DU25" s="634"/>
      <c r="DV25" s="635"/>
      <c r="DW25" s="624">
        <v>21.8</v>
      </c>
      <c r="DX25" s="636"/>
      <c r="DY25" s="636"/>
      <c r="DZ25" s="636"/>
      <c r="EA25" s="636"/>
      <c r="EB25" s="636"/>
      <c r="EC25" s="648"/>
    </row>
    <row r="26" spans="2:133" ht="11.25" customHeight="1">
      <c r="B26" s="618" t="s">
        <v>302</v>
      </c>
      <c r="C26" s="619"/>
      <c r="D26" s="619"/>
      <c r="E26" s="619"/>
      <c r="F26" s="619"/>
      <c r="G26" s="619"/>
      <c r="H26" s="619"/>
      <c r="I26" s="619"/>
      <c r="J26" s="619"/>
      <c r="K26" s="619"/>
      <c r="L26" s="619"/>
      <c r="M26" s="619"/>
      <c r="N26" s="619"/>
      <c r="O26" s="619"/>
      <c r="P26" s="619"/>
      <c r="Q26" s="620"/>
      <c r="R26" s="621">
        <v>2476</v>
      </c>
      <c r="S26" s="622"/>
      <c r="T26" s="622"/>
      <c r="U26" s="622"/>
      <c r="V26" s="622"/>
      <c r="W26" s="622"/>
      <c r="X26" s="622"/>
      <c r="Y26" s="623"/>
      <c r="Z26" s="659">
        <v>0</v>
      </c>
      <c r="AA26" s="659"/>
      <c r="AB26" s="659"/>
      <c r="AC26" s="659"/>
      <c r="AD26" s="660">
        <v>2476</v>
      </c>
      <c r="AE26" s="660"/>
      <c r="AF26" s="660"/>
      <c r="AG26" s="660"/>
      <c r="AH26" s="660"/>
      <c r="AI26" s="660"/>
      <c r="AJ26" s="660"/>
      <c r="AK26" s="660"/>
      <c r="AL26" s="624">
        <v>0</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140</v>
      </c>
      <c r="BH26" s="622"/>
      <c r="BI26" s="622"/>
      <c r="BJ26" s="622"/>
      <c r="BK26" s="622"/>
      <c r="BL26" s="622"/>
      <c r="BM26" s="622"/>
      <c r="BN26" s="623"/>
      <c r="BO26" s="659" t="s">
        <v>189</v>
      </c>
      <c r="BP26" s="659"/>
      <c r="BQ26" s="659"/>
      <c r="BR26" s="659"/>
      <c r="BS26" s="660" t="s">
        <v>140</v>
      </c>
      <c r="BT26" s="660"/>
      <c r="BU26" s="660"/>
      <c r="BV26" s="660"/>
      <c r="BW26" s="660"/>
      <c r="BX26" s="660"/>
      <c r="BY26" s="660"/>
      <c r="BZ26" s="660"/>
      <c r="CA26" s="660"/>
      <c r="CB26" s="698"/>
      <c r="CD26" s="618" t="s">
        <v>304</v>
      </c>
      <c r="CE26" s="619"/>
      <c r="CF26" s="619"/>
      <c r="CG26" s="619"/>
      <c r="CH26" s="619"/>
      <c r="CI26" s="619"/>
      <c r="CJ26" s="619"/>
      <c r="CK26" s="619"/>
      <c r="CL26" s="619"/>
      <c r="CM26" s="619"/>
      <c r="CN26" s="619"/>
      <c r="CO26" s="619"/>
      <c r="CP26" s="619"/>
      <c r="CQ26" s="620"/>
      <c r="CR26" s="621">
        <v>2021729</v>
      </c>
      <c r="CS26" s="622"/>
      <c r="CT26" s="622"/>
      <c r="CU26" s="622"/>
      <c r="CV26" s="622"/>
      <c r="CW26" s="622"/>
      <c r="CX26" s="622"/>
      <c r="CY26" s="623"/>
      <c r="CZ26" s="624">
        <v>8.6999999999999993</v>
      </c>
      <c r="DA26" s="636"/>
      <c r="DB26" s="636"/>
      <c r="DC26" s="637"/>
      <c r="DD26" s="627">
        <v>1688711</v>
      </c>
      <c r="DE26" s="622"/>
      <c r="DF26" s="622"/>
      <c r="DG26" s="622"/>
      <c r="DH26" s="622"/>
      <c r="DI26" s="622"/>
      <c r="DJ26" s="622"/>
      <c r="DK26" s="623"/>
      <c r="DL26" s="627" t="s">
        <v>249</v>
      </c>
      <c r="DM26" s="622"/>
      <c r="DN26" s="622"/>
      <c r="DO26" s="622"/>
      <c r="DP26" s="622"/>
      <c r="DQ26" s="622"/>
      <c r="DR26" s="622"/>
      <c r="DS26" s="622"/>
      <c r="DT26" s="622"/>
      <c r="DU26" s="622"/>
      <c r="DV26" s="623"/>
      <c r="DW26" s="624" t="s">
        <v>189</v>
      </c>
      <c r="DX26" s="636"/>
      <c r="DY26" s="636"/>
      <c r="DZ26" s="636"/>
      <c r="EA26" s="636"/>
      <c r="EB26" s="636"/>
      <c r="EC26" s="648"/>
    </row>
    <row r="27" spans="2:133" ht="11.25" customHeight="1">
      <c r="B27" s="618" t="s">
        <v>305</v>
      </c>
      <c r="C27" s="619"/>
      <c r="D27" s="619"/>
      <c r="E27" s="619"/>
      <c r="F27" s="619"/>
      <c r="G27" s="619"/>
      <c r="H27" s="619"/>
      <c r="I27" s="619"/>
      <c r="J27" s="619"/>
      <c r="K27" s="619"/>
      <c r="L27" s="619"/>
      <c r="M27" s="619"/>
      <c r="N27" s="619"/>
      <c r="O27" s="619"/>
      <c r="P27" s="619"/>
      <c r="Q27" s="620"/>
      <c r="R27" s="621">
        <v>500760</v>
      </c>
      <c r="S27" s="622"/>
      <c r="T27" s="622"/>
      <c r="U27" s="622"/>
      <c r="V27" s="622"/>
      <c r="W27" s="622"/>
      <c r="X27" s="622"/>
      <c r="Y27" s="623"/>
      <c r="Z27" s="659">
        <v>2.1</v>
      </c>
      <c r="AA27" s="659"/>
      <c r="AB27" s="659"/>
      <c r="AC27" s="659"/>
      <c r="AD27" s="660">
        <v>1</v>
      </c>
      <c r="AE27" s="660"/>
      <c r="AF27" s="660"/>
      <c r="AG27" s="660"/>
      <c r="AH27" s="660"/>
      <c r="AI27" s="660"/>
      <c r="AJ27" s="660"/>
      <c r="AK27" s="660"/>
      <c r="AL27" s="624">
        <v>0</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3439676</v>
      </c>
      <c r="BH27" s="622"/>
      <c r="BI27" s="622"/>
      <c r="BJ27" s="622"/>
      <c r="BK27" s="622"/>
      <c r="BL27" s="622"/>
      <c r="BM27" s="622"/>
      <c r="BN27" s="623"/>
      <c r="BO27" s="659">
        <v>100</v>
      </c>
      <c r="BP27" s="659"/>
      <c r="BQ27" s="659"/>
      <c r="BR27" s="659"/>
      <c r="BS27" s="660">
        <v>48102</v>
      </c>
      <c r="BT27" s="660"/>
      <c r="BU27" s="660"/>
      <c r="BV27" s="660"/>
      <c r="BW27" s="660"/>
      <c r="BX27" s="660"/>
      <c r="BY27" s="660"/>
      <c r="BZ27" s="660"/>
      <c r="CA27" s="660"/>
      <c r="CB27" s="698"/>
      <c r="CD27" s="618" t="s">
        <v>307</v>
      </c>
      <c r="CE27" s="619"/>
      <c r="CF27" s="619"/>
      <c r="CG27" s="619"/>
      <c r="CH27" s="619"/>
      <c r="CI27" s="619"/>
      <c r="CJ27" s="619"/>
      <c r="CK27" s="619"/>
      <c r="CL27" s="619"/>
      <c r="CM27" s="619"/>
      <c r="CN27" s="619"/>
      <c r="CO27" s="619"/>
      <c r="CP27" s="619"/>
      <c r="CQ27" s="620"/>
      <c r="CR27" s="621">
        <v>2614056</v>
      </c>
      <c r="CS27" s="634"/>
      <c r="CT27" s="634"/>
      <c r="CU27" s="634"/>
      <c r="CV27" s="634"/>
      <c r="CW27" s="634"/>
      <c r="CX27" s="634"/>
      <c r="CY27" s="635"/>
      <c r="CZ27" s="624">
        <v>11.2</v>
      </c>
      <c r="DA27" s="636"/>
      <c r="DB27" s="636"/>
      <c r="DC27" s="637"/>
      <c r="DD27" s="627">
        <v>526256</v>
      </c>
      <c r="DE27" s="634"/>
      <c r="DF27" s="634"/>
      <c r="DG27" s="634"/>
      <c r="DH27" s="634"/>
      <c r="DI27" s="634"/>
      <c r="DJ27" s="634"/>
      <c r="DK27" s="635"/>
      <c r="DL27" s="627">
        <v>515963</v>
      </c>
      <c r="DM27" s="634"/>
      <c r="DN27" s="634"/>
      <c r="DO27" s="634"/>
      <c r="DP27" s="634"/>
      <c r="DQ27" s="634"/>
      <c r="DR27" s="634"/>
      <c r="DS27" s="634"/>
      <c r="DT27" s="634"/>
      <c r="DU27" s="634"/>
      <c r="DV27" s="635"/>
      <c r="DW27" s="624">
        <v>4.3</v>
      </c>
      <c r="DX27" s="636"/>
      <c r="DY27" s="636"/>
      <c r="DZ27" s="636"/>
      <c r="EA27" s="636"/>
      <c r="EB27" s="636"/>
      <c r="EC27" s="648"/>
    </row>
    <row r="28" spans="2:133" ht="11.25" customHeight="1">
      <c r="B28" s="618" t="s">
        <v>308</v>
      </c>
      <c r="C28" s="619"/>
      <c r="D28" s="619"/>
      <c r="E28" s="619"/>
      <c r="F28" s="619"/>
      <c r="G28" s="619"/>
      <c r="H28" s="619"/>
      <c r="I28" s="619"/>
      <c r="J28" s="619"/>
      <c r="K28" s="619"/>
      <c r="L28" s="619"/>
      <c r="M28" s="619"/>
      <c r="N28" s="619"/>
      <c r="O28" s="619"/>
      <c r="P28" s="619"/>
      <c r="Q28" s="620"/>
      <c r="R28" s="621">
        <v>443965</v>
      </c>
      <c r="S28" s="622"/>
      <c r="T28" s="622"/>
      <c r="U28" s="622"/>
      <c r="V28" s="622"/>
      <c r="W28" s="622"/>
      <c r="X28" s="622"/>
      <c r="Y28" s="623"/>
      <c r="Z28" s="659">
        <v>1.8</v>
      </c>
      <c r="AA28" s="659"/>
      <c r="AB28" s="659"/>
      <c r="AC28" s="659"/>
      <c r="AD28" s="660">
        <v>15956</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2490088</v>
      </c>
      <c r="CS28" s="622"/>
      <c r="CT28" s="622"/>
      <c r="CU28" s="622"/>
      <c r="CV28" s="622"/>
      <c r="CW28" s="622"/>
      <c r="CX28" s="622"/>
      <c r="CY28" s="623"/>
      <c r="CZ28" s="624">
        <v>10.7</v>
      </c>
      <c r="DA28" s="636"/>
      <c r="DB28" s="636"/>
      <c r="DC28" s="637"/>
      <c r="DD28" s="627">
        <v>2390678</v>
      </c>
      <c r="DE28" s="622"/>
      <c r="DF28" s="622"/>
      <c r="DG28" s="622"/>
      <c r="DH28" s="622"/>
      <c r="DI28" s="622"/>
      <c r="DJ28" s="622"/>
      <c r="DK28" s="623"/>
      <c r="DL28" s="627">
        <v>2390678</v>
      </c>
      <c r="DM28" s="622"/>
      <c r="DN28" s="622"/>
      <c r="DO28" s="622"/>
      <c r="DP28" s="622"/>
      <c r="DQ28" s="622"/>
      <c r="DR28" s="622"/>
      <c r="DS28" s="622"/>
      <c r="DT28" s="622"/>
      <c r="DU28" s="622"/>
      <c r="DV28" s="623"/>
      <c r="DW28" s="624">
        <v>20.100000000000001</v>
      </c>
      <c r="DX28" s="636"/>
      <c r="DY28" s="636"/>
      <c r="DZ28" s="636"/>
      <c r="EA28" s="636"/>
      <c r="EB28" s="636"/>
      <c r="EC28" s="648"/>
    </row>
    <row r="29" spans="2:133" ht="11.25" customHeight="1">
      <c r="B29" s="618" t="s">
        <v>310</v>
      </c>
      <c r="C29" s="619"/>
      <c r="D29" s="619"/>
      <c r="E29" s="619"/>
      <c r="F29" s="619"/>
      <c r="G29" s="619"/>
      <c r="H29" s="619"/>
      <c r="I29" s="619"/>
      <c r="J29" s="619"/>
      <c r="K29" s="619"/>
      <c r="L29" s="619"/>
      <c r="M29" s="619"/>
      <c r="N29" s="619"/>
      <c r="O29" s="619"/>
      <c r="P29" s="619"/>
      <c r="Q29" s="620"/>
      <c r="R29" s="621">
        <v>51506</v>
      </c>
      <c r="S29" s="622"/>
      <c r="T29" s="622"/>
      <c r="U29" s="622"/>
      <c r="V29" s="622"/>
      <c r="W29" s="622"/>
      <c r="X29" s="622"/>
      <c r="Y29" s="623"/>
      <c r="Z29" s="659">
        <v>0.2</v>
      </c>
      <c r="AA29" s="659"/>
      <c r="AB29" s="659"/>
      <c r="AC29" s="659"/>
      <c r="AD29" s="660" t="s">
        <v>189</v>
      </c>
      <c r="AE29" s="660"/>
      <c r="AF29" s="660"/>
      <c r="AG29" s="660"/>
      <c r="AH29" s="660"/>
      <c r="AI29" s="660"/>
      <c r="AJ29" s="660"/>
      <c r="AK29" s="660"/>
      <c r="AL29" s="624" t="s">
        <v>189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311</v>
      </c>
      <c r="CE29" s="641"/>
      <c r="CF29" s="618" t="s">
        <v>71</v>
      </c>
      <c r="CG29" s="619"/>
      <c r="CH29" s="619"/>
      <c r="CI29" s="619"/>
      <c r="CJ29" s="619"/>
      <c r="CK29" s="619"/>
      <c r="CL29" s="619"/>
      <c r="CM29" s="619"/>
      <c r="CN29" s="619"/>
      <c r="CO29" s="619"/>
      <c r="CP29" s="619"/>
      <c r="CQ29" s="620"/>
      <c r="CR29" s="621">
        <v>2490027</v>
      </c>
      <c r="CS29" s="634"/>
      <c r="CT29" s="634"/>
      <c r="CU29" s="634"/>
      <c r="CV29" s="634"/>
      <c r="CW29" s="634"/>
      <c r="CX29" s="634"/>
      <c r="CY29" s="635"/>
      <c r="CZ29" s="624">
        <v>10.7</v>
      </c>
      <c r="DA29" s="636"/>
      <c r="DB29" s="636"/>
      <c r="DC29" s="637"/>
      <c r="DD29" s="627">
        <v>2390617</v>
      </c>
      <c r="DE29" s="634"/>
      <c r="DF29" s="634"/>
      <c r="DG29" s="634"/>
      <c r="DH29" s="634"/>
      <c r="DI29" s="634"/>
      <c r="DJ29" s="634"/>
      <c r="DK29" s="635"/>
      <c r="DL29" s="627">
        <v>2390617</v>
      </c>
      <c r="DM29" s="634"/>
      <c r="DN29" s="634"/>
      <c r="DO29" s="634"/>
      <c r="DP29" s="634"/>
      <c r="DQ29" s="634"/>
      <c r="DR29" s="634"/>
      <c r="DS29" s="634"/>
      <c r="DT29" s="634"/>
      <c r="DU29" s="634"/>
      <c r="DV29" s="635"/>
      <c r="DW29" s="624">
        <v>20.100000000000001</v>
      </c>
      <c r="DX29" s="636"/>
      <c r="DY29" s="636"/>
      <c r="DZ29" s="636"/>
      <c r="EA29" s="636"/>
      <c r="EB29" s="636"/>
      <c r="EC29" s="648"/>
    </row>
    <row r="30" spans="2:133" ht="11.25" customHeight="1">
      <c r="B30" s="618" t="s">
        <v>312</v>
      </c>
      <c r="C30" s="619"/>
      <c r="D30" s="619"/>
      <c r="E30" s="619"/>
      <c r="F30" s="619"/>
      <c r="G30" s="619"/>
      <c r="H30" s="619"/>
      <c r="I30" s="619"/>
      <c r="J30" s="619"/>
      <c r="K30" s="619"/>
      <c r="L30" s="619"/>
      <c r="M30" s="619"/>
      <c r="N30" s="619"/>
      <c r="O30" s="619"/>
      <c r="P30" s="619"/>
      <c r="Q30" s="620"/>
      <c r="R30" s="621">
        <v>3109408</v>
      </c>
      <c r="S30" s="622"/>
      <c r="T30" s="622"/>
      <c r="U30" s="622"/>
      <c r="V30" s="622"/>
      <c r="W30" s="622"/>
      <c r="X30" s="622"/>
      <c r="Y30" s="623"/>
      <c r="Z30" s="659">
        <v>12.8</v>
      </c>
      <c r="AA30" s="659"/>
      <c r="AB30" s="659"/>
      <c r="AC30" s="659"/>
      <c r="AD30" s="660" t="s">
        <v>249</v>
      </c>
      <c r="AE30" s="660"/>
      <c r="AF30" s="660"/>
      <c r="AG30" s="660"/>
      <c r="AH30" s="660"/>
      <c r="AI30" s="660"/>
      <c r="AJ30" s="660"/>
      <c r="AK30" s="660"/>
      <c r="AL30" s="624" t="s">
        <v>249</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313</v>
      </c>
      <c r="BH30" s="696"/>
      <c r="BI30" s="696"/>
      <c r="BJ30" s="696"/>
      <c r="BK30" s="696"/>
      <c r="BL30" s="696"/>
      <c r="BM30" s="696"/>
      <c r="BN30" s="696"/>
      <c r="BO30" s="696"/>
      <c r="BP30" s="696"/>
      <c r="BQ30" s="697"/>
      <c r="BR30" s="673"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2422550</v>
      </c>
      <c r="CS30" s="622"/>
      <c r="CT30" s="622"/>
      <c r="CU30" s="622"/>
      <c r="CV30" s="622"/>
      <c r="CW30" s="622"/>
      <c r="CX30" s="622"/>
      <c r="CY30" s="623"/>
      <c r="CZ30" s="624">
        <v>10.4</v>
      </c>
      <c r="DA30" s="636"/>
      <c r="DB30" s="636"/>
      <c r="DC30" s="637"/>
      <c r="DD30" s="627">
        <v>2324361</v>
      </c>
      <c r="DE30" s="622"/>
      <c r="DF30" s="622"/>
      <c r="DG30" s="622"/>
      <c r="DH30" s="622"/>
      <c r="DI30" s="622"/>
      <c r="DJ30" s="622"/>
      <c r="DK30" s="623"/>
      <c r="DL30" s="627">
        <v>2324361</v>
      </c>
      <c r="DM30" s="622"/>
      <c r="DN30" s="622"/>
      <c r="DO30" s="622"/>
      <c r="DP30" s="622"/>
      <c r="DQ30" s="622"/>
      <c r="DR30" s="622"/>
      <c r="DS30" s="622"/>
      <c r="DT30" s="622"/>
      <c r="DU30" s="622"/>
      <c r="DV30" s="623"/>
      <c r="DW30" s="624">
        <v>19.5</v>
      </c>
      <c r="DX30" s="636"/>
      <c r="DY30" s="636"/>
      <c r="DZ30" s="636"/>
      <c r="EA30" s="636"/>
      <c r="EB30" s="636"/>
      <c r="EC30" s="648"/>
    </row>
    <row r="31" spans="2:133" ht="11.25" customHeight="1">
      <c r="B31" s="688" t="s">
        <v>316</v>
      </c>
      <c r="C31" s="689"/>
      <c r="D31" s="689"/>
      <c r="E31" s="689"/>
      <c r="F31" s="689"/>
      <c r="G31" s="689"/>
      <c r="H31" s="689"/>
      <c r="I31" s="689"/>
      <c r="J31" s="689"/>
      <c r="K31" s="689"/>
      <c r="L31" s="689"/>
      <c r="M31" s="689"/>
      <c r="N31" s="689"/>
      <c r="O31" s="689"/>
      <c r="P31" s="689"/>
      <c r="Q31" s="690"/>
      <c r="R31" s="621" t="s">
        <v>189</v>
      </c>
      <c r="S31" s="622"/>
      <c r="T31" s="622"/>
      <c r="U31" s="622"/>
      <c r="V31" s="622"/>
      <c r="W31" s="622"/>
      <c r="X31" s="622"/>
      <c r="Y31" s="623"/>
      <c r="Z31" s="659" t="s">
        <v>189</v>
      </c>
      <c r="AA31" s="659"/>
      <c r="AB31" s="659"/>
      <c r="AC31" s="659"/>
      <c r="AD31" s="660" t="s">
        <v>249</v>
      </c>
      <c r="AE31" s="660"/>
      <c r="AF31" s="660"/>
      <c r="AG31" s="660"/>
      <c r="AH31" s="660"/>
      <c r="AI31" s="660"/>
      <c r="AJ31" s="660"/>
      <c r="AK31" s="660"/>
      <c r="AL31" s="624" t="s">
        <v>189</v>
      </c>
      <c r="AM31" s="625"/>
      <c r="AN31" s="625"/>
      <c r="AO31" s="661"/>
      <c r="AP31" s="691" t="s">
        <v>317</v>
      </c>
      <c r="AQ31" s="692"/>
      <c r="AR31" s="692"/>
      <c r="AS31" s="692"/>
      <c r="AT31" s="693" t="s">
        <v>318</v>
      </c>
      <c r="AU31" s="218"/>
      <c r="AV31" s="218"/>
      <c r="AW31" s="218"/>
      <c r="AX31" s="679" t="s">
        <v>192</v>
      </c>
      <c r="AY31" s="680"/>
      <c r="AZ31" s="680"/>
      <c r="BA31" s="680"/>
      <c r="BB31" s="680"/>
      <c r="BC31" s="680"/>
      <c r="BD31" s="680"/>
      <c r="BE31" s="680"/>
      <c r="BF31" s="681"/>
      <c r="BG31" s="683">
        <v>99.3</v>
      </c>
      <c r="BH31" s="684"/>
      <c r="BI31" s="684"/>
      <c r="BJ31" s="684"/>
      <c r="BK31" s="684"/>
      <c r="BL31" s="684"/>
      <c r="BM31" s="685">
        <v>98.1</v>
      </c>
      <c r="BN31" s="684"/>
      <c r="BO31" s="684"/>
      <c r="BP31" s="684"/>
      <c r="BQ31" s="686"/>
      <c r="BR31" s="683">
        <v>99.6</v>
      </c>
      <c r="BS31" s="684"/>
      <c r="BT31" s="684"/>
      <c r="BU31" s="684"/>
      <c r="BV31" s="684"/>
      <c r="BW31" s="684"/>
      <c r="BX31" s="685">
        <v>98.2</v>
      </c>
      <c r="BY31" s="684"/>
      <c r="BZ31" s="684"/>
      <c r="CA31" s="684"/>
      <c r="CB31" s="686"/>
      <c r="CD31" s="642"/>
      <c r="CE31" s="643"/>
      <c r="CF31" s="618" t="s">
        <v>319</v>
      </c>
      <c r="CG31" s="619"/>
      <c r="CH31" s="619"/>
      <c r="CI31" s="619"/>
      <c r="CJ31" s="619"/>
      <c r="CK31" s="619"/>
      <c r="CL31" s="619"/>
      <c r="CM31" s="619"/>
      <c r="CN31" s="619"/>
      <c r="CO31" s="619"/>
      <c r="CP31" s="619"/>
      <c r="CQ31" s="620"/>
      <c r="CR31" s="621">
        <v>67477</v>
      </c>
      <c r="CS31" s="634"/>
      <c r="CT31" s="634"/>
      <c r="CU31" s="634"/>
      <c r="CV31" s="634"/>
      <c r="CW31" s="634"/>
      <c r="CX31" s="634"/>
      <c r="CY31" s="635"/>
      <c r="CZ31" s="624">
        <v>0.3</v>
      </c>
      <c r="DA31" s="636"/>
      <c r="DB31" s="636"/>
      <c r="DC31" s="637"/>
      <c r="DD31" s="627">
        <v>66256</v>
      </c>
      <c r="DE31" s="634"/>
      <c r="DF31" s="634"/>
      <c r="DG31" s="634"/>
      <c r="DH31" s="634"/>
      <c r="DI31" s="634"/>
      <c r="DJ31" s="634"/>
      <c r="DK31" s="635"/>
      <c r="DL31" s="627">
        <v>66256</v>
      </c>
      <c r="DM31" s="634"/>
      <c r="DN31" s="634"/>
      <c r="DO31" s="634"/>
      <c r="DP31" s="634"/>
      <c r="DQ31" s="634"/>
      <c r="DR31" s="634"/>
      <c r="DS31" s="634"/>
      <c r="DT31" s="634"/>
      <c r="DU31" s="634"/>
      <c r="DV31" s="635"/>
      <c r="DW31" s="624">
        <v>0.6</v>
      </c>
      <c r="DX31" s="636"/>
      <c r="DY31" s="636"/>
      <c r="DZ31" s="636"/>
      <c r="EA31" s="636"/>
      <c r="EB31" s="636"/>
      <c r="EC31" s="648"/>
    </row>
    <row r="32" spans="2:133" ht="11.25" customHeight="1">
      <c r="B32" s="618" t="s">
        <v>320</v>
      </c>
      <c r="C32" s="619"/>
      <c r="D32" s="619"/>
      <c r="E32" s="619"/>
      <c r="F32" s="619"/>
      <c r="G32" s="619"/>
      <c r="H32" s="619"/>
      <c r="I32" s="619"/>
      <c r="J32" s="619"/>
      <c r="K32" s="619"/>
      <c r="L32" s="619"/>
      <c r="M32" s="619"/>
      <c r="N32" s="619"/>
      <c r="O32" s="619"/>
      <c r="P32" s="619"/>
      <c r="Q32" s="620"/>
      <c r="R32" s="621">
        <v>1439796</v>
      </c>
      <c r="S32" s="622"/>
      <c r="T32" s="622"/>
      <c r="U32" s="622"/>
      <c r="V32" s="622"/>
      <c r="W32" s="622"/>
      <c r="X32" s="622"/>
      <c r="Y32" s="623"/>
      <c r="Z32" s="659">
        <v>5.9</v>
      </c>
      <c r="AA32" s="659"/>
      <c r="AB32" s="659"/>
      <c r="AC32" s="659"/>
      <c r="AD32" s="660" t="s">
        <v>189</v>
      </c>
      <c r="AE32" s="660"/>
      <c r="AF32" s="660"/>
      <c r="AG32" s="660"/>
      <c r="AH32" s="660"/>
      <c r="AI32" s="660"/>
      <c r="AJ32" s="660"/>
      <c r="AK32" s="660"/>
      <c r="AL32" s="624" t="s">
        <v>189</v>
      </c>
      <c r="AM32" s="625"/>
      <c r="AN32" s="625"/>
      <c r="AO32" s="661"/>
      <c r="AP32" s="662"/>
      <c r="AQ32" s="663"/>
      <c r="AR32" s="663"/>
      <c r="AS32" s="663"/>
      <c r="AT32" s="694"/>
      <c r="AU32" s="214" t="s">
        <v>321</v>
      </c>
      <c r="AX32" s="618" t="s">
        <v>322</v>
      </c>
      <c r="AY32" s="619"/>
      <c r="AZ32" s="619"/>
      <c r="BA32" s="619"/>
      <c r="BB32" s="619"/>
      <c r="BC32" s="619"/>
      <c r="BD32" s="619"/>
      <c r="BE32" s="619"/>
      <c r="BF32" s="620"/>
      <c r="BG32" s="687">
        <v>99.2</v>
      </c>
      <c r="BH32" s="634"/>
      <c r="BI32" s="634"/>
      <c r="BJ32" s="634"/>
      <c r="BK32" s="634"/>
      <c r="BL32" s="634"/>
      <c r="BM32" s="625">
        <v>98.5</v>
      </c>
      <c r="BN32" s="634"/>
      <c r="BO32" s="634"/>
      <c r="BP32" s="634"/>
      <c r="BQ32" s="657"/>
      <c r="BR32" s="687">
        <v>99.7</v>
      </c>
      <c r="BS32" s="634"/>
      <c r="BT32" s="634"/>
      <c r="BU32" s="634"/>
      <c r="BV32" s="634"/>
      <c r="BW32" s="634"/>
      <c r="BX32" s="625">
        <v>98.9</v>
      </c>
      <c r="BY32" s="634"/>
      <c r="BZ32" s="634"/>
      <c r="CA32" s="634"/>
      <c r="CB32" s="657"/>
      <c r="CD32" s="644"/>
      <c r="CE32" s="645"/>
      <c r="CF32" s="618" t="s">
        <v>323</v>
      </c>
      <c r="CG32" s="619"/>
      <c r="CH32" s="619"/>
      <c r="CI32" s="619"/>
      <c r="CJ32" s="619"/>
      <c r="CK32" s="619"/>
      <c r="CL32" s="619"/>
      <c r="CM32" s="619"/>
      <c r="CN32" s="619"/>
      <c r="CO32" s="619"/>
      <c r="CP32" s="619"/>
      <c r="CQ32" s="620"/>
      <c r="CR32" s="621">
        <v>61</v>
      </c>
      <c r="CS32" s="622"/>
      <c r="CT32" s="622"/>
      <c r="CU32" s="622"/>
      <c r="CV32" s="622"/>
      <c r="CW32" s="622"/>
      <c r="CX32" s="622"/>
      <c r="CY32" s="623"/>
      <c r="CZ32" s="624">
        <v>0</v>
      </c>
      <c r="DA32" s="636"/>
      <c r="DB32" s="636"/>
      <c r="DC32" s="637"/>
      <c r="DD32" s="627">
        <v>61</v>
      </c>
      <c r="DE32" s="622"/>
      <c r="DF32" s="622"/>
      <c r="DG32" s="622"/>
      <c r="DH32" s="622"/>
      <c r="DI32" s="622"/>
      <c r="DJ32" s="622"/>
      <c r="DK32" s="623"/>
      <c r="DL32" s="627">
        <v>61</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324</v>
      </c>
      <c r="C33" s="619"/>
      <c r="D33" s="619"/>
      <c r="E33" s="619"/>
      <c r="F33" s="619"/>
      <c r="G33" s="619"/>
      <c r="H33" s="619"/>
      <c r="I33" s="619"/>
      <c r="J33" s="619"/>
      <c r="K33" s="619"/>
      <c r="L33" s="619"/>
      <c r="M33" s="619"/>
      <c r="N33" s="619"/>
      <c r="O33" s="619"/>
      <c r="P33" s="619"/>
      <c r="Q33" s="620"/>
      <c r="R33" s="621">
        <v>76411</v>
      </c>
      <c r="S33" s="622"/>
      <c r="T33" s="622"/>
      <c r="U33" s="622"/>
      <c r="V33" s="622"/>
      <c r="W33" s="622"/>
      <c r="X33" s="622"/>
      <c r="Y33" s="623"/>
      <c r="Z33" s="659">
        <v>0.3</v>
      </c>
      <c r="AA33" s="659"/>
      <c r="AB33" s="659"/>
      <c r="AC33" s="659"/>
      <c r="AD33" s="660">
        <v>37715</v>
      </c>
      <c r="AE33" s="660"/>
      <c r="AF33" s="660"/>
      <c r="AG33" s="660"/>
      <c r="AH33" s="660"/>
      <c r="AI33" s="660"/>
      <c r="AJ33" s="660"/>
      <c r="AK33" s="660"/>
      <c r="AL33" s="624">
        <v>0.3</v>
      </c>
      <c r="AM33" s="625"/>
      <c r="AN33" s="625"/>
      <c r="AO33" s="661"/>
      <c r="AP33" s="664"/>
      <c r="AQ33" s="665"/>
      <c r="AR33" s="665"/>
      <c r="AS33" s="665"/>
      <c r="AT33" s="695"/>
      <c r="AU33" s="219"/>
      <c r="AV33" s="219"/>
      <c r="AW33" s="219"/>
      <c r="AX33" s="602" t="s">
        <v>325</v>
      </c>
      <c r="AY33" s="603"/>
      <c r="AZ33" s="603"/>
      <c r="BA33" s="603"/>
      <c r="BB33" s="603"/>
      <c r="BC33" s="603"/>
      <c r="BD33" s="603"/>
      <c r="BE33" s="603"/>
      <c r="BF33" s="604"/>
      <c r="BG33" s="682">
        <v>99.3</v>
      </c>
      <c r="BH33" s="606"/>
      <c r="BI33" s="606"/>
      <c r="BJ33" s="606"/>
      <c r="BK33" s="606"/>
      <c r="BL33" s="606"/>
      <c r="BM33" s="652">
        <v>97.6</v>
      </c>
      <c r="BN33" s="606"/>
      <c r="BO33" s="606"/>
      <c r="BP33" s="606"/>
      <c r="BQ33" s="669"/>
      <c r="BR33" s="682">
        <v>99.5</v>
      </c>
      <c r="BS33" s="606"/>
      <c r="BT33" s="606"/>
      <c r="BU33" s="606"/>
      <c r="BV33" s="606"/>
      <c r="BW33" s="606"/>
      <c r="BX33" s="652">
        <v>97.4</v>
      </c>
      <c r="BY33" s="606"/>
      <c r="BZ33" s="606"/>
      <c r="CA33" s="606"/>
      <c r="CB33" s="669"/>
      <c r="CD33" s="618" t="s">
        <v>326</v>
      </c>
      <c r="CE33" s="619"/>
      <c r="CF33" s="619"/>
      <c r="CG33" s="619"/>
      <c r="CH33" s="619"/>
      <c r="CI33" s="619"/>
      <c r="CJ33" s="619"/>
      <c r="CK33" s="619"/>
      <c r="CL33" s="619"/>
      <c r="CM33" s="619"/>
      <c r="CN33" s="619"/>
      <c r="CO33" s="619"/>
      <c r="CP33" s="619"/>
      <c r="CQ33" s="620"/>
      <c r="CR33" s="621">
        <v>12298767</v>
      </c>
      <c r="CS33" s="634"/>
      <c r="CT33" s="634"/>
      <c r="CU33" s="634"/>
      <c r="CV33" s="634"/>
      <c r="CW33" s="634"/>
      <c r="CX33" s="634"/>
      <c r="CY33" s="635"/>
      <c r="CZ33" s="624">
        <v>52.7</v>
      </c>
      <c r="DA33" s="636"/>
      <c r="DB33" s="636"/>
      <c r="DC33" s="637"/>
      <c r="DD33" s="627">
        <v>8087832</v>
      </c>
      <c r="DE33" s="634"/>
      <c r="DF33" s="634"/>
      <c r="DG33" s="634"/>
      <c r="DH33" s="634"/>
      <c r="DI33" s="634"/>
      <c r="DJ33" s="634"/>
      <c r="DK33" s="635"/>
      <c r="DL33" s="627">
        <v>5420752</v>
      </c>
      <c r="DM33" s="634"/>
      <c r="DN33" s="634"/>
      <c r="DO33" s="634"/>
      <c r="DP33" s="634"/>
      <c r="DQ33" s="634"/>
      <c r="DR33" s="634"/>
      <c r="DS33" s="634"/>
      <c r="DT33" s="634"/>
      <c r="DU33" s="634"/>
      <c r="DV33" s="635"/>
      <c r="DW33" s="624">
        <v>45.5</v>
      </c>
      <c r="DX33" s="636"/>
      <c r="DY33" s="636"/>
      <c r="DZ33" s="636"/>
      <c r="EA33" s="636"/>
      <c r="EB33" s="636"/>
      <c r="EC33" s="648"/>
    </row>
    <row r="34" spans="2:133" ht="11.25" customHeight="1">
      <c r="B34" s="618" t="s">
        <v>327</v>
      </c>
      <c r="C34" s="619"/>
      <c r="D34" s="619"/>
      <c r="E34" s="619"/>
      <c r="F34" s="619"/>
      <c r="G34" s="619"/>
      <c r="H34" s="619"/>
      <c r="I34" s="619"/>
      <c r="J34" s="619"/>
      <c r="K34" s="619"/>
      <c r="L34" s="619"/>
      <c r="M34" s="619"/>
      <c r="N34" s="619"/>
      <c r="O34" s="619"/>
      <c r="P34" s="619"/>
      <c r="Q34" s="620"/>
      <c r="R34" s="621">
        <v>1967244</v>
      </c>
      <c r="S34" s="622"/>
      <c r="T34" s="622"/>
      <c r="U34" s="622"/>
      <c r="V34" s="622"/>
      <c r="W34" s="622"/>
      <c r="X34" s="622"/>
      <c r="Y34" s="623"/>
      <c r="Z34" s="659">
        <v>8.1</v>
      </c>
      <c r="AA34" s="659"/>
      <c r="AB34" s="659"/>
      <c r="AC34" s="659"/>
      <c r="AD34" s="660" t="s">
        <v>189</v>
      </c>
      <c r="AE34" s="660"/>
      <c r="AF34" s="660"/>
      <c r="AG34" s="660"/>
      <c r="AH34" s="660"/>
      <c r="AI34" s="660"/>
      <c r="AJ34" s="660"/>
      <c r="AK34" s="660"/>
      <c r="AL34" s="624" t="s">
        <v>189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3318754</v>
      </c>
      <c r="CS34" s="622"/>
      <c r="CT34" s="622"/>
      <c r="CU34" s="622"/>
      <c r="CV34" s="622"/>
      <c r="CW34" s="622"/>
      <c r="CX34" s="622"/>
      <c r="CY34" s="623"/>
      <c r="CZ34" s="624">
        <v>14.2</v>
      </c>
      <c r="DA34" s="636"/>
      <c r="DB34" s="636"/>
      <c r="DC34" s="637"/>
      <c r="DD34" s="627">
        <v>2063131</v>
      </c>
      <c r="DE34" s="622"/>
      <c r="DF34" s="622"/>
      <c r="DG34" s="622"/>
      <c r="DH34" s="622"/>
      <c r="DI34" s="622"/>
      <c r="DJ34" s="622"/>
      <c r="DK34" s="623"/>
      <c r="DL34" s="627">
        <v>1610144</v>
      </c>
      <c r="DM34" s="622"/>
      <c r="DN34" s="622"/>
      <c r="DO34" s="622"/>
      <c r="DP34" s="622"/>
      <c r="DQ34" s="622"/>
      <c r="DR34" s="622"/>
      <c r="DS34" s="622"/>
      <c r="DT34" s="622"/>
      <c r="DU34" s="622"/>
      <c r="DV34" s="623"/>
      <c r="DW34" s="624">
        <v>13.5</v>
      </c>
      <c r="DX34" s="636"/>
      <c r="DY34" s="636"/>
      <c r="DZ34" s="636"/>
      <c r="EA34" s="636"/>
      <c r="EB34" s="636"/>
      <c r="EC34" s="648"/>
    </row>
    <row r="35" spans="2:133" ht="11.25" customHeight="1">
      <c r="B35" s="618" t="s">
        <v>329</v>
      </c>
      <c r="C35" s="619"/>
      <c r="D35" s="619"/>
      <c r="E35" s="619"/>
      <c r="F35" s="619"/>
      <c r="G35" s="619"/>
      <c r="H35" s="619"/>
      <c r="I35" s="619"/>
      <c r="J35" s="619"/>
      <c r="K35" s="619"/>
      <c r="L35" s="619"/>
      <c r="M35" s="619"/>
      <c r="N35" s="619"/>
      <c r="O35" s="619"/>
      <c r="P35" s="619"/>
      <c r="Q35" s="620"/>
      <c r="R35" s="621">
        <v>172934</v>
      </c>
      <c r="S35" s="622"/>
      <c r="T35" s="622"/>
      <c r="U35" s="622"/>
      <c r="V35" s="622"/>
      <c r="W35" s="622"/>
      <c r="X35" s="622"/>
      <c r="Y35" s="623"/>
      <c r="Z35" s="659">
        <v>0.7</v>
      </c>
      <c r="AA35" s="659"/>
      <c r="AB35" s="659"/>
      <c r="AC35" s="659"/>
      <c r="AD35" s="660" t="s">
        <v>140</v>
      </c>
      <c r="AE35" s="660"/>
      <c r="AF35" s="660"/>
      <c r="AG35" s="660"/>
      <c r="AH35" s="660"/>
      <c r="AI35" s="660"/>
      <c r="AJ35" s="660"/>
      <c r="AK35" s="660"/>
      <c r="AL35" s="624" t="s">
        <v>189</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372836</v>
      </c>
      <c r="CS35" s="634"/>
      <c r="CT35" s="634"/>
      <c r="CU35" s="634"/>
      <c r="CV35" s="634"/>
      <c r="CW35" s="634"/>
      <c r="CX35" s="634"/>
      <c r="CY35" s="635"/>
      <c r="CZ35" s="624">
        <v>1.6</v>
      </c>
      <c r="DA35" s="636"/>
      <c r="DB35" s="636"/>
      <c r="DC35" s="637"/>
      <c r="DD35" s="627">
        <v>246204</v>
      </c>
      <c r="DE35" s="634"/>
      <c r="DF35" s="634"/>
      <c r="DG35" s="634"/>
      <c r="DH35" s="634"/>
      <c r="DI35" s="634"/>
      <c r="DJ35" s="634"/>
      <c r="DK35" s="635"/>
      <c r="DL35" s="627">
        <v>125114</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c r="B36" s="618" t="s">
        <v>333</v>
      </c>
      <c r="C36" s="619"/>
      <c r="D36" s="619"/>
      <c r="E36" s="619"/>
      <c r="F36" s="619"/>
      <c r="G36" s="619"/>
      <c r="H36" s="619"/>
      <c r="I36" s="619"/>
      <c r="J36" s="619"/>
      <c r="K36" s="619"/>
      <c r="L36" s="619"/>
      <c r="M36" s="619"/>
      <c r="N36" s="619"/>
      <c r="O36" s="619"/>
      <c r="P36" s="619"/>
      <c r="Q36" s="620"/>
      <c r="R36" s="621">
        <v>1278247</v>
      </c>
      <c r="S36" s="622"/>
      <c r="T36" s="622"/>
      <c r="U36" s="622"/>
      <c r="V36" s="622"/>
      <c r="W36" s="622"/>
      <c r="X36" s="622"/>
      <c r="Y36" s="623"/>
      <c r="Z36" s="659">
        <v>5.2</v>
      </c>
      <c r="AA36" s="659"/>
      <c r="AB36" s="659"/>
      <c r="AC36" s="659"/>
      <c r="AD36" s="660" t="s">
        <v>189</v>
      </c>
      <c r="AE36" s="660"/>
      <c r="AF36" s="660"/>
      <c r="AG36" s="660"/>
      <c r="AH36" s="660"/>
      <c r="AI36" s="660"/>
      <c r="AJ36" s="660"/>
      <c r="AK36" s="660"/>
      <c r="AL36" s="624" t="s">
        <v>140</v>
      </c>
      <c r="AM36" s="625"/>
      <c r="AN36" s="625"/>
      <c r="AO36" s="661"/>
      <c r="AP36" s="222"/>
      <c r="AQ36" s="670" t="s">
        <v>334</v>
      </c>
      <c r="AR36" s="671"/>
      <c r="AS36" s="671"/>
      <c r="AT36" s="671"/>
      <c r="AU36" s="671"/>
      <c r="AV36" s="671"/>
      <c r="AW36" s="671"/>
      <c r="AX36" s="671"/>
      <c r="AY36" s="672"/>
      <c r="AZ36" s="676">
        <v>4046723</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56039</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5683351</v>
      </c>
      <c r="CS36" s="622"/>
      <c r="CT36" s="622"/>
      <c r="CU36" s="622"/>
      <c r="CV36" s="622"/>
      <c r="CW36" s="622"/>
      <c r="CX36" s="622"/>
      <c r="CY36" s="623"/>
      <c r="CZ36" s="624">
        <v>24.4</v>
      </c>
      <c r="DA36" s="636"/>
      <c r="DB36" s="636"/>
      <c r="DC36" s="637"/>
      <c r="DD36" s="627">
        <v>3457073</v>
      </c>
      <c r="DE36" s="622"/>
      <c r="DF36" s="622"/>
      <c r="DG36" s="622"/>
      <c r="DH36" s="622"/>
      <c r="DI36" s="622"/>
      <c r="DJ36" s="622"/>
      <c r="DK36" s="623"/>
      <c r="DL36" s="627">
        <v>2172854</v>
      </c>
      <c r="DM36" s="622"/>
      <c r="DN36" s="622"/>
      <c r="DO36" s="622"/>
      <c r="DP36" s="622"/>
      <c r="DQ36" s="622"/>
      <c r="DR36" s="622"/>
      <c r="DS36" s="622"/>
      <c r="DT36" s="622"/>
      <c r="DU36" s="622"/>
      <c r="DV36" s="623"/>
      <c r="DW36" s="624">
        <v>18.2</v>
      </c>
      <c r="DX36" s="636"/>
      <c r="DY36" s="636"/>
      <c r="DZ36" s="636"/>
      <c r="EA36" s="636"/>
      <c r="EB36" s="636"/>
      <c r="EC36" s="648"/>
    </row>
    <row r="37" spans="2:133" ht="11.25" customHeight="1">
      <c r="B37" s="618" t="s">
        <v>337</v>
      </c>
      <c r="C37" s="619"/>
      <c r="D37" s="619"/>
      <c r="E37" s="619"/>
      <c r="F37" s="619"/>
      <c r="G37" s="619"/>
      <c r="H37" s="619"/>
      <c r="I37" s="619"/>
      <c r="J37" s="619"/>
      <c r="K37" s="619"/>
      <c r="L37" s="619"/>
      <c r="M37" s="619"/>
      <c r="N37" s="619"/>
      <c r="O37" s="619"/>
      <c r="P37" s="619"/>
      <c r="Q37" s="620"/>
      <c r="R37" s="621">
        <v>775620</v>
      </c>
      <c r="S37" s="622"/>
      <c r="T37" s="622"/>
      <c r="U37" s="622"/>
      <c r="V37" s="622"/>
      <c r="W37" s="622"/>
      <c r="X37" s="622"/>
      <c r="Y37" s="623"/>
      <c r="Z37" s="659">
        <v>3.2</v>
      </c>
      <c r="AA37" s="659"/>
      <c r="AB37" s="659"/>
      <c r="AC37" s="659"/>
      <c r="AD37" s="660">
        <v>4951</v>
      </c>
      <c r="AE37" s="660"/>
      <c r="AF37" s="660"/>
      <c r="AG37" s="660"/>
      <c r="AH37" s="660"/>
      <c r="AI37" s="660"/>
      <c r="AJ37" s="660"/>
      <c r="AK37" s="660"/>
      <c r="AL37" s="624">
        <v>0</v>
      </c>
      <c r="AM37" s="625"/>
      <c r="AN37" s="625"/>
      <c r="AO37" s="661"/>
      <c r="AQ37" s="654" t="s">
        <v>338</v>
      </c>
      <c r="AR37" s="655"/>
      <c r="AS37" s="655"/>
      <c r="AT37" s="655"/>
      <c r="AU37" s="655"/>
      <c r="AV37" s="655"/>
      <c r="AW37" s="655"/>
      <c r="AX37" s="655"/>
      <c r="AY37" s="656"/>
      <c r="AZ37" s="621">
        <v>1121548</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-3594</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691669</v>
      </c>
      <c r="CS37" s="634"/>
      <c r="CT37" s="634"/>
      <c r="CU37" s="634"/>
      <c r="CV37" s="634"/>
      <c r="CW37" s="634"/>
      <c r="CX37" s="634"/>
      <c r="CY37" s="635"/>
      <c r="CZ37" s="624">
        <v>3</v>
      </c>
      <c r="DA37" s="636"/>
      <c r="DB37" s="636"/>
      <c r="DC37" s="637"/>
      <c r="DD37" s="627">
        <v>649769</v>
      </c>
      <c r="DE37" s="634"/>
      <c r="DF37" s="634"/>
      <c r="DG37" s="634"/>
      <c r="DH37" s="634"/>
      <c r="DI37" s="634"/>
      <c r="DJ37" s="634"/>
      <c r="DK37" s="635"/>
      <c r="DL37" s="627">
        <v>640776</v>
      </c>
      <c r="DM37" s="634"/>
      <c r="DN37" s="634"/>
      <c r="DO37" s="634"/>
      <c r="DP37" s="634"/>
      <c r="DQ37" s="634"/>
      <c r="DR37" s="634"/>
      <c r="DS37" s="634"/>
      <c r="DT37" s="634"/>
      <c r="DU37" s="634"/>
      <c r="DV37" s="635"/>
      <c r="DW37" s="624">
        <v>5.4</v>
      </c>
      <c r="DX37" s="636"/>
      <c r="DY37" s="636"/>
      <c r="DZ37" s="636"/>
      <c r="EA37" s="636"/>
      <c r="EB37" s="636"/>
      <c r="EC37" s="648"/>
    </row>
    <row r="38" spans="2:133" ht="11.25" customHeight="1">
      <c r="B38" s="618" t="s">
        <v>341</v>
      </c>
      <c r="C38" s="619"/>
      <c r="D38" s="619"/>
      <c r="E38" s="619"/>
      <c r="F38" s="619"/>
      <c r="G38" s="619"/>
      <c r="H38" s="619"/>
      <c r="I38" s="619"/>
      <c r="J38" s="619"/>
      <c r="K38" s="619"/>
      <c r="L38" s="619"/>
      <c r="M38" s="619"/>
      <c r="N38" s="619"/>
      <c r="O38" s="619"/>
      <c r="P38" s="619"/>
      <c r="Q38" s="620"/>
      <c r="R38" s="621">
        <v>1752244</v>
      </c>
      <c r="S38" s="622"/>
      <c r="T38" s="622"/>
      <c r="U38" s="622"/>
      <c r="V38" s="622"/>
      <c r="W38" s="622"/>
      <c r="X38" s="622"/>
      <c r="Y38" s="623"/>
      <c r="Z38" s="659">
        <v>7.2</v>
      </c>
      <c r="AA38" s="659"/>
      <c r="AB38" s="659"/>
      <c r="AC38" s="659"/>
      <c r="AD38" s="660" t="s">
        <v>189</v>
      </c>
      <c r="AE38" s="660"/>
      <c r="AF38" s="660"/>
      <c r="AG38" s="660"/>
      <c r="AH38" s="660"/>
      <c r="AI38" s="660"/>
      <c r="AJ38" s="660"/>
      <c r="AK38" s="660"/>
      <c r="AL38" s="624" t="s">
        <v>189</v>
      </c>
      <c r="AM38" s="625"/>
      <c r="AN38" s="625"/>
      <c r="AO38" s="661"/>
      <c r="AQ38" s="654" t="s">
        <v>342</v>
      </c>
      <c r="AR38" s="655"/>
      <c r="AS38" s="655"/>
      <c r="AT38" s="655"/>
      <c r="AU38" s="655"/>
      <c r="AV38" s="655"/>
      <c r="AW38" s="655"/>
      <c r="AX38" s="655"/>
      <c r="AY38" s="656"/>
      <c r="AZ38" s="621">
        <v>770551</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5205</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1991610</v>
      </c>
      <c r="CS38" s="622"/>
      <c r="CT38" s="622"/>
      <c r="CU38" s="622"/>
      <c r="CV38" s="622"/>
      <c r="CW38" s="622"/>
      <c r="CX38" s="622"/>
      <c r="CY38" s="623"/>
      <c r="CZ38" s="624">
        <v>8.5</v>
      </c>
      <c r="DA38" s="636"/>
      <c r="DB38" s="636"/>
      <c r="DC38" s="637"/>
      <c r="DD38" s="627">
        <v>1594857</v>
      </c>
      <c r="DE38" s="622"/>
      <c r="DF38" s="622"/>
      <c r="DG38" s="622"/>
      <c r="DH38" s="622"/>
      <c r="DI38" s="622"/>
      <c r="DJ38" s="622"/>
      <c r="DK38" s="623"/>
      <c r="DL38" s="627">
        <v>1512640</v>
      </c>
      <c r="DM38" s="622"/>
      <c r="DN38" s="622"/>
      <c r="DO38" s="622"/>
      <c r="DP38" s="622"/>
      <c r="DQ38" s="622"/>
      <c r="DR38" s="622"/>
      <c r="DS38" s="622"/>
      <c r="DT38" s="622"/>
      <c r="DU38" s="622"/>
      <c r="DV38" s="623"/>
      <c r="DW38" s="624">
        <v>12.7</v>
      </c>
      <c r="DX38" s="636"/>
      <c r="DY38" s="636"/>
      <c r="DZ38" s="636"/>
      <c r="EA38" s="636"/>
      <c r="EB38" s="636"/>
      <c r="EC38" s="648"/>
    </row>
    <row r="39" spans="2:133" ht="11.25" customHeight="1">
      <c r="B39" s="618" t="s">
        <v>345</v>
      </c>
      <c r="C39" s="619"/>
      <c r="D39" s="619"/>
      <c r="E39" s="619"/>
      <c r="F39" s="619"/>
      <c r="G39" s="619"/>
      <c r="H39" s="619"/>
      <c r="I39" s="619"/>
      <c r="J39" s="619"/>
      <c r="K39" s="619"/>
      <c r="L39" s="619"/>
      <c r="M39" s="619"/>
      <c r="N39" s="619"/>
      <c r="O39" s="619"/>
      <c r="P39" s="619"/>
      <c r="Q39" s="620"/>
      <c r="R39" s="621" t="s">
        <v>189</v>
      </c>
      <c r="S39" s="622"/>
      <c r="T39" s="622"/>
      <c r="U39" s="622"/>
      <c r="V39" s="622"/>
      <c r="W39" s="622"/>
      <c r="X39" s="622"/>
      <c r="Y39" s="623"/>
      <c r="Z39" s="659" t="s">
        <v>189</v>
      </c>
      <c r="AA39" s="659"/>
      <c r="AB39" s="659"/>
      <c r="AC39" s="659"/>
      <c r="AD39" s="660" t="s">
        <v>189</v>
      </c>
      <c r="AE39" s="660"/>
      <c r="AF39" s="660"/>
      <c r="AG39" s="660"/>
      <c r="AH39" s="660"/>
      <c r="AI39" s="660"/>
      <c r="AJ39" s="660"/>
      <c r="AK39" s="660"/>
      <c r="AL39" s="624" t="s">
        <v>249</v>
      </c>
      <c r="AM39" s="625"/>
      <c r="AN39" s="625"/>
      <c r="AO39" s="661"/>
      <c r="AQ39" s="654" t="s">
        <v>346</v>
      </c>
      <c r="AR39" s="655"/>
      <c r="AS39" s="655"/>
      <c r="AT39" s="655"/>
      <c r="AU39" s="655"/>
      <c r="AV39" s="655"/>
      <c r="AW39" s="655"/>
      <c r="AX39" s="655"/>
      <c r="AY39" s="656"/>
      <c r="AZ39" s="621">
        <v>74859</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8393</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610679</v>
      </c>
      <c r="CS39" s="634"/>
      <c r="CT39" s="634"/>
      <c r="CU39" s="634"/>
      <c r="CV39" s="634"/>
      <c r="CW39" s="634"/>
      <c r="CX39" s="634"/>
      <c r="CY39" s="635"/>
      <c r="CZ39" s="624">
        <v>2.6</v>
      </c>
      <c r="DA39" s="636"/>
      <c r="DB39" s="636"/>
      <c r="DC39" s="637"/>
      <c r="DD39" s="627">
        <v>610158</v>
      </c>
      <c r="DE39" s="634"/>
      <c r="DF39" s="634"/>
      <c r="DG39" s="634"/>
      <c r="DH39" s="634"/>
      <c r="DI39" s="634"/>
      <c r="DJ39" s="634"/>
      <c r="DK39" s="635"/>
      <c r="DL39" s="627" t="s">
        <v>249</v>
      </c>
      <c r="DM39" s="634"/>
      <c r="DN39" s="634"/>
      <c r="DO39" s="634"/>
      <c r="DP39" s="634"/>
      <c r="DQ39" s="634"/>
      <c r="DR39" s="634"/>
      <c r="DS39" s="634"/>
      <c r="DT39" s="634"/>
      <c r="DU39" s="634"/>
      <c r="DV39" s="635"/>
      <c r="DW39" s="624" t="s">
        <v>189</v>
      </c>
      <c r="DX39" s="636"/>
      <c r="DY39" s="636"/>
      <c r="DZ39" s="636"/>
      <c r="EA39" s="636"/>
      <c r="EB39" s="636"/>
      <c r="EC39" s="648"/>
    </row>
    <row r="40" spans="2:133" ht="11.25" customHeight="1">
      <c r="B40" s="618" t="s">
        <v>349</v>
      </c>
      <c r="C40" s="619"/>
      <c r="D40" s="619"/>
      <c r="E40" s="619"/>
      <c r="F40" s="619"/>
      <c r="G40" s="619"/>
      <c r="H40" s="619"/>
      <c r="I40" s="619"/>
      <c r="J40" s="619"/>
      <c r="K40" s="619"/>
      <c r="L40" s="619"/>
      <c r="M40" s="619"/>
      <c r="N40" s="619"/>
      <c r="O40" s="619"/>
      <c r="P40" s="619"/>
      <c r="Q40" s="620"/>
      <c r="R40" s="621">
        <v>134044</v>
      </c>
      <c r="S40" s="622"/>
      <c r="T40" s="622"/>
      <c r="U40" s="622"/>
      <c r="V40" s="622"/>
      <c r="W40" s="622"/>
      <c r="X40" s="622"/>
      <c r="Y40" s="623"/>
      <c r="Z40" s="659">
        <v>0.5</v>
      </c>
      <c r="AA40" s="659"/>
      <c r="AB40" s="659"/>
      <c r="AC40" s="659"/>
      <c r="AD40" s="660" t="s">
        <v>189</v>
      </c>
      <c r="AE40" s="660"/>
      <c r="AF40" s="660"/>
      <c r="AG40" s="660"/>
      <c r="AH40" s="660"/>
      <c r="AI40" s="660"/>
      <c r="AJ40" s="660"/>
      <c r="AK40" s="660"/>
      <c r="AL40" s="624" t="s">
        <v>249</v>
      </c>
      <c r="AM40" s="625"/>
      <c r="AN40" s="625"/>
      <c r="AO40" s="661"/>
      <c r="AQ40" s="654" t="s">
        <v>350</v>
      </c>
      <c r="AR40" s="655"/>
      <c r="AS40" s="655"/>
      <c r="AT40" s="655"/>
      <c r="AU40" s="655"/>
      <c r="AV40" s="655"/>
      <c r="AW40" s="655"/>
      <c r="AX40" s="655"/>
      <c r="AY40" s="656"/>
      <c r="AZ40" s="621">
        <v>61640</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122</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321537</v>
      </c>
      <c r="CS40" s="622"/>
      <c r="CT40" s="622"/>
      <c r="CU40" s="622"/>
      <c r="CV40" s="622"/>
      <c r="CW40" s="622"/>
      <c r="CX40" s="622"/>
      <c r="CY40" s="623"/>
      <c r="CZ40" s="624">
        <v>1.4</v>
      </c>
      <c r="DA40" s="636"/>
      <c r="DB40" s="636"/>
      <c r="DC40" s="637"/>
      <c r="DD40" s="627">
        <v>116409</v>
      </c>
      <c r="DE40" s="622"/>
      <c r="DF40" s="622"/>
      <c r="DG40" s="622"/>
      <c r="DH40" s="622"/>
      <c r="DI40" s="622"/>
      <c r="DJ40" s="622"/>
      <c r="DK40" s="623"/>
      <c r="DL40" s="627" t="s">
        <v>140</v>
      </c>
      <c r="DM40" s="622"/>
      <c r="DN40" s="622"/>
      <c r="DO40" s="622"/>
      <c r="DP40" s="622"/>
      <c r="DQ40" s="622"/>
      <c r="DR40" s="622"/>
      <c r="DS40" s="622"/>
      <c r="DT40" s="622"/>
      <c r="DU40" s="622"/>
      <c r="DV40" s="623"/>
      <c r="DW40" s="624" t="s">
        <v>189</v>
      </c>
      <c r="DX40" s="636"/>
      <c r="DY40" s="636"/>
      <c r="DZ40" s="636"/>
      <c r="EA40" s="636"/>
      <c r="EB40" s="636"/>
      <c r="EC40" s="648"/>
    </row>
    <row r="41" spans="2:133" ht="11.25" customHeight="1">
      <c r="B41" s="602" t="s">
        <v>354</v>
      </c>
      <c r="C41" s="603"/>
      <c r="D41" s="603"/>
      <c r="E41" s="603"/>
      <c r="F41" s="603"/>
      <c r="G41" s="603"/>
      <c r="H41" s="603"/>
      <c r="I41" s="603"/>
      <c r="J41" s="603"/>
      <c r="K41" s="603"/>
      <c r="L41" s="603"/>
      <c r="M41" s="603"/>
      <c r="N41" s="603"/>
      <c r="O41" s="603"/>
      <c r="P41" s="603"/>
      <c r="Q41" s="604"/>
      <c r="R41" s="605">
        <v>24383193</v>
      </c>
      <c r="S41" s="646"/>
      <c r="T41" s="646"/>
      <c r="U41" s="646"/>
      <c r="V41" s="646"/>
      <c r="W41" s="646"/>
      <c r="X41" s="646"/>
      <c r="Y41" s="649"/>
      <c r="Z41" s="650">
        <v>100</v>
      </c>
      <c r="AA41" s="650"/>
      <c r="AB41" s="650"/>
      <c r="AC41" s="650"/>
      <c r="AD41" s="651">
        <v>11779423</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395172</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140</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189</v>
      </c>
      <c r="CS41" s="634"/>
      <c r="CT41" s="634"/>
      <c r="CU41" s="634"/>
      <c r="CV41" s="634"/>
      <c r="CW41" s="634"/>
      <c r="CX41" s="634"/>
      <c r="CY41" s="635"/>
      <c r="CZ41" s="624" t="s">
        <v>140</v>
      </c>
      <c r="DA41" s="636"/>
      <c r="DB41" s="636"/>
      <c r="DC41" s="637"/>
      <c r="DD41" s="627" t="s">
        <v>189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350</v>
      </c>
      <c r="AR42" s="667"/>
      <c r="AS42" s="667"/>
      <c r="AT42" s="667"/>
      <c r="AU42" s="667"/>
      <c r="AV42" s="667"/>
      <c r="AW42" s="667"/>
      <c r="AX42" s="667"/>
      <c r="AY42" s="668"/>
      <c r="AZ42" s="605">
        <v>1622953</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407</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2619490</v>
      </c>
      <c r="CS42" s="634"/>
      <c r="CT42" s="634"/>
      <c r="CU42" s="634"/>
      <c r="CV42" s="634"/>
      <c r="CW42" s="634"/>
      <c r="CX42" s="634"/>
      <c r="CY42" s="635"/>
      <c r="CZ42" s="624">
        <v>11.2</v>
      </c>
      <c r="DA42" s="636"/>
      <c r="DB42" s="636"/>
      <c r="DC42" s="637"/>
      <c r="DD42" s="627">
        <v>463189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360</v>
      </c>
      <c r="CD43" s="618" t="s">
        <v>361</v>
      </c>
      <c r="CE43" s="619"/>
      <c r="CF43" s="619"/>
      <c r="CG43" s="619"/>
      <c r="CH43" s="619"/>
      <c r="CI43" s="619"/>
      <c r="CJ43" s="619"/>
      <c r="CK43" s="619"/>
      <c r="CL43" s="619"/>
      <c r="CM43" s="619"/>
      <c r="CN43" s="619"/>
      <c r="CO43" s="619"/>
      <c r="CP43" s="619"/>
      <c r="CQ43" s="620"/>
      <c r="CR43" s="621">
        <v>133810</v>
      </c>
      <c r="CS43" s="634"/>
      <c r="CT43" s="634"/>
      <c r="CU43" s="634"/>
      <c r="CV43" s="634"/>
      <c r="CW43" s="634"/>
      <c r="CX43" s="634"/>
      <c r="CY43" s="635"/>
      <c r="CZ43" s="624">
        <v>0.6</v>
      </c>
      <c r="DA43" s="636"/>
      <c r="DB43" s="636"/>
      <c r="DC43" s="637"/>
      <c r="DD43" s="627">
        <v>133810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363</v>
      </c>
      <c r="CG44" s="619"/>
      <c r="CH44" s="619"/>
      <c r="CI44" s="619"/>
      <c r="CJ44" s="619"/>
      <c r="CK44" s="619"/>
      <c r="CL44" s="619"/>
      <c r="CM44" s="619"/>
      <c r="CN44" s="619"/>
      <c r="CO44" s="619"/>
      <c r="CP44" s="619"/>
      <c r="CQ44" s="620"/>
      <c r="CR44" s="621">
        <v>2562118</v>
      </c>
      <c r="CS44" s="622"/>
      <c r="CT44" s="622"/>
      <c r="CU44" s="622"/>
      <c r="CV44" s="622"/>
      <c r="CW44" s="622"/>
      <c r="CX44" s="622"/>
      <c r="CY44" s="623"/>
      <c r="CZ44" s="624">
        <v>11</v>
      </c>
      <c r="DA44" s="625"/>
      <c r="DB44" s="625"/>
      <c r="DC44" s="626"/>
      <c r="DD44" s="627">
        <v>451542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842724</v>
      </c>
      <c r="CS45" s="634"/>
      <c r="CT45" s="634"/>
      <c r="CU45" s="634"/>
      <c r="CV45" s="634"/>
      <c r="CW45" s="634"/>
      <c r="CX45" s="634"/>
      <c r="CY45" s="635"/>
      <c r="CZ45" s="624">
        <v>3.6</v>
      </c>
      <c r="DA45" s="636"/>
      <c r="DB45" s="636"/>
      <c r="DC45" s="637"/>
      <c r="DD45" s="627">
        <v>19583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366</v>
      </c>
      <c r="CG46" s="619"/>
      <c r="CH46" s="619"/>
      <c r="CI46" s="619"/>
      <c r="CJ46" s="619"/>
      <c r="CK46" s="619"/>
      <c r="CL46" s="619"/>
      <c r="CM46" s="619"/>
      <c r="CN46" s="619"/>
      <c r="CO46" s="619"/>
      <c r="CP46" s="619"/>
      <c r="CQ46" s="620"/>
      <c r="CR46" s="621">
        <v>1552854</v>
      </c>
      <c r="CS46" s="622"/>
      <c r="CT46" s="622"/>
      <c r="CU46" s="622"/>
      <c r="CV46" s="622"/>
      <c r="CW46" s="622"/>
      <c r="CX46" s="622"/>
      <c r="CY46" s="623"/>
      <c r="CZ46" s="624">
        <v>6.7</v>
      </c>
      <c r="DA46" s="625"/>
      <c r="DB46" s="625"/>
      <c r="DC46" s="626"/>
      <c r="DD46" s="627">
        <v>420218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367</v>
      </c>
      <c r="CG47" s="619"/>
      <c r="CH47" s="619"/>
      <c r="CI47" s="619"/>
      <c r="CJ47" s="619"/>
      <c r="CK47" s="619"/>
      <c r="CL47" s="619"/>
      <c r="CM47" s="619"/>
      <c r="CN47" s="619"/>
      <c r="CO47" s="619"/>
      <c r="CP47" s="619"/>
      <c r="CQ47" s="620"/>
      <c r="CR47" s="621">
        <v>57372</v>
      </c>
      <c r="CS47" s="634"/>
      <c r="CT47" s="634"/>
      <c r="CU47" s="634"/>
      <c r="CV47" s="634"/>
      <c r="CW47" s="634"/>
      <c r="CX47" s="634"/>
      <c r="CY47" s="635"/>
      <c r="CZ47" s="624">
        <v>0.2</v>
      </c>
      <c r="DA47" s="636"/>
      <c r="DB47" s="636"/>
      <c r="DC47" s="637"/>
      <c r="DD47" s="627">
        <v>11647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368</v>
      </c>
      <c r="CG48" s="619"/>
      <c r="CH48" s="619"/>
      <c r="CI48" s="619"/>
      <c r="CJ48" s="619"/>
      <c r="CK48" s="619"/>
      <c r="CL48" s="619"/>
      <c r="CM48" s="619"/>
      <c r="CN48" s="619"/>
      <c r="CO48" s="619"/>
      <c r="CP48" s="619"/>
      <c r="CQ48" s="620"/>
      <c r="CR48" s="621" t="s">
        <v>249</v>
      </c>
      <c r="CS48" s="622"/>
      <c r="CT48" s="622"/>
      <c r="CU48" s="622"/>
      <c r="CV48" s="622"/>
      <c r="CW48" s="622"/>
      <c r="CX48" s="622"/>
      <c r="CY48" s="623"/>
      <c r="CZ48" s="624" t="s">
        <v>189</v>
      </c>
      <c r="DA48" s="625"/>
      <c r="DB48" s="625"/>
      <c r="DC48" s="626"/>
      <c r="DD48" s="627" t="s">
        <v>140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369</v>
      </c>
      <c r="CE49" s="603"/>
      <c r="CF49" s="603"/>
      <c r="CG49" s="603"/>
      <c r="CH49" s="603"/>
      <c r="CI49" s="603"/>
      <c r="CJ49" s="603"/>
      <c r="CK49" s="603"/>
      <c r="CL49" s="603"/>
      <c r="CM49" s="603"/>
      <c r="CN49" s="603"/>
      <c r="CO49" s="603"/>
      <c r="CP49" s="603"/>
      <c r="CQ49" s="604"/>
      <c r="CR49" s="605">
        <v>23328799</v>
      </c>
      <c r="CS49" s="606"/>
      <c r="CT49" s="606"/>
      <c r="CU49" s="606"/>
      <c r="CV49" s="606"/>
      <c r="CW49" s="606"/>
      <c r="CX49" s="606"/>
      <c r="CY49" s="607"/>
      <c r="CZ49" s="608">
        <v>100</v>
      </c>
      <c r="DA49" s="609"/>
      <c r="DB49" s="609"/>
      <c r="DC49" s="610"/>
      <c r="DD49" s="611">
        <v>14179730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DTIBzXbjPcQ+UwNVyDJq/k9eloN9zJR4DfrSVwSZldHVxu+g1OJ3/rU5Fuqp7QCKTb4pkEPuhva6Ej8gNcDBXA==" saltValue="DqqaKfCYRX4u1kTCBDI6O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392</v>
      </c>
      <c r="C7" s="1048"/>
      <c r="D7" s="1048"/>
      <c r="E7" s="1048"/>
      <c r="F7" s="1048"/>
      <c r="G7" s="1048"/>
      <c r="H7" s="1048"/>
      <c r="I7" s="1048"/>
      <c r="J7" s="1048"/>
      <c r="K7" s="1048"/>
      <c r="L7" s="1048"/>
      <c r="M7" s="1048"/>
      <c r="N7" s="1048"/>
      <c r="O7" s="1048"/>
      <c r="P7" s="1049"/>
      <c r="Q7" s="1102">
        <v>24395</v>
      </c>
      <c r="R7" s="1103"/>
      <c r="S7" s="1103"/>
      <c r="T7" s="1103"/>
      <c r="U7" s="1103"/>
      <c r="V7" s="1103">
        <v>23341</v>
      </c>
      <c r="W7" s="1103"/>
      <c r="X7" s="1103"/>
      <c r="Y7" s="1103"/>
      <c r="Z7" s="1103"/>
      <c r="AA7" s="1103">
        <v>1054</v>
      </c>
      <c r="AB7" s="1103"/>
      <c r="AC7" s="1103"/>
      <c r="AD7" s="1103"/>
      <c r="AE7" s="1104"/>
      <c r="AF7" s="1105">
        <v>808</v>
      </c>
      <c r="AG7" s="1106"/>
      <c r="AH7" s="1106"/>
      <c r="AI7" s="1106"/>
      <c r="AJ7" s="1107"/>
      <c r="AK7" s="1108">
        <v>173</v>
      </c>
      <c r="AL7" s="1109"/>
      <c r="AM7" s="1109"/>
      <c r="AN7" s="1109"/>
      <c r="AO7" s="1109"/>
      <c r="AP7" s="1109">
        <v>24228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394</v>
      </c>
      <c r="B23" s="937" t="s">
        <v>395</v>
      </c>
      <c r="C23" s="938"/>
      <c r="D23" s="938"/>
      <c r="E23" s="938"/>
      <c r="F23" s="938"/>
      <c r="G23" s="938"/>
      <c r="H23" s="938"/>
      <c r="I23" s="938"/>
      <c r="J23" s="938"/>
      <c r="K23" s="938"/>
      <c r="L23" s="938"/>
      <c r="M23" s="938"/>
      <c r="N23" s="938"/>
      <c r="O23" s="938"/>
      <c r="P23" s="948"/>
      <c r="Q23" s="1067">
        <v>24383</v>
      </c>
      <c r="R23" s="1061"/>
      <c r="S23" s="1061"/>
      <c r="T23" s="1061"/>
      <c r="U23" s="1061"/>
      <c r="V23" s="1061">
        <v>23329</v>
      </c>
      <c r="W23" s="1061"/>
      <c r="X23" s="1061"/>
      <c r="Y23" s="1061"/>
      <c r="Z23" s="1061"/>
      <c r="AA23" s="1061">
        <v>1054</v>
      </c>
      <c r="AB23" s="1061"/>
      <c r="AC23" s="1061"/>
      <c r="AD23" s="1061"/>
      <c r="AE23" s="1068"/>
      <c r="AF23" s="1069">
        <v>808</v>
      </c>
      <c r="AG23" s="1061"/>
      <c r="AH23" s="1061"/>
      <c r="AI23" s="1061"/>
      <c r="AJ23" s="1070"/>
      <c r="AK23" s="1071"/>
      <c r="AL23" s="1072"/>
      <c r="AM23" s="1072"/>
      <c r="AN23" s="1072"/>
      <c r="AO23" s="1072"/>
      <c r="AP23" s="1061">
        <v>24228</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407</v>
      </c>
      <c r="C28" s="1048"/>
      <c r="D28" s="1048"/>
      <c r="E28" s="1048"/>
      <c r="F28" s="1048"/>
      <c r="G28" s="1048"/>
      <c r="H28" s="1048"/>
      <c r="I28" s="1048"/>
      <c r="J28" s="1048"/>
      <c r="K28" s="1048"/>
      <c r="L28" s="1048"/>
      <c r="M28" s="1048"/>
      <c r="N28" s="1048"/>
      <c r="O28" s="1048"/>
      <c r="P28" s="1049"/>
      <c r="Q28" s="1050">
        <v>5053</v>
      </c>
      <c r="R28" s="1051"/>
      <c r="S28" s="1051"/>
      <c r="T28" s="1051"/>
      <c r="U28" s="1051"/>
      <c r="V28" s="1051">
        <v>4997</v>
      </c>
      <c r="W28" s="1051"/>
      <c r="X28" s="1051"/>
      <c r="Y28" s="1051"/>
      <c r="Z28" s="1051"/>
      <c r="AA28" s="1051">
        <v>56</v>
      </c>
      <c r="AB28" s="1051"/>
      <c r="AC28" s="1051"/>
      <c r="AD28" s="1051"/>
      <c r="AE28" s="1052"/>
      <c r="AF28" s="1053">
        <v>56</v>
      </c>
      <c r="AG28" s="1051"/>
      <c r="AH28" s="1051"/>
      <c r="AI28" s="1051"/>
      <c r="AJ28" s="1054"/>
      <c r="AK28" s="1042">
        <v>395</v>
      </c>
      <c r="AL28" s="1043"/>
      <c r="AM28" s="1043"/>
      <c r="AN28" s="1043"/>
      <c r="AO28" s="1043"/>
      <c r="AP28" s="1043" t="s">
        <v>590</v>
      </c>
      <c r="AQ28" s="1043"/>
      <c r="AR28" s="1043"/>
      <c r="AS28" s="1043"/>
      <c r="AT28" s="1043"/>
      <c r="AU28" s="1043" t="s">
        <v>593</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408</v>
      </c>
      <c r="C29" s="1031"/>
      <c r="D29" s="1031"/>
      <c r="E29" s="1031"/>
      <c r="F29" s="1031"/>
      <c r="G29" s="1031"/>
      <c r="H29" s="1031"/>
      <c r="I29" s="1031"/>
      <c r="J29" s="1031"/>
      <c r="K29" s="1031"/>
      <c r="L29" s="1031"/>
      <c r="M29" s="1031"/>
      <c r="N29" s="1031"/>
      <c r="O29" s="1031"/>
      <c r="P29" s="1032"/>
      <c r="Q29" s="1038">
        <v>4443</v>
      </c>
      <c r="R29" s="1039"/>
      <c r="S29" s="1039"/>
      <c r="T29" s="1039"/>
      <c r="U29" s="1039"/>
      <c r="V29" s="1039">
        <v>4348</v>
      </c>
      <c r="W29" s="1039"/>
      <c r="X29" s="1039"/>
      <c r="Y29" s="1039"/>
      <c r="Z29" s="1039"/>
      <c r="AA29" s="1039">
        <v>95</v>
      </c>
      <c r="AB29" s="1039"/>
      <c r="AC29" s="1039"/>
      <c r="AD29" s="1039"/>
      <c r="AE29" s="1040"/>
      <c r="AF29" s="1035">
        <v>95</v>
      </c>
      <c r="AG29" s="1036"/>
      <c r="AH29" s="1036"/>
      <c r="AI29" s="1036"/>
      <c r="AJ29" s="1037"/>
      <c r="AK29" s="980">
        <v>701</v>
      </c>
      <c r="AL29" s="971"/>
      <c r="AM29" s="971"/>
      <c r="AN29" s="971"/>
      <c r="AO29" s="971"/>
      <c r="AP29" s="971" t="s">
        <v>591</v>
      </c>
      <c r="AQ29" s="971"/>
      <c r="AR29" s="971"/>
      <c r="AS29" s="971"/>
      <c r="AT29" s="971"/>
      <c r="AU29" s="971" t="s">
        <v>590</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409</v>
      </c>
      <c r="C30" s="1031"/>
      <c r="D30" s="1031"/>
      <c r="E30" s="1031"/>
      <c r="F30" s="1031"/>
      <c r="G30" s="1031"/>
      <c r="H30" s="1031"/>
      <c r="I30" s="1031"/>
      <c r="J30" s="1031"/>
      <c r="K30" s="1031"/>
      <c r="L30" s="1031"/>
      <c r="M30" s="1031"/>
      <c r="N30" s="1031"/>
      <c r="O30" s="1031"/>
      <c r="P30" s="1032"/>
      <c r="Q30" s="1038">
        <v>637</v>
      </c>
      <c r="R30" s="1039"/>
      <c r="S30" s="1039"/>
      <c r="T30" s="1039"/>
      <c r="U30" s="1039"/>
      <c r="V30" s="1039">
        <v>620</v>
      </c>
      <c r="W30" s="1039"/>
      <c r="X30" s="1039"/>
      <c r="Y30" s="1039"/>
      <c r="Z30" s="1039"/>
      <c r="AA30" s="1039">
        <v>17</v>
      </c>
      <c r="AB30" s="1039"/>
      <c r="AC30" s="1039"/>
      <c r="AD30" s="1039"/>
      <c r="AE30" s="1040"/>
      <c r="AF30" s="1035">
        <v>17</v>
      </c>
      <c r="AG30" s="1036"/>
      <c r="AH30" s="1036"/>
      <c r="AI30" s="1036"/>
      <c r="AJ30" s="1037"/>
      <c r="AK30" s="980">
        <v>201</v>
      </c>
      <c r="AL30" s="971"/>
      <c r="AM30" s="971"/>
      <c r="AN30" s="971"/>
      <c r="AO30" s="971"/>
      <c r="AP30" s="971" t="s">
        <v>592</v>
      </c>
      <c r="AQ30" s="971"/>
      <c r="AR30" s="971"/>
      <c r="AS30" s="971"/>
      <c r="AT30" s="971"/>
      <c r="AU30" s="971" t="s">
        <v>590</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410</v>
      </c>
      <c r="C31" s="1031"/>
      <c r="D31" s="1031"/>
      <c r="E31" s="1031"/>
      <c r="F31" s="1031"/>
      <c r="G31" s="1031"/>
      <c r="H31" s="1031"/>
      <c r="I31" s="1031"/>
      <c r="J31" s="1031"/>
      <c r="K31" s="1031"/>
      <c r="L31" s="1031"/>
      <c r="M31" s="1031"/>
      <c r="N31" s="1031"/>
      <c r="O31" s="1031"/>
      <c r="P31" s="1032"/>
      <c r="Q31" s="1038">
        <v>18</v>
      </c>
      <c r="R31" s="1039"/>
      <c r="S31" s="1039"/>
      <c r="T31" s="1039"/>
      <c r="U31" s="1039"/>
      <c r="V31" s="1039">
        <v>18</v>
      </c>
      <c r="W31" s="1039"/>
      <c r="X31" s="1039"/>
      <c r="Y31" s="1039"/>
      <c r="Z31" s="1039"/>
      <c r="AA31" s="1039" t="s">
        <v>590</v>
      </c>
      <c r="AB31" s="1039"/>
      <c r="AC31" s="1039"/>
      <c r="AD31" s="1039"/>
      <c r="AE31" s="1040"/>
      <c r="AF31" s="1035" t="s">
        <v>189</v>
      </c>
      <c r="AG31" s="1036"/>
      <c r="AH31" s="1036"/>
      <c r="AI31" s="1036"/>
      <c r="AJ31" s="1037"/>
      <c r="AK31" s="980" t="s">
        <v>590</v>
      </c>
      <c r="AL31" s="971"/>
      <c r="AM31" s="971"/>
      <c r="AN31" s="971"/>
      <c r="AO31" s="971"/>
      <c r="AP31" s="971" t="s">
        <v>590</v>
      </c>
      <c r="AQ31" s="971"/>
      <c r="AR31" s="971"/>
      <c r="AS31" s="971"/>
      <c r="AT31" s="971"/>
      <c r="AU31" s="971" t="s">
        <v>590</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411</v>
      </c>
      <c r="C32" s="1031"/>
      <c r="D32" s="1031"/>
      <c r="E32" s="1031"/>
      <c r="F32" s="1031"/>
      <c r="G32" s="1031"/>
      <c r="H32" s="1031"/>
      <c r="I32" s="1031"/>
      <c r="J32" s="1031"/>
      <c r="K32" s="1031"/>
      <c r="L32" s="1031"/>
      <c r="M32" s="1031"/>
      <c r="N32" s="1031"/>
      <c r="O32" s="1031"/>
      <c r="P32" s="1032"/>
      <c r="Q32" s="1038">
        <v>42</v>
      </c>
      <c r="R32" s="1039"/>
      <c r="S32" s="1039"/>
      <c r="T32" s="1039"/>
      <c r="U32" s="1039"/>
      <c r="V32" s="1039">
        <v>39</v>
      </c>
      <c r="W32" s="1039"/>
      <c r="X32" s="1039"/>
      <c r="Y32" s="1039"/>
      <c r="Z32" s="1039"/>
      <c r="AA32" s="1039">
        <v>3</v>
      </c>
      <c r="AB32" s="1039"/>
      <c r="AC32" s="1039"/>
      <c r="AD32" s="1039"/>
      <c r="AE32" s="1040"/>
      <c r="AF32" s="1035">
        <v>3</v>
      </c>
      <c r="AG32" s="1036"/>
      <c r="AH32" s="1036"/>
      <c r="AI32" s="1036"/>
      <c r="AJ32" s="1037"/>
      <c r="AK32" s="980" t="s">
        <v>590</v>
      </c>
      <c r="AL32" s="971"/>
      <c r="AM32" s="971"/>
      <c r="AN32" s="971"/>
      <c r="AO32" s="971"/>
      <c r="AP32" s="971">
        <v>76</v>
      </c>
      <c r="AQ32" s="971"/>
      <c r="AR32" s="971"/>
      <c r="AS32" s="971"/>
      <c r="AT32" s="971"/>
      <c r="AU32" s="971" t="s">
        <v>590</v>
      </c>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412</v>
      </c>
      <c r="C33" s="1031"/>
      <c r="D33" s="1031"/>
      <c r="E33" s="1031"/>
      <c r="F33" s="1031"/>
      <c r="G33" s="1031"/>
      <c r="H33" s="1031"/>
      <c r="I33" s="1031"/>
      <c r="J33" s="1031"/>
      <c r="K33" s="1031"/>
      <c r="L33" s="1031"/>
      <c r="M33" s="1031"/>
      <c r="N33" s="1031"/>
      <c r="O33" s="1031"/>
      <c r="P33" s="1032"/>
      <c r="Q33" s="1038">
        <v>862</v>
      </c>
      <c r="R33" s="1039"/>
      <c r="S33" s="1039"/>
      <c r="T33" s="1039"/>
      <c r="U33" s="1039"/>
      <c r="V33" s="1039">
        <v>770</v>
      </c>
      <c r="W33" s="1039"/>
      <c r="X33" s="1039"/>
      <c r="Y33" s="1039"/>
      <c r="Z33" s="1039"/>
      <c r="AA33" s="1039">
        <v>93</v>
      </c>
      <c r="AB33" s="1039"/>
      <c r="AC33" s="1039"/>
      <c r="AD33" s="1039"/>
      <c r="AE33" s="1040"/>
      <c r="AF33" s="1035">
        <v>1324</v>
      </c>
      <c r="AG33" s="1036"/>
      <c r="AH33" s="1036"/>
      <c r="AI33" s="1036"/>
      <c r="AJ33" s="1037"/>
      <c r="AK33" s="980">
        <v>75</v>
      </c>
      <c r="AL33" s="971"/>
      <c r="AM33" s="971"/>
      <c r="AN33" s="971"/>
      <c r="AO33" s="971"/>
      <c r="AP33" s="971">
        <v>1803</v>
      </c>
      <c r="AQ33" s="971"/>
      <c r="AR33" s="971"/>
      <c r="AS33" s="971"/>
      <c r="AT33" s="971"/>
      <c r="AU33" s="971">
        <v>559</v>
      </c>
      <c r="AV33" s="971"/>
      <c r="AW33" s="971"/>
      <c r="AX33" s="971"/>
      <c r="AY33" s="971"/>
      <c r="AZ33" s="1041" t="s">
        <v>590</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414</v>
      </c>
      <c r="C34" s="1031"/>
      <c r="D34" s="1031"/>
      <c r="E34" s="1031"/>
      <c r="F34" s="1031"/>
      <c r="G34" s="1031"/>
      <c r="H34" s="1031"/>
      <c r="I34" s="1031"/>
      <c r="J34" s="1031"/>
      <c r="K34" s="1031"/>
      <c r="L34" s="1031"/>
      <c r="M34" s="1031"/>
      <c r="N34" s="1031"/>
      <c r="O34" s="1031"/>
      <c r="P34" s="1032"/>
      <c r="Q34" s="1038">
        <v>19</v>
      </c>
      <c r="R34" s="1039"/>
      <c r="S34" s="1039"/>
      <c r="T34" s="1039"/>
      <c r="U34" s="1039"/>
      <c r="V34" s="1039">
        <v>18</v>
      </c>
      <c r="W34" s="1039"/>
      <c r="X34" s="1039"/>
      <c r="Y34" s="1039"/>
      <c r="Z34" s="1039"/>
      <c r="AA34" s="1039">
        <v>0</v>
      </c>
      <c r="AB34" s="1039"/>
      <c r="AC34" s="1039"/>
      <c r="AD34" s="1039"/>
      <c r="AE34" s="1040"/>
      <c r="AF34" s="1035">
        <v>3</v>
      </c>
      <c r="AG34" s="1036"/>
      <c r="AH34" s="1036"/>
      <c r="AI34" s="1036"/>
      <c r="AJ34" s="1037"/>
      <c r="AK34" s="980">
        <v>44</v>
      </c>
      <c r="AL34" s="971"/>
      <c r="AM34" s="971"/>
      <c r="AN34" s="971"/>
      <c r="AO34" s="971"/>
      <c r="AP34" s="971">
        <v>30</v>
      </c>
      <c r="AQ34" s="971"/>
      <c r="AR34" s="971"/>
      <c r="AS34" s="971"/>
      <c r="AT34" s="971"/>
      <c r="AU34" s="971">
        <v>27</v>
      </c>
      <c r="AV34" s="971"/>
      <c r="AW34" s="971"/>
      <c r="AX34" s="971"/>
      <c r="AY34" s="971"/>
      <c r="AZ34" s="1041" t="s">
        <v>590</v>
      </c>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t="s">
        <v>415</v>
      </c>
      <c r="C35" s="1031"/>
      <c r="D35" s="1031"/>
      <c r="E35" s="1031"/>
      <c r="F35" s="1031"/>
      <c r="G35" s="1031"/>
      <c r="H35" s="1031"/>
      <c r="I35" s="1031"/>
      <c r="J35" s="1031"/>
      <c r="K35" s="1031"/>
      <c r="L35" s="1031"/>
      <c r="M35" s="1031"/>
      <c r="N35" s="1031"/>
      <c r="O35" s="1031"/>
      <c r="P35" s="1032"/>
      <c r="Q35" s="1038">
        <v>5515</v>
      </c>
      <c r="R35" s="1039"/>
      <c r="S35" s="1039"/>
      <c r="T35" s="1039"/>
      <c r="U35" s="1039"/>
      <c r="V35" s="1039">
        <v>4838</v>
      </c>
      <c r="W35" s="1039"/>
      <c r="X35" s="1039"/>
      <c r="Y35" s="1039"/>
      <c r="Z35" s="1039"/>
      <c r="AA35" s="1039">
        <v>677</v>
      </c>
      <c r="AB35" s="1039"/>
      <c r="AC35" s="1039"/>
      <c r="AD35" s="1039"/>
      <c r="AE35" s="1040"/>
      <c r="AF35" s="1035">
        <v>4665</v>
      </c>
      <c r="AG35" s="1036"/>
      <c r="AH35" s="1036"/>
      <c r="AI35" s="1036"/>
      <c r="AJ35" s="1037"/>
      <c r="AK35" s="980">
        <v>771</v>
      </c>
      <c r="AL35" s="971"/>
      <c r="AM35" s="971"/>
      <c r="AN35" s="971"/>
      <c r="AO35" s="971"/>
      <c r="AP35" s="971">
        <v>5291</v>
      </c>
      <c r="AQ35" s="971"/>
      <c r="AR35" s="971"/>
      <c r="AS35" s="971"/>
      <c r="AT35" s="971"/>
      <c r="AU35" s="971">
        <v>3836</v>
      </c>
      <c r="AV35" s="971"/>
      <c r="AW35" s="971"/>
      <c r="AX35" s="971"/>
      <c r="AY35" s="971"/>
      <c r="AZ35" s="1041" t="s">
        <v>590</v>
      </c>
      <c r="BA35" s="1041"/>
      <c r="BB35" s="1041"/>
      <c r="BC35" s="1041"/>
      <c r="BD35" s="1041"/>
      <c r="BE35" s="972" t="s">
        <v>413</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t="s">
        <v>416</v>
      </c>
      <c r="C36" s="1031"/>
      <c r="D36" s="1031"/>
      <c r="E36" s="1031"/>
      <c r="F36" s="1031"/>
      <c r="G36" s="1031"/>
      <c r="H36" s="1031"/>
      <c r="I36" s="1031"/>
      <c r="J36" s="1031"/>
      <c r="K36" s="1031"/>
      <c r="L36" s="1031"/>
      <c r="M36" s="1031"/>
      <c r="N36" s="1031"/>
      <c r="O36" s="1031"/>
      <c r="P36" s="1032"/>
      <c r="Q36" s="1038">
        <v>1802</v>
      </c>
      <c r="R36" s="1039"/>
      <c r="S36" s="1039"/>
      <c r="T36" s="1039"/>
      <c r="U36" s="1039"/>
      <c r="V36" s="1039">
        <v>1581</v>
      </c>
      <c r="W36" s="1039"/>
      <c r="X36" s="1039"/>
      <c r="Y36" s="1039"/>
      <c r="Z36" s="1039"/>
      <c r="AA36" s="1039">
        <v>221</v>
      </c>
      <c r="AB36" s="1039"/>
      <c r="AC36" s="1039"/>
      <c r="AD36" s="1039"/>
      <c r="AE36" s="1040"/>
      <c r="AF36" s="1035">
        <v>184</v>
      </c>
      <c r="AG36" s="1036"/>
      <c r="AH36" s="1036"/>
      <c r="AI36" s="1036"/>
      <c r="AJ36" s="1037"/>
      <c r="AK36" s="980">
        <v>1122</v>
      </c>
      <c r="AL36" s="971"/>
      <c r="AM36" s="971"/>
      <c r="AN36" s="971"/>
      <c r="AO36" s="971"/>
      <c r="AP36" s="971">
        <v>6856</v>
      </c>
      <c r="AQ36" s="971"/>
      <c r="AR36" s="971"/>
      <c r="AS36" s="971"/>
      <c r="AT36" s="971"/>
      <c r="AU36" s="971">
        <v>5300</v>
      </c>
      <c r="AV36" s="971"/>
      <c r="AW36" s="971"/>
      <c r="AX36" s="971"/>
      <c r="AY36" s="971"/>
      <c r="AZ36" s="1041" t="s">
        <v>590</v>
      </c>
      <c r="BA36" s="1041"/>
      <c r="BB36" s="1041"/>
      <c r="BC36" s="1041"/>
      <c r="BD36" s="1041"/>
      <c r="BE36" s="972" t="s">
        <v>413</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t="s">
        <v>417</v>
      </c>
      <c r="C37" s="1031"/>
      <c r="D37" s="1031"/>
      <c r="E37" s="1031"/>
      <c r="F37" s="1031"/>
      <c r="G37" s="1031"/>
      <c r="H37" s="1031"/>
      <c r="I37" s="1031"/>
      <c r="J37" s="1031"/>
      <c r="K37" s="1031"/>
      <c r="L37" s="1031"/>
      <c r="M37" s="1031"/>
      <c r="N37" s="1031"/>
      <c r="O37" s="1031"/>
      <c r="P37" s="1032"/>
      <c r="Q37" s="1038">
        <v>273</v>
      </c>
      <c r="R37" s="1039"/>
      <c r="S37" s="1039"/>
      <c r="T37" s="1039"/>
      <c r="U37" s="1039"/>
      <c r="V37" s="1039">
        <v>270</v>
      </c>
      <c r="W37" s="1039"/>
      <c r="X37" s="1039"/>
      <c r="Y37" s="1039"/>
      <c r="Z37" s="1039"/>
      <c r="AA37" s="1039">
        <v>3</v>
      </c>
      <c r="AB37" s="1039"/>
      <c r="AC37" s="1039"/>
      <c r="AD37" s="1039"/>
      <c r="AE37" s="1040"/>
      <c r="AF37" s="1035" t="s">
        <v>189</v>
      </c>
      <c r="AG37" s="1036"/>
      <c r="AH37" s="1036"/>
      <c r="AI37" s="1036"/>
      <c r="AJ37" s="1037"/>
      <c r="AK37" s="980" t="s">
        <v>591</v>
      </c>
      <c r="AL37" s="971"/>
      <c r="AM37" s="971"/>
      <c r="AN37" s="971"/>
      <c r="AO37" s="971"/>
      <c r="AP37" s="971">
        <v>1341</v>
      </c>
      <c r="AQ37" s="971"/>
      <c r="AR37" s="971"/>
      <c r="AS37" s="971"/>
      <c r="AT37" s="971"/>
      <c r="AU37" s="971" t="s">
        <v>590</v>
      </c>
      <c r="AV37" s="971"/>
      <c r="AW37" s="971"/>
      <c r="AX37" s="971"/>
      <c r="AY37" s="971"/>
      <c r="AZ37" s="1041" t="s">
        <v>590</v>
      </c>
      <c r="BA37" s="1041"/>
      <c r="BB37" s="1041"/>
      <c r="BC37" s="1041"/>
      <c r="BD37" s="1041"/>
      <c r="BE37" s="972" t="s">
        <v>418</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t="s">
        <v>419</v>
      </c>
      <c r="C38" s="1031"/>
      <c r="D38" s="1031"/>
      <c r="E38" s="1031"/>
      <c r="F38" s="1031"/>
      <c r="G38" s="1031"/>
      <c r="H38" s="1031"/>
      <c r="I38" s="1031"/>
      <c r="J38" s="1031"/>
      <c r="K38" s="1031"/>
      <c r="L38" s="1031"/>
      <c r="M38" s="1031"/>
      <c r="N38" s="1031"/>
      <c r="O38" s="1031"/>
      <c r="P38" s="1032"/>
      <c r="Q38" s="1038">
        <v>69</v>
      </c>
      <c r="R38" s="1039"/>
      <c r="S38" s="1039"/>
      <c r="T38" s="1039"/>
      <c r="U38" s="1039"/>
      <c r="V38" s="1039">
        <v>69</v>
      </c>
      <c r="W38" s="1039"/>
      <c r="X38" s="1039"/>
      <c r="Y38" s="1039"/>
      <c r="Z38" s="1039"/>
      <c r="AA38" s="1039" t="s">
        <v>594</v>
      </c>
      <c r="AB38" s="1039"/>
      <c r="AC38" s="1039"/>
      <c r="AD38" s="1039"/>
      <c r="AE38" s="1040"/>
      <c r="AF38" s="1035" t="s">
        <v>189</v>
      </c>
      <c r="AG38" s="1036"/>
      <c r="AH38" s="1036"/>
      <c r="AI38" s="1036"/>
      <c r="AJ38" s="1037"/>
      <c r="AK38" s="980">
        <v>37</v>
      </c>
      <c r="AL38" s="971"/>
      <c r="AM38" s="971"/>
      <c r="AN38" s="971"/>
      <c r="AO38" s="971"/>
      <c r="AP38" s="971" t="s">
        <v>590</v>
      </c>
      <c r="AQ38" s="971"/>
      <c r="AR38" s="971"/>
      <c r="AS38" s="971"/>
      <c r="AT38" s="971"/>
      <c r="AU38" s="971" t="s">
        <v>590</v>
      </c>
      <c r="AV38" s="971"/>
      <c r="AW38" s="971"/>
      <c r="AX38" s="971"/>
      <c r="AY38" s="971"/>
      <c r="AZ38" s="1041" t="s">
        <v>590</v>
      </c>
      <c r="BA38" s="1041"/>
      <c r="BB38" s="1041"/>
      <c r="BC38" s="1041"/>
      <c r="BD38" s="1041"/>
      <c r="BE38" s="972" t="s">
        <v>418</v>
      </c>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394</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6347</v>
      </c>
      <c r="AG63" s="959"/>
      <c r="AH63" s="959"/>
      <c r="AI63" s="959"/>
      <c r="AJ63" s="1022"/>
      <c r="AK63" s="1023"/>
      <c r="AL63" s="963"/>
      <c r="AM63" s="963"/>
      <c r="AN63" s="963"/>
      <c r="AO63" s="963"/>
      <c r="AP63" s="959">
        <v>15397</v>
      </c>
      <c r="AQ63" s="959"/>
      <c r="AR63" s="959"/>
      <c r="AS63" s="959"/>
      <c r="AT63" s="959"/>
      <c r="AU63" s="959">
        <v>9722</v>
      </c>
      <c r="AV63" s="959"/>
      <c r="AW63" s="959"/>
      <c r="AX63" s="959"/>
      <c r="AY63" s="959"/>
      <c r="AZ63" s="1017"/>
      <c r="BA63" s="1017"/>
      <c r="BB63" s="1017"/>
      <c r="BC63" s="1017"/>
      <c r="BD63" s="1017"/>
      <c r="BE63" s="960"/>
      <c r="BF63" s="960"/>
      <c r="BG63" s="960"/>
      <c r="BH63" s="960"/>
      <c r="BI63" s="961"/>
      <c r="BJ63" s="1018" t="s">
        <v>189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423</v>
      </c>
      <c r="B66" s="996"/>
      <c r="C66" s="996"/>
      <c r="D66" s="996"/>
      <c r="E66" s="996"/>
      <c r="F66" s="996"/>
      <c r="G66" s="996"/>
      <c r="H66" s="996"/>
      <c r="I66" s="996"/>
      <c r="J66" s="996"/>
      <c r="K66" s="996"/>
      <c r="L66" s="996"/>
      <c r="M66" s="996"/>
      <c r="N66" s="996"/>
      <c r="O66" s="996"/>
      <c r="P66" s="997"/>
      <c r="Q66" s="1001" t="s">
        <v>399</v>
      </c>
      <c r="R66" s="1002"/>
      <c r="S66" s="1002"/>
      <c r="T66" s="1002"/>
      <c r="U66" s="1003"/>
      <c r="V66" s="1001" t="s">
        <v>424</v>
      </c>
      <c r="W66" s="1002"/>
      <c r="X66" s="1002"/>
      <c r="Y66" s="1002"/>
      <c r="Z66" s="1003"/>
      <c r="AA66" s="1001" t="s">
        <v>425</v>
      </c>
      <c r="AB66" s="1002"/>
      <c r="AC66" s="1002"/>
      <c r="AD66" s="1002"/>
      <c r="AE66" s="1003"/>
      <c r="AF66" s="1007" t="s">
        <v>402</v>
      </c>
      <c r="AG66" s="1008"/>
      <c r="AH66" s="1008"/>
      <c r="AI66" s="1008"/>
      <c r="AJ66" s="1009"/>
      <c r="AK66" s="1001" t="s">
        <v>403</v>
      </c>
      <c r="AL66" s="996"/>
      <c r="AM66" s="996"/>
      <c r="AN66" s="996"/>
      <c r="AO66" s="997"/>
      <c r="AP66" s="1001" t="s">
        <v>404</v>
      </c>
      <c r="AQ66" s="1002"/>
      <c r="AR66" s="1002"/>
      <c r="AS66" s="1002"/>
      <c r="AT66" s="1003"/>
      <c r="AU66" s="1001" t="s">
        <v>426</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578</v>
      </c>
      <c r="C68" s="986"/>
      <c r="D68" s="986"/>
      <c r="E68" s="986"/>
      <c r="F68" s="986"/>
      <c r="G68" s="986"/>
      <c r="H68" s="986"/>
      <c r="I68" s="986"/>
      <c r="J68" s="986"/>
      <c r="K68" s="986"/>
      <c r="L68" s="986"/>
      <c r="M68" s="986"/>
      <c r="N68" s="986"/>
      <c r="O68" s="986"/>
      <c r="P68" s="987"/>
      <c r="Q68" s="988">
        <v>23</v>
      </c>
      <c r="R68" s="982"/>
      <c r="S68" s="982"/>
      <c r="T68" s="982"/>
      <c r="U68" s="982"/>
      <c r="V68" s="982">
        <v>22</v>
      </c>
      <c r="W68" s="982"/>
      <c r="X68" s="982"/>
      <c r="Y68" s="982"/>
      <c r="Z68" s="982"/>
      <c r="AA68" s="982">
        <v>1</v>
      </c>
      <c r="AB68" s="982"/>
      <c r="AC68" s="982"/>
      <c r="AD68" s="982"/>
      <c r="AE68" s="982"/>
      <c r="AF68" s="982">
        <v>1</v>
      </c>
      <c r="AG68" s="982"/>
      <c r="AH68" s="982"/>
      <c r="AI68" s="982"/>
      <c r="AJ68" s="982"/>
      <c r="AK68" s="982" t="s">
        <v>590</v>
      </c>
      <c r="AL68" s="982"/>
      <c r="AM68" s="982"/>
      <c r="AN68" s="982"/>
      <c r="AO68" s="982"/>
      <c r="AP68" s="982" t="s">
        <v>590</v>
      </c>
      <c r="AQ68" s="982"/>
      <c r="AR68" s="982"/>
      <c r="AS68" s="982"/>
      <c r="AT68" s="982"/>
      <c r="AU68" s="982" t="s">
        <v>590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579</v>
      </c>
      <c r="C69" s="975"/>
      <c r="D69" s="975"/>
      <c r="E69" s="975"/>
      <c r="F69" s="975"/>
      <c r="G69" s="975"/>
      <c r="H69" s="975"/>
      <c r="I69" s="975"/>
      <c r="J69" s="975"/>
      <c r="K69" s="975"/>
      <c r="L69" s="975"/>
      <c r="M69" s="975"/>
      <c r="N69" s="975"/>
      <c r="O69" s="975"/>
      <c r="P69" s="976"/>
      <c r="Q69" s="977">
        <v>1060</v>
      </c>
      <c r="R69" s="971"/>
      <c r="S69" s="971"/>
      <c r="T69" s="971"/>
      <c r="U69" s="971"/>
      <c r="V69" s="971">
        <v>1040</v>
      </c>
      <c r="W69" s="971"/>
      <c r="X69" s="971"/>
      <c r="Y69" s="971"/>
      <c r="Z69" s="971"/>
      <c r="AA69" s="971">
        <v>19</v>
      </c>
      <c r="AB69" s="971"/>
      <c r="AC69" s="971"/>
      <c r="AD69" s="971"/>
      <c r="AE69" s="971"/>
      <c r="AF69" s="971">
        <v>15</v>
      </c>
      <c r="AG69" s="971"/>
      <c r="AH69" s="971"/>
      <c r="AI69" s="971"/>
      <c r="AJ69" s="971"/>
      <c r="AK69" s="971" t="s">
        <v>590</v>
      </c>
      <c r="AL69" s="971"/>
      <c r="AM69" s="971"/>
      <c r="AN69" s="971"/>
      <c r="AO69" s="971"/>
      <c r="AP69" s="971" t="s">
        <v>590</v>
      </c>
      <c r="AQ69" s="971"/>
      <c r="AR69" s="971"/>
      <c r="AS69" s="971"/>
      <c r="AT69" s="971"/>
      <c r="AU69" s="971" t="s">
        <v>590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580</v>
      </c>
      <c r="C70" s="975"/>
      <c r="D70" s="975"/>
      <c r="E70" s="975"/>
      <c r="F70" s="975"/>
      <c r="G70" s="975"/>
      <c r="H70" s="975"/>
      <c r="I70" s="975"/>
      <c r="J70" s="975"/>
      <c r="K70" s="975"/>
      <c r="L70" s="975"/>
      <c r="M70" s="975"/>
      <c r="N70" s="975"/>
      <c r="O70" s="975"/>
      <c r="P70" s="976"/>
      <c r="Q70" s="977">
        <v>106</v>
      </c>
      <c r="R70" s="971"/>
      <c r="S70" s="971"/>
      <c r="T70" s="971"/>
      <c r="U70" s="971"/>
      <c r="V70" s="971">
        <v>90</v>
      </c>
      <c r="W70" s="971"/>
      <c r="X70" s="971"/>
      <c r="Y70" s="971"/>
      <c r="Z70" s="971"/>
      <c r="AA70" s="971">
        <v>16</v>
      </c>
      <c r="AB70" s="971"/>
      <c r="AC70" s="971"/>
      <c r="AD70" s="971"/>
      <c r="AE70" s="971"/>
      <c r="AF70" s="971">
        <v>16</v>
      </c>
      <c r="AG70" s="971"/>
      <c r="AH70" s="971"/>
      <c r="AI70" s="971"/>
      <c r="AJ70" s="971"/>
      <c r="AK70" s="971" t="s">
        <v>590</v>
      </c>
      <c r="AL70" s="971"/>
      <c r="AM70" s="971"/>
      <c r="AN70" s="971"/>
      <c r="AO70" s="971"/>
      <c r="AP70" s="971" t="s">
        <v>590</v>
      </c>
      <c r="AQ70" s="971"/>
      <c r="AR70" s="971"/>
      <c r="AS70" s="971"/>
      <c r="AT70" s="971"/>
      <c r="AU70" s="971" t="s">
        <v>590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581</v>
      </c>
      <c r="C71" s="975"/>
      <c r="D71" s="975"/>
      <c r="E71" s="975"/>
      <c r="F71" s="975"/>
      <c r="G71" s="975"/>
      <c r="H71" s="975"/>
      <c r="I71" s="975"/>
      <c r="J71" s="975"/>
      <c r="K71" s="975"/>
      <c r="L71" s="975"/>
      <c r="M71" s="975"/>
      <c r="N71" s="975"/>
      <c r="O71" s="975"/>
      <c r="P71" s="976"/>
      <c r="Q71" s="977">
        <v>168</v>
      </c>
      <c r="R71" s="971"/>
      <c r="S71" s="971"/>
      <c r="T71" s="971"/>
      <c r="U71" s="971"/>
      <c r="V71" s="971">
        <v>160</v>
      </c>
      <c r="W71" s="971"/>
      <c r="X71" s="971"/>
      <c r="Y71" s="971"/>
      <c r="Z71" s="971"/>
      <c r="AA71" s="971">
        <v>9</v>
      </c>
      <c r="AB71" s="971"/>
      <c r="AC71" s="971"/>
      <c r="AD71" s="971"/>
      <c r="AE71" s="971"/>
      <c r="AF71" s="971">
        <v>9</v>
      </c>
      <c r="AG71" s="971"/>
      <c r="AH71" s="971"/>
      <c r="AI71" s="971"/>
      <c r="AJ71" s="971"/>
      <c r="AK71" s="971" t="s">
        <v>590</v>
      </c>
      <c r="AL71" s="971"/>
      <c r="AM71" s="971"/>
      <c r="AN71" s="971"/>
      <c r="AO71" s="971"/>
      <c r="AP71" s="971" t="s">
        <v>590</v>
      </c>
      <c r="AQ71" s="971"/>
      <c r="AR71" s="971"/>
      <c r="AS71" s="971"/>
      <c r="AT71" s="971"/>
      <c r="AU71" s="971" t="s">
        <v>590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582</v>
      </c>
      <c r="C72" s="975"/>
      <c r="D72" s="975"/>
      <c r="E72" s="975"/>
      <c r="F72" s="975"/>
      <c r="G72" s="975"/>
      <c r="H72" s="975"/>
      <c r="I72" s="975"/>
      <c r="J72" s="975"/>
      <c r="K72" s="975"/>
      <c r="L72" s="975"/>
      <c r="M72" s="975"/>
      <c r="N72" s="975"/>
      <c r="O72" s="975"/>
      <c r="P72" s="976"/>
      <c r="Q72" s="977">
        <v>498</v>
      </c>
      <c r="R72" s="971"/>
      <c r="S72" s="971"/>
      <c r="T72" s="971"/>
      <c r="U72" s="971"/>
      <c r="V72" s="971">
        <v>449</v>
      </c>
      <c r="W72" s="971"/>
      <c r="X72" s="971"/>
      <c r="Y72" s="971"/>
      <c r="Z72" s="971"/>
      <c r="AA72" s="971">
        <v>49</v>
      </c>
      <c r="AB72" s="971"/>
      <c r="AC72" s="971"/>
      <c r="AD72" s="971"/>
      <c r="AE72" s="971"/>
      <c r="AF72" s="971">
        <v>49</v>
      </c>
      <c r="AG72" s="971"/>
      <c r="AH72" s="971"/>
      <c r="AI72" s="971"/>
      <c r="AJ72" s="971"/>
      <c r="AK72" s="971" t="s">
        <v>590</v>
      </c>
      <c r="AL72" s="971"/>
      <c r="AM72" s="971"/>
      <c r="AN72" s="971"/>
      <c r="AO72" s="971"/>
      <c r="AP72" s="971" t="s">
        <v>590</v>
      </c>
      <c r="AQ72" s="971"/>
      <c r="AR72" s="971"/>
      <c r="AS72" s="971"/>
      <c r="AT72" s="971"/>
      <c r="AU72" s="971" t="s">
        <v>590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583</v>
      </c>
      <c r="C73" s="975"/>
      <c r="D73" s="975"/>
      <c r="E73" s="975"/>
      <c r="F73" s="975"/>
      <c r="G73" s="975"/>
      <c r="H73" s="975"/>
      <c r="I73" s="975"/>
      <c r="J73" s="975"/>
      <c r="K73" s="975"/>
      <c r="L73" s="975"/>
      <c r="M73" s="975"/>
      <c r="N73" s="975"/>
      <c r="O73" s="975"/>
      <c r="P73" s="976"/>
      <c r="Q73" s="977">
        <v>5</v>
      </c>
      <c r="R73" s="971"/>
      <c r="S73" s="971"/>
      <c r="T73" s="971"/>
      <c r="U73" s="971"/>
      <c r="V73" s="971">
        <v>4</v>
      </c>
      <c r="W73" s="971"/>
      <c r="X73" s="971"/>
      <c r="Y73" s="971"/>
      <c r="Z73" s="971"/>
      <c r="AA73" s="971">
        <v>1</v>
      </c>
      <c r="AB73" s="971"/>
      <c r="AC73" s="971"/>
      <c r="AD73" s="971"/>
      <c r="AE73" s="971"/>
      <c r="AF73" s="971">
        <v>1</v>
      </c>
      <c r="AG73" s="971"/>
      <c r="AH73" s="971"/>
      <c r="AI73" s="971"/>
      <c r="AJ73" s="971"/>
      <c r="AK73" s="971" t="s">
        <v>590</v>
      </c>
      <c r="AL73" s="971"/>
      <c r="AM73" s="971"/>
      <c r="AN73" s="971"/>
      <c r="AO73" s="971"/>
      <c r="AP73" s="971" t="s">
        <v>590</v>
      </c>
      <c r="AQ73" s="971"/>
      <c r="AR73" s="971"/>
      <c r="AS73" s="971"/>
      <c r="AT73" s="971"/>
      <c r="AU73" s="971" t="s">
        <v>590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584</v>
      </c>
      <c r="C74" s="975"/>
      <c r="D74" s="975"/>
      <c r="E74" s="975"/>
      <c r="F74" s="975"/>
      <c r="G74" s="975"/>
      <c r="H74" s="975"/>
      <c r="I74" s="975"/>
      <c r="J74" s="975"/>
      <c r="K74" s="975"/>
      <c r="L74" s="975"/>
      <c r="M74" s="975"/>
      <c r="N74" s="975"/>
      <c r="O74" s="975"/>
      <c r="P74" s="976"/>
      <c r="Q74" s="977">
        <v>1</v>
      </c>
      <c r="R74" s="971"/>
      <c r="S74" s="971"/>
      <c r="T74" s="971"/>
      <c r="U74" s="971"/>
      <c r="V74" s="971">
        <v>0</v>
      </c>
      <c r="W74" s="971"/>
      <c r="X74" s="971"/>
      <c r="Y74" s="971"/>
      <c r="Z74" s="971"/>
      <c r="AA74" s="971">
        <v>1</v>
      </c>
      <c r="AB74" s="971"/>
      <c r="AC74" s="971"/>
      <c r="AD74" s="971"/>
      <c r="AE74" s="971"/>
      <c r="AF74" s="971">
        <v>1</v>
      </c>
      <c r="AG74" s="971"/>
      <c r="AH74" s="971"/>
      <c r="AI74" s="971"/>
      <c r="AJ74" s="971"/>
      <c r="AK74" s="971" t="s">
        <v>590</v>
      </c>
      <c r="AL74" s="971"/>
      <c r="AM74" s="971"/>
      <c r="AN74" s="971"/>
      <c r="AO74" s="971"/>
      <c r="AP74" s="971" t="s">
        <v>590</v>
      </c>
      <c r="AQ74" s="971"/>
      <c r="AR74" s="971"/>
      <c r="AS74" s="971"/>
      <c r="AT74" s="971"/>
      <c r="AU74" s="971" t="s">
        <v>590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t="s">
        <v>585</v>
      </c>
      <c r="C75" s="975"/>
      <c r="D75" s="975"/>
      <c r="E75" s="975"/>
      <c r="F75" s="975"/>
      <c r="G75" s="975"/>
      <c r="H75" s="975"/>
      <c r="I75" s="975"/>
      <c r="J75" s="975"/>
      <c r="K75" s="975"/>
      <c r="L75" s="975"/>
      <c r="M75" s="975"/>
      <c r="N75" s="975"/>
      <c r="O75" s="975"/>
      <c r="P75" s="976"/>
      <c r="Q75" s="978">
        <v>62</v>
      </c>
      <c r="R75" s="979"/>
      <c r="S75" s="979"/>
      <c r="T75" s="979"/>
      <c r="U75" s="980"/>
      <c r="V75" s="981">
        <v>57</v>
      </c>
      <c r="W75" s="979"/>
      <c r="X75" s="979"/>
      <c r="Y75" s="979"/>
      <c r="Z75" s="980"/>
      <c r="AA75" s="981">
        <v>6</v>
      </c>
      <c r="AB75" s="979"/>
      <c r="AC75" s="979"/>
      <c r="AD75" s="979"/>
      <c r="AE75" s="980"/>
      <c r="AF75" s="981">
        <v>6</v>
      </c>
      <c r="AG75" s="979"/>
      <c r="AH75" s="979"/>
      <c r="AI75" s="979"/>
      <c r="AJ75" s="980"/>
      <c r="AK75" s="971" t="s">
        <v>590</v>
      </c>
      <c r="AL75" s="971"/>
      <c r="AM75" s="971"/>
      <c r="AN75" s="971"/>
      <c r="AO75" s="971"/>
      <c r="AP75" s="971" t="s">
        <v>590</v>
      </c>
      <c r="AQ75" s="971"/>
      <c r="AR75" s="971"/>
      <c r="AS75" s="971"/>
      <c r="AT75" s="971"/>
      <c r="AU75" s="971" t="s">
        <v>590</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t="s">
        <v>586</v>
      </c>
      <c r="C76" s="975"/>
      <c r="D76" s="975"/>
      <c r="E76" s="975"/>
      <c r="F76" s="975"/>
      <c r="G76" s="975"/>
      <c r="H76" s="975"/>
      <c r="I76" s="975"/>
      <c r="J76" s="975"/>
      <c r="K76" s="975"/>
      <c r="L76" s="975"/>
      <c r="M76" s="975"/>
      <c r="N76" s="975"/>
      <c r="O76" s="975"/>
      <c r="P76" s="976"/>
      <c r="Q76" s="978">
        <v>161</v>
      </c>
      <c r="R76" s="979"/>
      <c r="S76" s="979"/>
      <c r="T76" s="979"/>
      <c r="U76" s="980"/>
      <c r="V76" s="981">
        <v>99</v>
      </c>
      <c r="W76" s="979"/>
      <c r="X76" s="979"/>
      <c r="Y76" s="979"/>
      <c r="Z76" s="980"/>
      <c r="AA76" s="981">
        <v>62</v>
      </c>
      <c r="AB76" s="979"/>
      <c r="AC76" s="979"/>
      <c r="AD76" s="979"/>
      <c r="AE76" s="980"/>
      <c r="AF76" s="981">
        <v>62</v>
      </c>
      <c r="AG76" s="979"/>
      <c r="AH76" s="979"/>
      <c r="AI76" s="979"/>
      <c r="AJ76" s="980"/>
      <c r="AK76" s="971" t="s">
        <v>590</v>
      </c>
      <c r="AL76" s="971"/>
      <c r="AM76" s="971"/>
      <c r="AN76" s="971"/>
      <c r="AO76" s="971"/>
      <c r="AP76" s="971" t="s">
        <v>590</v>
      </c>
      <c r="AQ76" s="971"/>
      <c r="AR76" s="971"/>
      <c r="AS76" s="971"/>
      <c r="AT76" s="971"/>
      <c r="AU76" s="971" t="s">
        <v>590</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t="s">
        <v>587</v>
      </c>
      <c r="C77" s="975"/>
      <c r="D77" s="975"/>
      <c r="E77" s="975"/>
      <c r="F77" s="975"/>
      <c r="G77" s="975"/>
      <c r="H77" s="975"/>
      <c r="I77" s="975"/>
      <c r="J77" s="975"/>
      <c r="K77" s="975"/>
      <c r="L77" s="975"/>
      <c r="M77" s="975"/>
      <c r="N77" s="975"/>
      <c r="O77" s="975"/>
      <c r="P77" s="976"/>
      <c r="Q77" s="978">
        <v>86</v>
      </c>
      <c r="R77" s="979"/>
      <c r="S77" s="979"/>
      <c r="T77" s="979"/>
      <c r="U77" s="980"/>
      <c r="V77" s="981">
        <v>68</v>
      </c>
      <c r="W77" s="979"/>
      <c r="X77" s="979"/>
      <c r="Y77" s="979"/>
      <c r="Z77" s="980"/>
      <c r="AA77" s="981">
        <v>18</v>
      </c>
      <c r="AB77" s="979"/>
      <c r="AC77" s="979"/>
      <c r="AD77" s="979"/>
      <c r="AE77" s="980"/>
      <c r="AF77" s="981">
        <v>18</v>
      </c>
      <c r="AG77" s="979"/>
      <c r="AH77" s="979"/>
      <c r="AI77" s="979"/>
      <c r="AJ77" s="980"/>
      <c r="AK77" s="971" t="s">
        <v>590</v>
      </c>
      <c r="AL77" s="971"/>
      <c r="AM77" s="971"/>
      <c r="AN77" s="971"/>
      <c r="AO77" s="971"/>
      <c r="AP77" s="971" t="s">
        <v>590</v>
      </c>
      <c r="AQ77" s="971"/>
      <c r="AR77" s="971"/>
      <c r="AS77" s="971"/>
      <c r="AT77" s="971"/>
      <c r="AU77" s="971" t="s">
        <v>590</v>
      </c>
      <c r="AV77" s="971"/>
      <c r="AW77" s="971"/>
      <c r="AX77" s="971"/>
      <c r="AY77" s="971"/>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t="s">
        <v>588</v>
      </c>
      <c r="C78" s="975"/>
      <c r="D78" s="975"/>
      <c r="E78" s="975"/>
      <c r="F78" s="975"/>
      <c r="G78" s="975"/>
      <c r="H78" s="975"/>
      <c r="I78" s="975"/>
      <c r="J78" s="975"/>
      <c r="K78" s="975"/>
      <c r="L78" s="975"/>
      <c r="M78" s="975"/>
      <c r="N78" s="975"/>
      <c r="O78" s="975"/>
      <c r="P78" s="976"/>
      <c r="Q78" s="977">
        <v>225614</v>
      </c>
      <c r="R78" s="971"/>
      <c r="S78" s="971"/>
      <c r="T78" s="971"/>
      <c r="U78" s="971"/>
      <c r="V78" s="971">
        <v>216457</v>
      </c>
      <c r="W78" s="971"/>
      <c r="X78" s="971"/>
      <c r="Y78" s="971"/>
      <c r="Z78" s="971"/>
      <c r="AA78" s="971">
        <v>9156</v>
      </c>
      <c r="AB78" s="971"/>
      <c r="AC78" s="971"/>
      <c r="AD78" s="971"/>
      <c r="AE78" s="971"/>
      <c r="AF78" s="971">
        <v>9156</v>
      </c>
      <c r="AG78" s="971"/>
      <c r="AH78" s="971"/>
      <c r="AI78" s="971"/>
      <c r="AJ78" s="971"/>
      <c r="AK78" s="971" t="s">
        <v>590</v>
      </c>
      <c r="AL78" s="971"/>
      <c r="AM78" s="971"/>
      <c r="AN78" s="971"/>
      <c r="AO78" s="971"/>
      <c r="AP78" s="971" t="s">
        <v>590</v>
      </c>
      <c r="AQ78" s="971"/>
      <c r="AR78" s="971"/>
      <c r="AS78" s="971"/>
      <c r="AT78" s="971"/>
      <c r="AU78" s="971" t="s">
        <v>590</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t="s">
        <v>589</v>
      </c>
      <c r="C79" s="975"/>
      <c r="D79" s="975"/>
      <c r="E79" s="975"/>
      <c r="F79" s="975"/>
      <c r="G79" s="975"/>
      <c r="H79" s="975"/>
      <c r="I79" s="975"/>
      <c r="J79" s="975"/>
      <c r="K79" s="975"/>
      <c r="L79" s="975"/>
      <c r="M79" s="975"/>
      <c r="N79" s="975"/>
      <c r="O79" s="975"/>
      <c r="P79" s="976"/>
      <c r="Q79" s="977">
        <v>1106</v>
      </c>
      <c r="R79" s="971"/>
      <c r="S79" s="971"/>
      <c r="T79" s="971"/>
      <c r="U79" s="971"/>
      <c r="V79" s="971">
        <v>926</v>
      </c>
      <c r="W79" s="971"/>
      <c r="X79" s="971"/>
      <c r="Y79" s="971"/>
      <c r="Z79" s="971"/>
      <c r="AA79" s="971">
        <v>179</v>
      </c>
      <c r="AB79" s="971"/>
      <c r="AC79" s="971"/>
      <c r="AD79" s="971"/>
      <c r="AE79" s="971"/>
      <c r="AF79" s="971">
        <v>1726</v>
      </c>
      <c r="AG79" s="971"/>
      <c r="AH79" s="971"/>
      <c r="AI79" s="971"/>
      <c r="AJ79" s="971"/>
      <c r="AK79" s="971">
        <v>136</v>
      </c>
      <c r="AL79" s="971"/>
      <c r="AM79" s="971"/>
      <c r="AN79" s="971"/>
      <c r="AO79" s="971"/>
      <c r="AP79" s="971">
        <v>1216</v>
      </c>
      <c r="AQ79" s="971"/>
      <c r="AR79" s="971"/>
      <c r="AS79" s="971"/>
      <c r="AT79" s="971"/>
      <c r="AU79" s="971">
        <v>332</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394</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11060</v>
      </c>
      <c r="AG88" s="959"/>
      <c r="AH88" s="959"/>
      <c r="AI88" s="959"/>
      <c r="AJ88" s="959"/>
      <c r="AK88" s="963"/>
      <c r="AL88" s="963"/>
      <c r="AM88" s="963"/>
      <c r="AN88" s="963"/>
      <c r="AO88" s="963"/>
      <c r="AP88" s="959">
        <v>1216</v>
      </c>
      <c r="AQ88" s="959"/>
      <c r="AR88" s="959"/>
      <c r="AS88" s="959"/>
      <c r="AT88" s="959"/>
      <c r="AU88" s="959">
        <v>332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313</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313</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313</v>
      </c>
      <c r="DR109" s="896"/>
      <c r="DS109" s="896"/>
      <c r="DT109" s="896"/>
      <c r="DU109" s="897"/>
      <c r="DV109" s="898" t="s">
        <v>438</v>
      </c>
      <c r="DW109" s="896"/>
      <c r="DX109" s="896"/>
      <c r="DY109" s="896"/>
      <c r="DZ109" s="929"/>
    </row>
    <row r="110" spans="1:131" s="230" customFormat="1" ht="26.25" customHeight="1">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2261151</v>
      </c>
      <c r="AB110" s="889"/>
      <c r="AC110" s="889"/>
      <c r="AD110" s="889"/>
      <c r="AE110" s="890"/>
      <c r="AF110" s="891">
        <v>2332621</v>
      </c>
      <c r="AG110" s="889"/>
      <c r="AH110" s="889"/>
      <c r="AI110" s="889"/>
      <c r="AJ110" s="890"/>
      <c r="AK110" s="891">
        <v>2490027</v>
      </c>
      <c r="AL110" s="889"/>
      <c r="AM110" s="889"/>
      <c r="AN110" s="889"/>
      <c r="AO110" s="890"/>
      <c r="AP110" s="892">
        <v>26.8</v>
      </c>
      <c r="AQ110" s="893"/>
      <c r="AR110" s="893"/>
      <c r="AS110" s="893"/>
      <c r="AT110" s="894"/>
      <c r="AU110" s="930" t="s">
        <v>74</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24320187</v>
      </c>
      <c r="BR110" s="842"/>
      <c r="BS110" s="842"/>
      <c r="BT110" s="842"/>
      <c r="BU110" s="842"/>
      <c r="BV110" s="842">
        <v>24898165</v>
      </c>
      <c r="BW110" s="842"/>
      <c r="BX110" s="842"/>
      <c r="BY110" s="842"/>
      <c r="BZ110" s="842"/>
      <c r="CA110" s="842">
        <v>24227859</v>
      </c>
      <c r="CB110" s="842"/>
      <c r="CC110" s="842"/>
      <c r="CD110" s="842"/>
      <c r="CE110" s="842"/>
      <c r="CF110" s="866">
        <v>260.60000000000002</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396</v>
      </c>
      <c r="DH110" s="842"/>
      <c r="DI110" s="842"/>
      <c r="DJ110" s="842"/>
      <c r="DK110" s="842"/>
      <c r="DL110" s="842" t="s">
        <v>444</v>
      </c>
      <c r="DM110" s="842"/>
      <c r="DN110" s="842"/>
      <c r="DO110" s="842"/>
      <c r="DP110" s="842"/>
      <c r="DQ110" s="842" t="s">
        <v>189</v>
      </c>
      <c r="DR110" s="842"/>
      <c r="DS110" s="842"/>
      <c r="DT110" s="842"/>
      <c r="DU110" s="842"/>
      <c r="DV110" s="843" t="s">
        <v>396</v>
      </c>
      <c r="DW110" s="843"/>
      <c r="DX110" s="843"/>
      <c r="DY110" s="843"/>
      <c r="DZ110" s="844"/>
    </row>
    <row r="111" spans="1:131" s="230" customFormat="1" ht="26.25" customHeight="1">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444</v>
      </c>
      <c r="AB111" s="919"/>
      <c r="AC111" s="919"/>
      <c r="AD111" s="919"/>
      <c r="AE111" s="920"/>
      <c r="AF111" s="921" t="s">
        <v>444</v>
      </c>
      <c r="AG111" s="919"/>
      <c r="AH111" s="919"/>
      <c r="AI111" s="919"/>
      <c r="AJ111" s="920"/>
      <c r="AK111" s="921" t="s">
        <v>444</v>
      </c>
      <c r="AL111" s="919"/>
      <c r="AM111" s="919"/>
      <c r="AN111" s="919"/>
      <c r="AO111" s="920"/>
      <c r="AP111" s="922" t="s">
        <v>396</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v>103303</v>
      </c>
      <c r="BR111" s="817"/>
      <c r="BS111" s="817"/>
      <c r="BT111" s="817"/>
      <c r="BU111" s="817"/>
      <c r="BV111" s="817">
        <v>71979</v>
      </c>
      <c r="BW111" s="817"/>
      <c r="BX111" s="817"/>
      <c r="BY111" s="817"/>
      <c r="BZ111" s="817"/>
      <c r="CA111" s="817">
        <v>42242</v>
      </c>
      <c r="CB111" s="817"/>
      <c r="CC111" s="817"/>
      <c r="CD111" s="817"/>
      <c r="CE111" s="817"/>
      <c r="CF111" s="875">
        <v>0.5</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396</v>
      </c>
      <c r="DH111" s="817"/>
      <c r="DI111" s="817"/>
      <c r="DJ111" s="817"/>
      <c r="DK111" s="817"/>
      <c r="DL111" s="817" t="s">
        <v>396</v>
      </c>
      <c r="DM111" s="817"/>
      <c r="DN111" s="817"/>
      <c r="DO111" s="817"/>
      <c r="DP111" s="817"/>
      <c r="DQ111" s="817" t="s">
        <v>396</v>
      </c>
      <c r="DR111" s="817"/>
      <c r="DS111" s="817"/>
      <c r="DT111" s="817"/>
      <c r="DU111" s="817"/>
      <c r="DV111" s="794" t="s">
        <v>396</v>
      </c>
      <c r="DW111" s="794"/>
      <c r="DX111" s="794"/>
      <c r="DY111" s="794"/>
      <c r="DZ111" s="795"/>
    </row>
    <row r="112" spans="1:131" s="230" customFormat="1" ht="26.25" customHeight="1">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444</v>
      </c>
      <c r="AB112" s="780"/>
      <c r="AC112" s="780"/>
      <c r="AD112" s="780"/>
      <c r="AE112" s="781"/>
      <c r="AF112" s="782" t="s">
        <v>396</v>
      </c>
      <c r="AG112" s="780"/>
      <c r="AH112" s="780"/>
      <c r="AI112" s="780"/>
      <c r="AJ112" s="781"/>
      <c r="AK112" s="782" t="s">
        <v>189</v>
      </c>
      <c r="AL112" s="780"/>
      <c r="AM112" s="780"/>
      <c r="AN112" s="780"/>
      <c r="AO112" s="781"/>
      <c r="AP112" s="824" t="s">
        <v>189</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11454592</v>
      </c>
      <c r="BR112" s="817"/>
      <c r="BS112" s="817"/>
      <c r="BT112" s="817"/>
      <c r="BU112" s="817"/>
      <c r="BV112" s="817">
        <v>10347892</v>
      </c>
      <c r="BW112" s="817"/>
      <c r="BX112" s="817"/>
      <c r="BY112" s="817"/>
      <c r="BZ112" s="817"/>
      <c r="CA112" s="817">
        <v>9721704</v>
      </c>
      <c r="CB112" s="817"/>
      <c r="CC112" s="817"/>
      <c r="CD112" s="817"/>
      <c r="CE112" s="817"/>
      <c r="CF112" s="875">
        <v>104.5</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444</v>
      </c>
      <c r="DH112" s="817"/>
      <c r="DI112" s="817"/>
      <c r="DJ112" s="817"/>
      <c r="DK112" s="817"/>
      <c r="DL112" s="817" t="s">
        <v>189</v>
      </c>
      <c r="DM112" s="817"/>
      <c r="DN112" s="817"/>
      <c r="DO112" s="817"/>
      <c r="DP112" s="817"/>
      <c r="DQ112" s="817" t="s">
        <v>189</v>
      </c>
      <c r="DR112" s="817"/>
      <c r="DS112" s="817"/>
      <c r="DT112" s="817"/>
      <c r="DU112" s="817"/>
      <c r="DV112" s="794" t="s">
        <v>189</v>
      </c>
      <c r="DW112" s="794"/>
      <c r="DX112" s="794"/>
      <c r="DY112" s="794"/>
      <c r="DZ112" s="795"/>
    </row>
    <row r="113" spans="1:130" s="230" customFormat="1" ht="26.25" customHeight="1">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1103781</v>
      </c>
      <c r="AB113" s="919"/>
      <c r="AC113" s="919"/>
      <c r="AD113" s="919"/>
      <c r="AE113" s="920"/>
      <c r="AF113" s="921">
        <v>1137535</v>
      </c>
      <c r="AG113" s="919"/>
      <c r="AH113" s="919"/>
      <c r="AI113" s="919"/>
      <c r="AJ113" s="920"/>
      <c r="AK113" s="921">
        <v>1126314</v>
      </c>
      <c r="AL113" s="919"/>
      <c r="AM113" s="919"/>
      <c r="AN113" s="919"/>
      <c r="AO113" s="920"/>
      <c r="AP113" s="922">
        <v>12.1</v>
      </c>
      <c r="AQ113" s="923"/>
      <c r="AR113" s="923"/>
      <c r="AS113" s="923"/>
      <c r="AT113" s="924"/>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435627</v>
      </c>
      <c r="BR113" s="817"/>
      <c r="BS113" s="817"/>
      <c r="BT113" s="817"/>
      <c r="BU113" s="817"/>
      <c r="BV113" s="817">
        <v>392974</v>
      </c>
      <c r="BW113" s="817"/>
      <c r="BX113" s="817"/>
      <c r="BY113" s="817"/>
      <c r="BZ113" s="817"/>
      <c r="CA113" s="817">
        <v>331637</v>
      </c>
      <c r="CB113" s="817"/>
      <c r="CC113" s="817"/>
      <c r="CD113" s="817"/>
      <c r="CE113" s="817"/>
      <c r="CF113" s="875">
        <v>3.6</v>
      </c>
      <c r="CG113" s="876"/>
      <c r="CH113" s="876"/>
      <c r="CI113" s="876"/>
      <c r="CJ113" s="876"/>
      <c r="CK113" s="927"/>
      <c r="CL113" s="821"/>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396</v>
      </c>
      <c r="DH113" s="780"/>
      <c r="DI113" s="780"/>
      <c r="DJ113" s="780"/>
      <c r="DK113" s="781"/>
      <c r="DL113" s="782" t="s">
        <v>396</v>
      </c>
      <c r="DM113" s="780"/>
      <c r="DN113" s="780"/>
      <c r="DO113" s="780"/>
      <c r="DP113" s="781"/>
      <c r="DQ113" s="782" t="s">
        <v>189</v>
      </c>
      <c r="DR113" s="780"/>
      <c r="DS113" s="780"/>
      <c r="DT113" s="780"/>
      <c r="DU113" s="781"/>
      <c r="DV113" s="824" t="s">
        <v>396</v>
      </c>
      <c r="DW113" s="825"/>
      <c r="DX113" s="825"/>
      <c r="DY113" s="825"/>
      <c r="DZ113" s="826"/>
    </row>
    <row r="114" spans="1:130" s="230" customFormat="1" ht="26.25" customHeight="1">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3058</v>
      </c>
      <c r="AB114" s="780"/>
      <c r="AC114" s="780"/>
      <c r="AD114" s="780"/>
      <c r="AE114" s="781"/>
      <c r="AF114" s="782">
        <v>26051</v>
      </c>
      <c r="AG114" s="780"/>
      <c r="AH114" s="780"/>
      <c r="AI114" s="780"/>
      <c r="AJ114" s="781"/>
      <c r="AK114" s="782">
        <v>43680</v>
      </c>
      <c r="AL114" s="780"/>
      <c r="AM114" s="780"/>
      <c r="AN114" s="780"/>
      <c r="AO114" s="781"/>
      <c r="AP114" s="824">
        <v>0.5</v>
      </c>
      <c r="AQ114" s="825"/>
      <c r="AR114" s="825"/>
      <c r="AS114" s="825"/>
      <c r="AT114" s="826"/>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2280055</v>
      </c>
      <c r="BR114" s="817"/>
      <c r="BS114" s="817"/>
      <c r="BT114" s="817"/>
      <c r="BU114" s="817"/>
      <c r="BV114" s="817">
        <v>2281867</v>
      </c>
      <c r="BW114" s="817"/>
      <c r="BX114" s="817"/>
      <c r="BY114" s="817"/>
      <c r="BZ114" s="817"/>
      <c r="CA114" s="817">
        <v>2327687</v>
      </c>
      <c r="CB114" s="817"/>
      <c r="CC114" s="817"/>
      <c r="CD114" s="817"/>
      <c r="CE114" s="817"/>
      <c r="CF114" s="875">
        <v>25</v>
      </c>
      <c r="CG114" s="876"/>
      <c r="CH114" s="876"/>
      <c r="CI114" s="876"/>
      <c r="CJ114" s="876"/>
      <c r="CK114" s="927"/>
      <c r="CL114" s="821"/>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189</v>
      </c>
      <c r="DH114" s="780"/>
      <c r="DI114" s="780"/>
      <c r="DJ114" s="780"/>
      <c r="DK114" s="781"/>
      <c r="DL114" s="782" t="s">
        <v>396</v>
      </c>
      <c r="DM114" s="780"/>
      <c r="DN114" s="780"/>
      <c r="DO114" s="780"/>
      <c r="DP114" s="781"/>
      <c r="DQ114" s="782" t="s">
        <v>396</v>
      </c>
      <c r="DR114" s="780"/>
      <c r="DS114" s="780"/>
      <c r="DT114" s="780"/>
      <c r="DU114" s="781"/>
      <c r="DV114" s="824" t="s">
        <v>396</v>
      </c>
      <c r="DW114" s="825"/>
      <c r="DX114" s="825"/>
      <c r="DY114" s="825"/>
      <c r="DZ114" s="826"/>
    </row>
    <row r="115" spans="1:130" s="230" customFormat="1" ht="26.25" customHeight="1">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39407</v>
      </c>
      <c r="AB115" s="919"/>
      <c r="AC115" s="919"/>
      <c r="AD115" s="919"/>
      <c r="AE115" s="920"/>
      <c r="AF115" s="921">
        <v>37121</v>
      </c>
      <c r="AG115" s="919"/>
      <c r="AH115" s="919"/>
      <c r="AI115" s="919"/>
      <c r="AJ115" s="920"/>
      <c r="AK115" s="921">
        <v>33992</v>
      </c>
      <c r="AL115" s="919"/>
      <c r="AM115" s="919"/>
      <c r="AN115" s="919"/>
      <c r="AO115" s="920"/>
      <c r="AP115" s="922">
        <v>0.4</v>
      </c>
      <c r="AQ115" s="923"/>
      <c r="AR115" s="923"/>
      <c r="AS115" s="923"/>
      <c r="AT115" s="924"/>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v>20687</v>
      </c>
      <c r="BR115" s="817"/>
      <c r="BS115" s="817"/>
      <c r="BT115" s="817"/>
      <c r="BU115" s="817"/>
      <c r="BV115" s="817">
        <v>17730</v>
      </c>
      <c r="BW115" s="817"/>
      <c r="BX115" s="817"/>
      <c r="BY115" s="817"/>
      <c r="BZ115" s="817"/>
      <c r="CA115" s="817">
        <v>9627</v>
      </c>
      <c r="CB115" s="817"/>
      <c r="CC115" s="817"/>
      <c r="CD115" s="817"/>
      <c r="CE115" s="817"/>
      <c r="CF115" s="875">
        <v>0.1</v>
      </c>
      <c r="CG115" s="876"/>
      <c r="CH115" s="876"/>
      <c r="CI115" s="876"/>
      <c r="CJ115" s="876"/>
      <c r="CK115" s="927"/>
      <c r="CL115" s="821"/>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189</v>
      </c>
      <c r="DH115" s="780"/>
      <c r="DI115" s="780"/>
      <c r="DJ115" s="780"/>
      <c r="DK115" s="781"/>
      <c r="DL115" s="782" t="s">
        <v>396</v>
      </c>
      <c r="DM115" s="780"/>
      <c r="DN115" s="780"/>
      <c r="DO115" s="780"/>
      <c r="DP115" s="781"/>
      <c r="DQ115" s="782" t="s">
        <v>396</v>
      </c>
      <c r="DR115" s="780"/>
      <c r="DS115" s="780"/>
      <c r="DT115" s="780"/>
      <c r="DU115" s="781"/>
      <c r="DV115" s="824" t="s">
        <v>189</v>
      </c>
      <c r="DW115" s="825"/>
      <c r="DX115" s="825"/>
      <c r="DY115" s="825"/>
      <c r="DZ115" s="826"/>
    </row>
    <row r="116" spans="1:130" s="230" customFormat="1" ht="26.25" customHeight="1">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457</v>
      </c>
      <c r="AB116" s="780"/>
      <c r="AC116" s="780"/>
      <c r="AD116" s="780"/>
      <c r="AE116" s="781"/>
      <c r="AF116" s="782">
        <v>193</v>
      </c>
      <c r="AG116" s="780"/>
      <c r="AH116" s="780"/>
      <c r="AI116" s="780"/>
      <c r="AJ116" s="781"/>
      <c r="AK116" s="782">
        <v>61</v>
      </c>
      <c r="AL116" s="780"/>
      <c r="AM116" s="780"/>
      <c r="AN116" s="780"/>
      <c r="AO116" s="781"/>
      <c r="AP116" s="824">
        <v>0</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444</v>
      </c>
      <c r="BR116" s="817"/>
      <c r="BS116" s="817"/>
      <c r="BT116" s="817"/>
      <c r="BU116" s="817"/>
      <c r="BV116" s="817" t="s">
        <v>189</v>
      </c>
      <c r="BW116" s="817"/>
      <c r="BX116" s="817"/>
      <c r="BY116" s="817"/>
      <c r="BZ116" s="817"/>
      <c r="CA116" s="817" t="s">
        <v>396</v>
      </c>
      <c r="CB116" s="817"/>
      <c r="CC116" s="817"/>
      <c r="CD116" s="817"/>
      <c r="CE116" s="817"/>
      <c r="CF116" s="875" t="s">
        <v>396</v>
      </c>
      <c r="CG116" s="876"/>
      <c r="CH116" s="876"/>
      <c r="CI116" s="876"/>
      <c r="CJ116" s="876"/>
      <c r="CK116" s="927"/>
      <c r="CL116" s="821"/>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444</v>
      </c>
      <c r="DH116" s="780"/>
      <c r="DI116" s="780"/>
      <c r="DJ116" s="780"/>
      <c r="DK116" s="781"/>
      <c r="DL116" s="782" t="s">
        <v>189</v>
      </c>
      <c r="DM116" s="780"/>
      <c r="DN116" s="780"/>
      <c r="DO116" s="780"/>
      <c r="DP116" s="781"/>
      <c r="DQ116" s="782" t="s">
        <v>444</v>
      </c>
      <c r="DR116" s="780"/>
      <c r="DS116" s="780"/>
      <c r="DT116" s="780"/>
      <c r="DU116" s="781"/>
      <c r="DV116" s="824" t="s">
        <v>396</v>
      </c>
      <c r="DW116" s="825"/>
      <c r="DX116" s="825"/>
      <c r="DY116" s="825"/>
      <c r="DZ116" s="826"/>
    </row>
    <row r="117" spans="1:130" s="230" customFormat="1" ht="26.25" customHeight="1">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3407854</v>
      </c>
      <c r="AB117" s="903"/>
      <c r="AC117" s="903"/>
      <c r="AD117" s="903"/>
      <c r="AE117" s="904"/>
      <c r="AF117" s="905">
        <v>3533521</v>
      </c>
      <c r="AG117" s="903"/>
      <c r="AH117" s="903"/>
      <c r="AI117" s="903"/>
      <c r="AJ117" s="904"/>
      <c r="AK117" s="905">
        <v>3694074</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816" t="s">
        <v>444</v>
      </c>
      <c r="BR117" s="817"/>
      <c r="BS117" s="817"/>
      <c r="BT117" s="817"/>
      <c r="BU117" s="817"/>
      <c r="BV117" s="817" t="s">
        <v>396</v>
      </c>
      <c r="BW117" s="817"/>
      <c r="BX117" s="817"/>
      <c r="BY117" s="817"/>
      <c r="BZ117" s="817"/>
      <c r="CA117" s="817" t="s">
        <v>189</v>
      </c>
      <c r="CB117" s="817"/>
      <c r="CC117" s="817"/>
      <c r="CD117" s="817"/>
      <c r="CE117" s="817"/>
      <c r="CF117" s="875" t="s">
        <v>396</v>
      </c>
      <c r="CG117" s="876"/>
      <c r="CH117" s="876"/>
      <c r="CI117" s="876"/>
      <c r="CJ117" s="876"/>
      <c r="CK117" s="927"/>
      <c r="CL117" s="821"/>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189</v>
      </c>
      <c r="DH117" s="780"/>
      <c r="DI117" s="780"/>
      <c r="DJ117" s="780"/>
      <c r="DK117" s="781"/>
      <c r="DL117" s="782" t="s">
        <v>396</v>
      </c>
      <c r="DM117" s="780"/>
      <c r="DN117" s="780"/>
      <c r="DO117" s="780"/>
      <c r="DP117" s="781"/>
      <c r="DQ117" s="782" t="s">
        <v>396</v>
      </c>
      <c r="DR117" s="780"/>
      <c r="DS117" s="780"/>
      <c r="DT117" s="780"/>
      <c r="DU117" s="781"/>
      <c r="DV117" s="824" t="s">
        <v>189</v>
      </c>
      <c r="DW117" s="825"/>
      <c r="DX117" s="825"/>
      <c r="DY117" s="825"/>
      <c r="DZ117" s="826"/>
    </row>
    <row r="118" spans="1:130" s="230" customFormat="1" ht="26.25" customHeight="1">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313</v>
      </c>
      <c r="AL118" s="896"/>
      <c r="AM118" s="896"/>
      <c r="AN118" s="896"/>
      <c r="AO118" s="897"/>
      <c r="AP118" s="899" t="s">
        <v>438</v>
      </c>
      <c r="AQ118" s="900"/>
      <c r="AR118" s="900"/>
      <c r="AS118" s="900"/>
      <c r="AT118" s="901"/>
      <c r="AU118" s="932"/>
      <c r="AV118" s="933"/>
      <c r="AW118" s="933"/>
      <c r="AX118" s="933"/>
      <c r="AY118" s="933"/>
      <c r="AZ118" s="838" t="s">
        <v>467</v>
      </c>
      <c r="BA118" s="839"/>
      <c r="BB118" s="839"/>
      <c r="BC118" s="839"/>
      <c r="BD118" s="839"/>
      <c r="BE118" s="839"/>
      <c r="BF118" s="839"/>
      <c r="BG118" s="839"/>
      <c r="BH118" s="839"/>
      <c r="BI118" s="839"/>
      <c r="BJ118" s="839"/>
      <c r="BK118" s="839"/>
      <c r="BL118" s="839"/>
      <c r="BM118" s="839"/>
      <c r="BN118" s="839"/>
      <c r="BO118" s="839"/>
      <c r="BP118" s="840"/>
      <c r="BQ118" s="879" t="s">
        <v>189</v>
      </c>
      <c r="BR118" s="845"/>
      <c r="BS118" s="845"/>
      <c r="BT118" s="845"/>
      <c r="BU118" s="845"/>
      <c r="BV118" s="845" t="s">
        <v>444</v>
      </c>
      <c r="BW118" s="845"/>
      <c r="BX118" s="845"/>
      <c r="BY118" s="845"/>
      <c r="BZ118" s="845"/>
      <c r="CA118" s="845" t="s">
        <v>396</v>
      </c>
      <c r="CB118" s="845"/>
      <c r="CC118" s="845"/>
      <c r="CD118" s="845"/>
      <c r="CE118" s="845"/>
      <c r="CF118" s="875" t="s">
        <v>189</v>
      </c>
      <c r="CG118" s="876"/>
      <c r="CH118" s="876"/>
      <c r="CI118" s="876"/>
      <c r="CJ118" s="876"/>
      <c r="CK118" s="927"/>
      <c r="CL118" s="821"/>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189</v>
      </c>
      <c r="DH118" s="780"/>
      <c r="DI118" s="780"/>
      <c r="DJ118" s="780"/>
      <c r="DK118" s="781"/>
      <c r="DL118" s="782" t="s">
        <v>444</v>
      </c>
      <c r="DM118" s="780"/>
      <c r="DN118" s="780"/>
      <c r="DO118" s="780"/>
      <c r="DP118" s="781"/>
      <c r="DQ118" s="782" t="s">
        <v>189</v>
      </c>
      <c r="DR118" s="780"/>
      <c r="DS118" s="780"/>
      <c r="DT118" s="780"/>
      <c r="DU118" s="781"/>
      <c r="DV118" s="824" t="s">
        <v>189</v>
      </c>
      <c r="DW118" s="825"/>
      <c r="DX118" s="825"/>
      <c r="DY118" s="825"/>
      <c r="DZ118" s="826"/>
    </row>
    <row r="119" spans="1:130" s="230" customFormat="1" ht="26.25" customHeight="1">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444</v>
      </c>
      <c r="AB119" s="889"/>
      <c r="AC119" s="889"/>
      <c r="AD119" s="889"/>
      <c r="AE119" s="890"/>
      <c r="AF119" s="891" t="s">
        <v>189</v>
      </c>
      <c r="AG119" s="889"/>
      <c r="AH119" s="889"/>
      <c r="AI119" s="889"/>
      <c r="AJ119" s="890"/>
      <c r="AK119" s="891" t="s">
        <v>189</v>
      </c>
      <c r="AL119" s="889"/>
      <c r="AM119" s="889"/>
      <c r="AN119" s="889"/>
      <c r="AO119" s="890"/>
      <c r="AP119" s="892" t="s">
        <v>396</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469</v>
      </c>
      <c r="BP119" s="878"/>
      <c r="BQ119" s="879">
        <v>38614451</v>
      </c>
      <c r="BR119" s="845"/>
      <c r="BS119" s="845"/>
      <c r="BT119" s="845"/>
      <c r="BU119" s="845"/>
      <c r="BV119" s="845">
        <v>38010607</v>
      </c>
      <c r="BW119" s="845"/>
      <c r="BX119" s="845"/>
      <c r="BY119" s="845"/>
      <c r="BZ119" s="845"/>
      <c r="CA119" s="845">
        <v>36660756</v>
      </c>
      <c r="CB119" s="845"/>
      <c r="CC119" s="845"/>
      <c r="CD119" s="845"/>
      <c r="CE119" s="845"/>
      <c r="CF119" s="748"/>
      <c r="CG119" s="749"/>
      <c r="CH119" s="749"/>
      <c r="CI119" s="749"/>
      <c r="CJ119" s="834"/>
      <c r="CK119" s="928"/>
      <c r="CL119" s="823"/>
      <c r="CM119" s="838" t="s">
        <v>470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103303</v>
      </c>
      <c r="DH119" s="764"/>
      <c r="DI119" s="764"/>
      <c r="DJ119" s="764"/>
      <c r="DK119" s="765"/>
      <c r="DL119" s="766">
        <v>71979</v>
      </c>
      <c r="DM119" s="764"/>
      <c r="DN119" s="764"/>
      <c r="DO119" s="764"/>
      <c r="DP119" s="765"/>
      <c r="DQ119" s="766">
        <v>42242</v>
      </c>
      <c r="DR119" s="764"/>
      <c r="DS119" s="764"/>
      <c r="DT119" s="764"/>
      <c r="DU119" s="765"/>
      <c r="DV119" s="848">
        <v>0.5</v>
      </c>
      <c r="DW119" s="849"/>
      <c r="DX119" s="849"/>
      <c r="DY119" s="849"/>
      <c r="DZ119" s="850"/>
    </row>
    <row r="120" spans="1:130" s="230" customFormat="1" ht="26.25" customHeight="1">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444</v>
      </c>
      <c r="AB120" s="780"/>
      <c r="AC120" s="780"/>
      <c r="AD120" s="780"/>
      <c r="AE120" s="781"/>
      <c r="AF120" s="782" t="s">
        <v>189</v>
      </c>
      <c r="AG120" s="780"/>
      <c r="AH120" s="780"/>
      <c r="AI120" s="780"/>
      <c r="AJ120" s="781"/>
      <c r="AK120" s="782" t="s">
        <v>189</v>
      </c>
      <c r="AL120" s="780"/>
      <c r="AM120" s="780"/>
      <c r="AN120" s="780"/>
      <c r="AO120" s="781"/>
      <c r="AP120" s="824" t="s">
        <v>189</v>
      </c>
      <c r="AQ120" s="825"/>
      <c r="AR120" s="825"/>
      <c r="AS120" s="825"/>
      <c r="AT120" s="826"/>
      <c r="AU120" s="880" t="s">
        <v>471</v>
      </c>
      <c r="AV120" s="881"/>
      <c r="AW120" s="881"/>
      <c r="AX120" s="881"/>
      <c r="AY120" s="882"/>
      <c r="AZ120" s="860" t="s">
        <v>472</v>
      </c>
      <c r="BA120" s="808"/>
      <c r="BB120" s="808"/>
      <c r="BC120" s="808"/>
      <c r="BD120" s="808"/>
      <c r="BE120" s="808"/>
      <c r="BF120" s="808"/>
      <c r="BG120" s="808"/>
      <c r="BH120" s="808"/>
      <c r="BI120" s="808"/>
      <c r="BJ120" s="808"/>
      <c r="BK120" s="808"/>
      <c r="BL120" s="808"/>
      <c r="BM120" s="808"/>
      <c r="BN120" s="808"/>
      <c r="BO120" s="808"/>
      <c r="BP120" s="809"/>
      <c r="BQ120" s="861">
        <v>5365465</v>
      </c>
      <c r="BR120" s="842"/>
      <c r="BS120" s="842"/>
      <c r="BT120" s="842"/>
      <c r="BU120" s="842"/>
      <c r="BV120" s="842">
        <v>5553817</v>
      </c>
      <c r="BW120" s="842"/>
      <c r="BX120" s="842"/>
      <c r="BY120" s="842"/>
      <c r="BZ120" s="842"/>
      <c r="CA120" s="842">
        <v>6164277</v>
      </c>
      <c r="CB120" s="842"/>
      <c r="CC120" s="842"/>
      <c r="CD120" s="842"/>
      <c r="CE120" s="842"/>
      <c r="CF120" s="866">
        <v>66.3</v>
      </c>
      <c r="CG120" s="867"/>
      <c r="CH120" s="867"/>
      <c r="CI120" s="867"/>
      <c r="CJ120" s="867"/>
      <c r="CK120" s="868" t="s">
        <v>473</v>
      </c>
      <c r="CL120" s="852"/>
      <c r="CM120" s="852"/>
      <c r="CN120" s="852"/>
      <c r="CO120" s="853"/>
      <c r="CP120" s="872" t="s">
        <v>416</v>
      </c>
      <c r="CQ120" s="873"/>
      <c r="CR120" s="873"/>
      <c r="CS120" s="873"/>
      <c r="CT120" s="873"/>
      <c r="CU120" s="873"/>
      <c r="CV120" s="873"/>
      <c r="CW120" s="873"/>
      <c r="CX120" s="873"/>
      <c r="CY120" s="873"/>
      <c r="CZ120" s="873"/>
      <c r="DA120" s="873"/>
      <c r="DB120" s="873"/>
      <c r="DC120" s="873"/>
      <c r="DD120" s="873"/>
      <c r="DE120" s="873"/>
      <c r="DF120" s="874"/>
      <c r="DG120" s="861">
        <v>6796566</v>
      </c>
      <c r="DH120" s="842"/>
      <c r="DI120" s="842"/>
      <c r="DJ120" s="842"/>
      <c r="DK120" s="842"/>
      <c r="DL120" s="842">
        <v>5908212</v>
      </c>
      <c r="DM120" s="842"/>
      <c r="DN120" s="842"/>
      <c r="DO120" s="842"/>
      <c r="DP120" s="842"/>
      <c r="DQ120" s="842">
        <v>5299826</v>
      </c>
      <c r="DR120" s="842"/>
      <c r="DS120" s="842"/>
      <c r="DT120" s="842"/>
      <c r="DU120" s="842"/>
      <c r="DV120" s="843">
        <v>57</v>
      </c>
      <c r="DW120" s="843"/>
      <c r="DX120" s="843"/>
      <c r="DY120" s="843"/>
      <c r="DZ120" s="844"/>
    </row>
    <row r="121" spans="1:130" s="230" customFormat="1" ht="26.25" customHeight="1">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189</v>
      </c>
      <c r="AB121" s="780"/>
      <c r="AC121" s="780"/>
      <c r="AD121" s="780"/>
      <c r="AE121" s="781"/>
      <c r="AF121" s="782" t="s">
        <v>444</v>
      </c>
      <c r="AG121" s="780"/>
      <c r="AH121" s="780"/>
      <c r="AI121" s="780"/>
      <c r="AJ121" s="781"/>
      <c r="AK121" s="782" t="s">
        <v>444</v>
      </c>
      <c r="AL121" s="780"/>
      <c r="AM121" s="780"/>
      <c r="AN121" s="780"/>
      <c r="AO121" s="781"/>
      <c r="AP121" s="824" t="s">
        <v>189</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783816</v>
      </c>
      <c r="BR121" s="817"/>
      <c r="BS121" s="817"/>
      <c r="BT121" s="817"/>
      <c r="BU121" s="817"/>
      <c r="BV121" s="817">
        <v>903131</v>
      </c>
      <c r="BW121" s="817"/>
      <c r="BX121" s="817"/>
      <c r="BY121" s="817"/>
      <c r="BZ121" s="817"/>
      <c r="CA121" s="817">
        <v>912326</v>
      </c>
      <c r="CB121" s="817"/>
      <c r="CC121" s="817"/>
      <c r="CD121" s="817"/>
      <c r="CE121" s="817"/>
      <c r="CF121" s="875">
        <v>9.8000000000000007</v>
      </c>
      <c r="CG121" s="876"/>
      <c r="CH121" s="876"/>
      <c r="CI121" s="876"/>
      <c r="CJ121" s="876"/>
      <c r="CK121" s="869"/>
      <c r="CL121" s="855"/>
      <c r="CM121" s="855"/>
      <c r="CN121" s="855"/>
      <c r="CO121" s="856"/>
      <c r="CP121" s="835" t="s">
        <v>415</v>
      </c>
      <c r="CQ121" s="836"/>
      <c r="CR121" s="836"/>
      <c r="CS121" s="836"/>
      <c r="CT121" s="836"/>
      <c r="CU121" s="836"/>
      <c r="CV121" s="836"/>
      <c r="CW121" s="836"/>
      <c r="CX121" s="836"/>
      <c r="CY121" s="836"/>
      <c r="CZ121" s="836"/>
      <c r="DA121" s="836"/>
      <c r="DB121" s="836"/>
      <c r="DC121" s="836"/>
      <c r="DD121" s="836"/>
      <c r="DE121" s="836"/>
      <c r="DF121" s="837"/>
      <c r="DG121" s="816">
        <v>4062456</v>
      </c>
      <c r="DH121" s="817"/>
      <c r="DI121" s="817"/>
      <c r="DJ121" s="817"/>
      <c r="DK121" s="817"/>
      <c r="DL121" s="817">
        <v>3859487</v>
      </c>
      <c r="DM121" s="817"/>
      <c r="DN121" s="817"/>
      <c r="DO121" s="817"/>
      <c r="DP121" s="817"/>
      <c r="DQ121" s="817">
        <v>3835683</v>
      </c>
      <c r="DR121" s="817"/>
      <c r="DS121" s="817"/>
      <c r="DT121" s="817"/>
      <c r="DU121" s="817"/>
      <c r="DV121" s="794">
        <v>41.2</v>
      </c>
      <c r="DW121" s="794"/>
      <c r="DX121" s="794"/>
      <c r="DY121" s="794"/>
      <c r="DZ121" s="795"/>
    </row>
    <row r="122" spans="1:130" s="230" customFormat="1" ht="26.25" customHeight="1">
      <c r="A122" s="820"/>
      <c r="B122" s="821"/>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189</v>
      </c>
      <c r="AB122" s="780"/>
      <c r="AC122" s="780"/>
      <c r="AD122" s="780"/>
      <c r="AE122" s="781"/>
      <c r="AF122" s="782" t="s">
        <v>444</v>
      </c>
      <c r="AG122" s="780"/>
      <c r="AH122" s="780"/>
      <c r="AI122" s="780"/>
      <c r="AJ122" s="781"/>
      <c r="AK122" s="782" t="s">
        <v>444</v>
      </c>
      <c r="AL122" s="780"/>
      <c r="AM122" s="780"/>
      <c r="AN122" s="780"/>
      <c r="AO122" s="781"/>
      <c r="AP122" s="824" t="s">
        <v>189</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26374130</v>
      </c>
      <c r="BR122" s="845"/>
      <c r="BS122" s="845"/>
      <c r="BT122" s="845"/>
      <c r="BU122" s="845"/>
      <c r="BV122" s="845">
        <v>25528965</v>
      </c>
      <c r="BW122" s="845"/>
      <c r="BX122" s="845"/>
      <c r="BY122" s="845"/>
      <c r="BZ122" s="845"/>
      <c r="CA122" s="845">
        <v>25046157</v>
      </c>
      <c r="CB122" s="845"/>
      <c r="CC122" s="845"/>
      <c r="CD122" s="845"/>
      <c r="CE122" s="845"/>
      <c r="CF122" s="846">
        <v>269.39999999999998</v>
      </c>
      <c r="CG122" s="847"/>
      <c r="CH122" s="847"/>
      <c r="CI122" s="847"/>
      <c r="CJ122" s="847"/>
      <c r="CK122" s="869"/>
      <c r="CL122" s="855"/>
      <c r="CM122" s="855"/>
      <c r="CN122" s="855"/>
      <c r="CO122" s="856"/>
      <c r="CP122" s="835" t="s">
        <v>412</v>
      </c>
      <c r="CQ122" s="836"/>
      <c r="CR122" s="836"/>
      <c r="CS122" s="836"/>
      <c r="CT122" s="836"/>
      <c r="CU122" s="836"/>
      <c r="CV122" s="836"/>
      <c r="CW122" s="836"/>
      <c r="CX122" s="836"/>
      <c r="CY122" s="836"/>
      <c r="CZ122" s="836"/>
      <c r="DA122" s="836"/>
      <c r="DB122" s="836"/>
      <c r="DC122" s="836"/>
      <c r="DD122" s="836"/>
      <c r="DE122" s="836"/>
      <c r="DF122" s="837"/>
      <c r="DG122" s="816">
        <v>534487</v>
      </c>
      <c r="DH122" s="817"/>
      <c r="DI122" s="817"/>
      <c r="DJ122" s="817"/>
      <c r="DK122" s="817"/>
      <c r="DL122" s="817">
        <v>556110</v>
      </c>
      <c r="DM122" s="817"/>
      <c r="DN122" s="817"/>
      <c r="DO122" s="817"/>
      <c r="DP122" s="817"/>
      <c r="DQ122" s="817">
        <v>558895</v>
      </c>
      <c r="DR122" s="817"/>
      <c r="DS122" s="817"/>
      <c r="DT122" s="817"/>
      <c r="DU122" s="817"/>
      <c r="DV122" s="794">
        <v>6</v>
      </c>
      <c r="DW122" s="794"/>
      <c r="DX122" s="794"/>
      <c r="DY122" s="794"/>
      <c r="DZ122" s="795"/>
    </row>
    <row r="123" spans="1:130" s="230" customFormat="1" ht="26.25" customHeight="1">
      <c r="A123" s="820"/>
      <c r="B123" s="821"/>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189</v>
      </c>
      <c r="AB123" s="780"/>
      <c r="AC123" s="780"/>
      <c r="AD123" s="780"/>
      <c r="AE123" s="781"/>
      <c r="AF123" s="782" t="s">
        <v>189</v>
      </c>
      <c r="AG123" s="780"/>
      <c r="AH123" s="780"/>
      <c r="AI123" s="780"/>
      <c r="AJ123" s="781"/>
      <c r="AK123" s="782" t="s">
        <v>189</v>
      </c>
      <c r="AL123" s="780"/>
      <c r="AM123" s="780"/>
      <c r="AN123" s="780"/>
      <c r="AO123" s="781"/>
      <c r="AP123" s="824" t="s">
        <v>189</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477</v>
      </c>
      <c r="BP123" s="878"/>
      <c r="BQ123" s="832">
        <v>32523411</v>
      </c>
      <c r="BR123" s="833"/>
      <c r="BS123" s="833"/>
      <c r="BT123" s="833"/>
      <c r="BU123" s="833"/>
      <c r="BV123" s="833">
        <v>31985913</v>
      </c>
      <c r="BW123" s="833"/>
      <c r="BX123" s="833"/>
      <c r="BY123" s="833"/>
      <c r="BZ123" s="833"/>
      <c r="CA123" s="833">
        <v>32122760</v>
      </c>
      <c r="CB123" s="833"/>
      <c r="CC123" s="833"/>
      <c r="CD123" s="833"/>
      <c r="CE123" s="833"/>
      <c r="CF123" s="748"/>
      <c r="CG123" s="749"/>
      <c r="CH123" s="749"/>
      <c r="CI123" s="749"/>
      <c r="CJ123" s="834"/>
      <c r="CK123" s="869"/>
      <c r="CL123" s="855"/>
      <c r="CM123" s="855"/>
      <c r="CN123" s="855"/>
      <c r="CO123" s="856"/>
      <c r="CP123" s="835" t="s">
        <v>414</v>
      </c>
      <c r="CQ123" s="836"/>
      <c r="CR123" s="836"/>
      <c r="CS123" s="836"/>
      <c r="CT123" s="836"/>
      <c r="CU123" s="836"/>
      <c r="CV123" s="836"/>
      <c r="CW123" s="836"/>
      <c r="CX123" s="836"/>
      <c r="CY123" s="836"/>
      <c r="CZ123" s="836"/>
      <c r="DA123" s="836"/>
      <c r="DB123" s="836"/>
      <c r="DC123" s="836"/>
      <c r="DD123" s="836"/>
      <c r="DE123" s="836"/>
      <c r="DF123" s="837"/>
      <c r="DG123" s="779" t="s">
        <v>189</v>
      </c>
      <c r="DH123" s="780"/>
      <c r="DI123" s="780"/>
      <c r="DJ123" s="780"/>
      <c r="DK123" s="781"/>
      <c r="DL123" s="782">
        <v>24083</v>
      </c>
      <c r="DM123" s="780"/>
      <c r="DN123" s="780"/>
      <c r="DO123" s="780"/>
      <c r="DP123" s="781"/>
      <c r="DQ123" s="782">
        <v>27300</v>
      </c>
      <c r="DR123" s="780"/>
      <c r="DS123" s="780"/>
      <c r="DT123" s="780"/>
      <c r="DU123" s="781"/>
      <c r="DV123" s="824">
        <v>0.3</v>
      </c>
      <c r="DW123" s="825"/>
      <c r="DX123" s="825"/>
      <c r="DY123" s="825"/>
      <c r="DZ123" s="826"/>
    </row>
    <row r="124" spans="1:130" s="230" customFormat="1" ht="26.25" customHeight="1" thickBot="1">
      <c r="A124" s="820"/>
      <c r="B124" s="821"/>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189</v>
      </c>
      <c r="AB124" s="780"/>
      <c r="AC124" s="780"/>
      <c r="AD124" s="780"/>
      <c r="AE124" s="781"/>
      <c r="AF124" s="782" t="s">
        <v>189</v>
      </c>
      <c r="AG124" s="780"/>
      <c r="AH124" s="780"/>
      <c r="AI124" s="780"/>
      <c r="AJ124" s="781"/>
      <c r="AK124" s="782" t="s">
        <v>189</v>
      </c>
      <c r="AL124" s="780"/>
      <c r="AM124" s="780"/>
      <c r="AN124" s="780"/>
      <c r="AO124" s="781"/>
      <c r="AP124" s="824" t="s">
        <v>189</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65.900000000000006</v>
      </c>
      <c r="BR124" s="831"/>
      <c r="BS124" s="831"/>
      <c r="BT124" s="831"/>
      <c r="BU124" s="831"/>
      <c r="BV124" s="831">
        <v>62.2</v>
      </c>
      <c r="BW124" s="831"/>
      <c r="BX124" s="831"/>
      <c r="BY124" s="831"/>
      <c r="BZ124" s="831"/>
      <c r="CA124" s="831">
        <v>48.8</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v>61083</v>
      </c>
      <c r="DH124" s="764"/>
      <c r="DI124" s="764"/>
      <c r="DJ124" s="764"/>
      <c r="DK124" s="765"/>
      <c r="DL124" s="766" t="s">
        <v>189</v>
      </c>
      <c r="DM124" s="764"/>
      <c r="DN124" s="764"/>
      <c r="DO124" s="764"/>
      <c r="DP124" s="765"/>
      <c r="DQ124" s="766" t="s">
        <v>189</v>
      </c>
      <c r="DR124" s="764"/>
      <c r="DS124" s="764"/>
      <c r="DT124" s="764"/>
      <c r="DU124" s="765"/>
      <c r="DV124" s="848" t="s">
        <v>189</v>
      </c>
      <c r="DW124" s="849"/>
      <c r="DX124" s="849"/>
      <c r="DY124" s="849"/>
      <c r="DZ124" s="850"/>
    </row>
    <row r="125" spans="1:130" s="230" customFormat="1" ht="26.25" customHeight="1">
      <c r="A125" s="820"/>
      <c r="B125" s="821"/>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189</v>
      </c>
      <c r="AB125" s="780"/>
      <c r="AC125" s="780"/>
      <c r="AD125" s="780"/>
      <c r="AE125" s="781"/>
      <c r="AF125" s="782" t="s">
        <v>189</v>
      </c>
      <c r="AG125" s="780"/>
      <c r="AH125" s="780"/>
      <c r="AI125" s="780"/>
      <c r="AJ125" s="781"/>
      <c r="AK125" s="782" t="s">
        <v>189</v>
      </c>
      <c r="AL125" s="780"/>
      <c r="AM125" s="780"/>
      <c r="AN125" s="780"/>
      <c r="AO125" s="781"/>
      <c r="AP125" s="824" t="s">
        <v>189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08"/>
      <c r="CR125" s="808"/>
      <c r="CS125" s="808"/>
      <c r="CT125" s="808"/>
      <c r="CU125" s="808"/>
      <c r="CV125" s="808"/>
      <c r="CW125" s="808"/>
      <c r="CX125" s="808"/>
      <c r="CY125" s="808"/>
      <c r="CZ125" s="808"/>
      <c r="DA125" s="808"/>
      <c r="DB125" s="808"/>
      <c r="DC125" s="808"/>
      <c r="DD125" s="808"/>
      <c r="DE125" s="808"/>
      <c r="DF125" s="809"/>
      <c r="DG125" s="861" t="s">
        <v>189</v>
      </c>
      <c r="DH125" s="842"/>
      <c r="DI125" s="842"/>
      <c r="DJ125" s="842"/>
      <c r="DK125" s="842"/>
      <c r="DL125" s="842" t="s">
        <v>189</v>
      </c>
      <c r="DM125" s="842"/>
      <c r="DN125" s="842"/>
      <c r="DO125" s="842"/>
      <c r="DP125" s="842"/>
      <c r="DQ125" s="842" t="s">
        <v>189</v>
      </c>
      <c r="DR125" s="842"/>
      <c r="DS125" s="842"/>
      <c r="DT125" s="842"/>
      <c r="DU125" s="842"/>
      <c r="DV125" s="843" t="s">
        <v>189</v>
      </c>
      <c r="DW125" s="843"/>
      <c r="DX125" s="843"/>
      <c r="DY125" s="843"/>
      <c r="DZ125" s="844"/>
    </row>
    <row r="126" spans="1:130" s="230" customFormat="1" ht="26.25" customHeight="1" thickBot="1">
      <c r="A126" s="820"/>
      <c r="B126" s="821"/>
      <c r="C126" s="815" t="s">
        <v>470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38322</v>
      </c>
      <c r="AB126" s="780"/>
      <c r="AC126" s="780"/>
      <c r="AD126" s="780"/>
      <c r="AE126" s="781"/>
      <c r="AF126" s="782">
        <v>33185</v>
      </c>
      <c r="AG126" s="780"/>
      <c r="AH126" s="780"/>
      <c r="AI126" s="780"/>
      <c r="AJ126" s="781"/>
      <c r="AK126" s="782">
        <v>31036</v>
      </c>
      <c r="AL126" s="780"/>
      <c r="AM126" s="780"/>
      <c r="AN126" s="780"/>
      <c r="AO126" s="781"/>
      <c r="AP126" s="824">
        <v>0.3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482</v>
      </c>
      <c r="CQ126" s="752"/>
      <c r="CR126" s="752"/>
      <c r="CS126" s="752"/>
      <c r="CT126" s="752"/>
      <c r="CU126" s="752"/>
      <c r="CV126" s="752"/>
      <c r="CW126" s="752"/>
      <c r="CX126" s="752"/>
      <c r="CY126" s="752"/>
      <c r="CZ126" s="752"/>
      <c r="DA126" s="752"/>
      <c r="DB126" s="752"/>
      <c r="DC126" s="752"/>
      <c r="DD126" s="752"/>
      <c r="DE126" s="752"/>
      <c r="DF126" s="753"/>
      <c r="DG126" s="816" t="s">
        <v>189</v>
      </c>
      <c r="DH126" s="817"/>
      <c r="DI126" s="817"/>
      <c r="DJ126" s="817"/>
      <c r="DK126" s="817"/>
      <c r="DL126" s="817" t="s">
        <v>189</v>
      </c>
      <c r="DM126" s="817"/>
      <c r="DN126" s="817"/>
      <c r="DO126" s="817"/>
      <c r="DP126" s="817"/>
      <c r="DQ126" s="817" t="s">
        <v>189</v>
      </c>
      <c r="DR126" s="817"/>
      <c r="DS126" s="817"/>
      <c r="DT126" s="817"/>
      <c r="DU126" s="817"/>
      <c r="DV126" s="794" t="s">
        <v>189</v>
      </c>
      <c r="DW126" s="794"/>
      <c r="DX126" s="794"/>
      <c r="DY126" s="794"/>
      <c r="DZ126" s="795"/>
    </row>
    <row r="127" spans="1:130" s="230" customFormat="1" ht="26.25" customHeight="1">
      <c r="A127" s="822"/>
      <c r="B127" s="823"/>
      <c r="C127" s="838" t="s">
        <v>483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1085</v>
      </c>
      <c r="AB127" s="780"/>
      <c r="AC127" s="780"/>
      <c r="AD127" s="780"/>
      <c r="AE127" s="781"/>
      <c r="AF127" s="782">
        <v>3936</v>
      </c>
      <c r="AG127" s="780"/>
      <c r="AH127" s="780"/>
      <c r="AI127" s="780"/>
      <c r="AJ127" s="781"/>
      <c r="AK127" s="782">
        <v>2956</v>
      </c>
      <c r="AL127" s="780"/>
      <c r="AM127" s="780"/>
      <c r="AN127" s="780"/>
      <c r="AO127" s="781"/>
      <c r="AP127" s="824">
        <v>0</v>
      </c>
      <c r="AQ127" s="825"/>
      <c r="AR127" s="825"/>
      <c r="AS127" s="825"/>
      <c r="AT127" s="826"/>
      <c r="AU127" s="232"/>
      <c r="AV127" s="232"/>
      <c r="AW127" s="232"/>
      <c r="AX127" s="841" t="s">
        <v>484</v>
      </c>
      <c r="AY127" s="812"/>
      <c r="AZ127" s="812"/>
      <c r="BA127" s="812"/>
      <c r="BB127" s="812"/>
      <c r="BC127" s="812"/>
      <c r="BD127" s="812"/>
      <c r="BE127" s="813"/>
      <c r="BF127" s="811" t="s">
        <v>485</v>
      </c>
      <c r="BG127" s="812"/>
      <c r="BH127" s="812"/>
      <c r="BI127" s="812"/>
      <c r="BJ127" s="812"/>
      <c r="BK127" s="812"/>
      <c r="BL127" s="813"/>
      <c r="BM127" s="811" t="s">
        <v>486</v>
      </c>
      <c r="BN127" s="812"/>
      <c r="BO127" s="812"/>
      <c r="BP127" s="812"/>
      <c r="BQ127" s="812"/>
      <c r="BR127" s="812"/>
      <c r="BS127" s="813"/>
      <c r="BT127" s="811" t="s">
        <v>487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488</v>
      </c>
      <c r="CQ127" s="752"/>
      <c r="CR127" s="752"/>
      <c r="CS127" s="752"/>
      <c r="CT127" s="752"/>
      <c r="CU127" s="752"/>
      <c r="CV127" s="752"/>
      <c r="CW127" s="752"/>
      <c r="CX127" s="752"/>
      <c r="CY127" s="752"/>
      <c r="CZ127" s="752"/>
      <c r="DA127" s="752"/>
      <c r="DB127" s="752"/>
      <c r="DC127" s="752"/>
      <c r="DD127" s="752"/>
      <c r="DE127" s="752"/>
      <c r="DF127" s="753"/>
      <c r="DG127" s="816" t="s">
        <v>189</v>
      </c>
      <c r="DH127" s="817"/>
      <c r="DI127" s="817"/>
      <c r="DJ127" s="817"/>
      <c r="DK127" s="817"/>
      <c r="DL127" s="817" t="s">
        <v>189</v>
      </c>
      <c r="DM127" s="817"/>
      <c r="DN127" s="817"/>
      <c r="DO127" s="817"/>
      <c r="DP127" s="817"/>
      <c r="DQ127" s="817" t="s">
        <v>189</v>
      </c>
      <c r="DR127" s="817"/>
      <c r="DS127" s="817"/>
      <c r="DT127" s="817"/>
      <c r="DU127" s="817"/>
      <c r="DV127" s="794" t="s">
        <v>189</v>
      </c>
      <c r="DW127" s="794"/>
      <c r="DX127" s="794"/>
      <c r="DY127" s="794"/>
      <c r="DZ127" s="795"/>
    </row>
    <row r="128" spans="1:130" s="230" customFormat="1" ht="26.25" customHeight="1" thickBot="1">
      <c r="A128" s="796" t="s">
        <v>489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490</v>
      </c>
      <c r="X128" s="798"/>
      <c r="Y128" s="798"/>
      <c r="Z128" s="799"/>
      <c r="AA128" s="800">
        <v>272955</v>
      </c>
      <c r="AB128" s="801"/>
      <c r="AC128" s="801"/>
      <c r="AD128" s="801"/>
      <c r="AE128" s="802"/>
      <c r="AF128" s="803">
        <v>241490</v>
      </c>
      <c r="AG128" s="801"/>
      <c r="AH128" s="801"/>
      <c r="AI128" s="801"/>
      <c r="AJ128" s="802"/>
      <c r="AK128" s="803">
        <v>350107</v>
      </c>
      <c r="AL128" s="801"/>
      <c r="AM128" s="801"/>
      <c r="AN128" s="801"/>
      <c r="AO128" s="802"/>
      <c r="AP128" s="804"/>
      <c r="AQ128" s="805"/>
      <c r="AR128" s="805"/>
      <c r="AS128" s="805"/>
      <c r="AT128" s="806"/>
      <c r="AU128" s="232"/>
      <c r="AV128" s="232"/>
      <c r="AW128" s="232"/>
      <c r="AX128" s="807" t="s">
        <v>491</v>
      </c>
      <c r="AY128" s="808"/>
      <c r="AZ128" s="808"/>
      <c r="BA128" s="808"/>
      <c r="BB128" s="808"/>
      <c r="BC128" s="808"/>
      <c r="BD128" s="808"/>
      <c r="BE128" s="809"/>
      <c r="BF128" s="786" t="s">
        <v>189</v>
      </c>
      <c r="BG128" s="787"/>
      <c r="BH128" s="787"/>
      <c r="BI128" s="787"/>
      <c r="BJ128" s="787"/>
      <c r="BK128" s="787"/>
      <c r="BL128" s="810"/>
      <c r="BM128" s="786">
        <v>13.09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492</v>
      </c>
      <c r="CQ128" s="730"/>
      <c r="CR128" s="730"/>
      <c r="CS128" s="730"/>
      <c r="CT128" s="730"/>
      <c r="CU128" s="730"/>
      <c r="CV128" s="730"/>
      <c r="CW128" s="730"/>
      <c r="CX128" s="730"/>
      <c r="CY128" s="730"/>
      <c r="CZ128" s="730"/>
      <c r="DA128" s="730"/>
      <c r="DB128" s="730"/>
      <c r="DC128" s="730"/>
      <c r="DD128" s="730"/>
      <c r="DE128" s="730"/>
      <c r="DF128" s="731"/>
      <c r="DG128" s="790">
        <v>20687</v>
      </c>
      <c r="DH128" s="791"/>
      <c r="DI128" s="791"/>
      <c r="DJ128" s="791"/>
      <c r="DK128" s="791"/>
      <c r="DL128" s="791">
        <v>17730</v>
      </c>
      <c r="DM128" s="791"/>
      <c r="DN128" s="791"/>
      <c r="DO128" s="791"/>
      <c r="DP128" s="791"/>
      <c r="DQ128" s="791">
        <v>9627</v>
      </c>
      <c r="DR128" s="791"/>
      <c r="DS128" s="791"/>
      <c r="DT128" s="791"/>
      <c r="DU128" s="791"/>
      <c r="DV128" s="792">
        <v>0.1</v>
      </c>
      <c r="DW128" s="792"/>
      <c r="DX128" s="792"/>
      <c r="DY128" s="792"/>
      <c r="DZ128" s="793"/>
    </row>
    <row r="129" spans="1:131" s="230" customFormat="1" ht="26.25" customHeight="1">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493</v>
      </c>
      <c r="X129" s="777"/>
      <c r="Y129" s="777"/>
      <c r="Z129" s="778"/>
      <c r="AA129" s="779">
        <v>11512286</v>
      </c>
      <c r="AB129" s="780"/>
      <c r="AC129" s="780"/>
      <c r="AD129" s="780"/>
      <c r="AE129" s="781"/>
      <c r="AF129" s="782">
        <v>12059359</v>
      </c>
      <c r="AG129" s="780"/>
      <c r="AH129" s="780"/>
      <c r="AI129" s="780"/>
      <c r="AJ129" s="781"/>
      <c r="AK129" s="782">
        <v>11750357</v>
      </c>
      <c r="AL129" s="780"/>
      <c r="AM129" s="780"/>
      <c r="AN129" s="780"/>
      <c r="AO129" s="781"/>
      <c r="AP129" s="783"/>
      <c r="AQ129" s="784"/>
      <c r="AR129" s="784"/>
      <c r="AS129" s="784"/>
      <c r="AT129" s="785"/>
      <c r="AU129" s="233"/>
      <c r="AV129" s="233"/>
      <c r="AW129" s="233"/>
      <c r="AX129" s="751" t="s">
        <v>494</v>
      </c>
      <c r="AY129" s="752"/>
      <c r="AZ129" s="752"/>
      <c r="BA129" s="752"/>
      <c r="BB129" s="752"/>
      <c r="BC129" s="752"/>
      <c r="BD129" s="752"/>
      <c r="BE129" s="753"/>
      <c r="BF129" s="770" t="s">
        <v>189</v>
      </c>
      <c r="BG129" s="771"/>
      <c r="BH129" s="771"/>
      <c r="BI129" s="771"/>
      <c r="BJ129" s="771"/>
      <c r="BK129" s="771"/>
      <c r="BL129" s="772"/>
      <c r="BM129" s="770">
        <v>18.09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2280162</v>
      </c>
      <c r="AB130" s="780"/>
      <c r="AC130" s="780"/>
      <c r="AD130" s="780"/>
      <c r="AE130" s="781"/>
      <c r="AF130" s="782">
        <v>2376733</v>
      </c>
      <c r="AG130" s="780"/>
      <c r="AH130" s="780"/>
      <c r="AI130" s="780"/>
      <c r="AJ130" s="781"/>
      <c r="AK130" s="782">
        <v>2451622</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9.4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9232124</v>
      </c>
      <c r="AB131" s="764"/>
      <c r="AC131" s="764"/>
      <c r="AD131" s="764"/>
      <c r="AE131" s="765"/>
      <c r="AF131" s="766">
        <v>9682626</v>
      </c>
      <c r="AG131" s="764"/>
      <c r="AH131" s="764"/>
      <c r="AI131" s="764"/>
      <c r="AJ131" s="765"/>
      <c r="AK131" s="766">
        <v>9298735</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v>48.8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9.2582907409999997</v>
      </c>
      <c r="AB132" s="745"/>
      <c r="AC132" s="745"/>
      <c r="AD132" s="745"/>
      <c r="AE132" s="746"/>
      <c r="AF132" s="747">
        <v>9.4529959259999998</v>
      </c>
      <c r="AG132" s="745"/>
      <c r="AH132" s="745"/>
      <c r="AI132" s="745"/>
      <c r="AJ132" s="746"/>
      <c r="AK132" s="747">
        <v>9.5964128449999997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9.1999999999999993</v>
      </c>
      <c r="AB133" s="724"/>
      <c r="AC133" s="724"/>
      <c r="AD133" s="724"/>
      <c r="AE133" s="725"/>
      <c r="AF133" s="723">
        <v>9.5</v>
      </c>
      <c r="AG133" s="724"/>
      <c r="AH133" s="724"/>
      <c r="AI133" s="724"/>
      <c r="AJ133" s="725"/>
      <c r="AK133" s="723">
        <v>9.4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1oz7HUVMaRP0n3M/oqlD8hxMd/PW1gNPXzaKsSxPGRvxbtzWkbRnaHOIT0WluqSf4gig+tG+xZLSYFjm4MOw==" saltValue="KHiRZ5gbM3cq/hbPEDDtx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503</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IAGiSiTQStFF3Q5FMu8C5ptnyDxZ/+uxuwEaI6jTpx6PR6JEXsPQjJ987rxV0wpJN9YOiv183fFzNvCRu9LeIw==" saltValue="fi9aGL/lhP4S5FQZEFH8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GwlgfF658N/tma+XmU9vaEBIGRV7jWNtJssVoTNm8HGgvplyGu/AuX99ttZ31lUWxxB4KQW2BW7ZdhbukZNTA==" saltValue="5kG+K9BNQDzkOHbk4XZFv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506</v>
      </c>
      <c r="AP7" s="272"/>
      <c r="AQ7" s="273" t="s">
        <v>507</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508</v>
      </c>
      <c r="AQ8" s="279" t="s">
        <v>509</v>
      </c>
      <c r="AR8" s="280" t="s">
        <v>510</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511</v>
      </c>
      <c r="AL9" s="1131"/>
      <c r="AM9" s="1131"/>
      <c r="AN9" s="1132"/>
      <c r="AO9" s="281">
        <v>3306398</v>
      </c>
      <c r="AP9" s="281">
        <v>105659</v>
      </c>
      <c r="AQ9" s="282">
        <v>105319</v>
      </c>
      <c r="AR9" s="283">
        <v>0.3</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512</v>
      </c>
      <c r="AL10" s="1131"/>
      <c r="AM10" s="1131"/>
      <c r="AN10" s="1132"/>
      <c r="AO10" s="284">
        <v>486099</v>
      </c>
      <c r="AP10" s="284">
        <v>15534</v>
      </c>
      <c r="AQ10" s="285">
        <v>9860</v>
      </c>
      <c r="AR10" s="286">
        <v>57.5</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513</v>
      </c>
      <c r="AL11" s="1131"/>
      <c r="AM11" s="1131"/>
      <c r="AN11" s="1132"/>
      <c r="AO11" s="284">
        <v>179342</v>
      </c>
      <c r="AP11" s="284">
        <v>5731</v>
      </c>
      <c r="AQ11" s="285">
        <v>1656</v>
      </c>
      <c r="AR11" s="286">
        <v>246.1</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514</v>
      </c>
      <c r="AL12" s="1131"/>
      <c r="AM12" s="1131"/>
      <c r="AN12" s="1132"/>
      <c r="AO12" s="284" t="s">
        <v>515</v>
      </c>
      <c r="AP12" s="284" t="s">
        <v>515</v>
      </c>
      <c r="AQ12" s="285">
        <v>3</v>
      </c>
      <c r="AR12" s="286" t="s">
        <v>515</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516</v>
      </c>
      <c r="AL13" s="1131"/>
      <c r="AM13" s="1131"/>
      <c r="AN13" s="1132"/>
      <c r="AO13" s="284">
        <v>151374</v>
      </c>
      <c r="AP13" s="284">
        <v>4837</v>
      </c>
      <c r="AQ13" s="285">
        <v>4056</v>
      </c>
      <c r="AR13" s="286">
        <v>19.3</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517</v>
      </c>
      <c r="AL14" s="1131"/>
      <c r="AM14" s="1131"/>
      <c r="AN14" s="1132"/>
      <c r="AO14" s="284">
        <v>133810</v>
      </c>
      <c r="AP14" s="284">
        <v>4276</v>
      </c>
      <c r="AQ14" s="285">
        <v>2339</v>
      </c>
      <c r="AR14" s="286">
        <v>82.8</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518</v>
      </c>
      <c r="AL15" s="1134"/>
      <c r="AM15" s="1134"/>
      <c r="AN15" s="1135"/>
      <c r="AO15" s="284">
        <v>-202158</v>
      </c>
      <c r="AP15" s="284">
        <v>-6460</v>
      </c>
      <c r="AQ15" s="285">
        <v>-7717</v>
      </c>
      <c r="AR15" s="286">
        <v>-16.3</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4054865</v>
      </c>
      <c r="AP16" s="284">
        <v>129577</v>
      </c>
      <c r="AQ16" s="285">
        <v>115515</v>
      </c>
      <c r="AR16" s="286">
        <v>12.2</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523</v>
      </c>
      <c r="AL21" s="1137"/>
      <c r="AM21" s="1137"/>
      <c r="AN21" s="1138"/>
      <c r="AO21" s="297">
        <v>9.6199999999999992</v>
      </c>
      <c r="AP21" s="298">
        <v>10.69</v>
      </c>
      <c r="AQ21" s="299">
        <v>-1.07</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524</v>
      </c>
      <c r="AL22" s="1137"/>
      <c r="AM22" s="1137"/>
      <c r="AN22" s="1138"/>
      <c r="AO22" s="302">
        <v>97.1</v>
      </c>
      <c r="AP22" s="303">
        <v>97.4</v>
      </c>
      <c r="AQ22" s="304">
        <v>-0.3</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525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506</v>
      </c>
      <c r="AP30" s="272"/>
      <c r="AQ30" s="273" t="s">
        <v>507</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508</v>
      </c>
      <c r="AQ31" s="279" t="s">
        <v>509</v>
      </c>
      <c r="AR31" s="280" t="s">
        <v>510</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528</v>
      </c>
      <c r="AL32" s="1121"/>
      <c r="AM32" s="1121"/>
      <c r="AN32" s="1122"/>
      <c r="AO32" s="312">
        <v>2490027</v>
      </c>
      <c r="AP32" s="312">
        <v>79571</v>
      </c>
      <c r="AQ32" s="313">
        <v>74824</v>
      </c>
      <c r="AR32" s="314">
        <v>6.3</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529</v>
      </c>
      <c r="AL33" s="1121"/>
      <c r="AM33" s="1121"/>
      <c r="AN33" s="1122"/>
      <c r="AO33" s="312" t="s">
        <v>515</v>
      </c>
      <c r="AP33" s="312" t="s">
        <v>515</v>
      </c>
      <c r="AQ33" s="313" t="s">
        <v>515</v>
      </c>
      <c r="AR33" s="314" t="s">
        <v>515</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530</v>
      </c>
      <c r="AL34" s="1121"/>
      <c r="AM34" s="1121"/>
      <c r="AN34" s="1122"/>
      <c r="AO34" s="312" t="s">
        <v>515</v>
      </c>
      <c r="AP34" s="312" t="s">
        <v>515</v>
      </c>
      <c r="AQ34" s="313">
        <v>1</v>
      </c>
      <c r="AR34" s="314" t="s">
        <v>515</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531</v>
      </c>
      <c r="AL35" s="1121"/>
      <c r="AM35" s="1121"/>
      <c r="AN35" s="1122"/>
      <c r="AO35" s="312">
        <v>1126314</v>
      </c>
      <c r="AP35" s="312">
        <v>35993</v>
      </c>
      <c r="AQ35" s="313">
        <v>17427</v>
      </c>
      <c r="AR35" s="314">
        <v>106.5</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532</v>
      </c>
      <c r="AL36" s="1121"/>
      <c r="AM36" s="1121"/>
      <c r="AN36" s="1122"/>
      <c r="AO36" s="312">
        <v>43680</v>
      </c>
      <c r="AP36" s="312">
        <v>1396</v>
      </c>
      <c r="AQ36" s="313">
        <v>2447</v>
      </c>
      <c r="AR36" s="314">
        <v>-43</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533</v>
      </c>
      <c r="AL37" s="1121"/>
      <c r="AM37" s="1121"/>
      <c r="AN37" s="1122"/>
      <c r="AO37" s="312">
        <v>33992</v>
      </c>
      <c r="AP37" s="312">
        <v>1086</v>
      </c>
      <c r="AQ37" s="313">
        <v>591</v>
      </c>
      <c r="AR37" s="314">
        <v>83.8</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534</v>
      </c>
      <c r="AL38" s="1124"/>
      <c r="AM38" s="1124"/>
      <c r="AN38" s="1125"/>
      <c r="AO38" s="315">
        <v>61</v>
      </c>
      <c r="AP38" s="315">
        <v>2</v>
      </c>
      <c r="AQ38" s="316">
        <v>2</v>
      </c>
      <c r="AR38" s="304">
        <v>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535</v>
      </c>
      <c r="AL39" s="1124"/>
      <c r="AM39" s="1124"/>
      <c r="AN39" s="1125"/>
      <c r="AO39" s="312">
        <v>-350107</v>
      </c>
      <c r="AP39" s="312">
        <v>-11188</v>
      </c>
      <c r="AQ39" s="313">
        <v>-3618</v>
      </c>
      <c r="AR39" s="314">
        <v>209.2</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536</v>
      </c>
      <c r="AL40" s="1121"/>
      <c r="AM40" s="1121"/>
      <c r="AN40" s="1122"/>
      <c r="AO40" s="312">
        <v>-2451622</v>
      </c>
      <c r="AP40" s="312">
        <v>-78344</v>
      </c>
      <c r="AQ40" s="313">
        <v>-63812</v>
      </c>
      <c r="AR40" s="314">
        <v>22.8</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892345</v>
      </c>
      <c r="AP41" s="312">
        <v>28516</v>
      </c>
      <c r="AQ41" s="313">
        <v>27863</v>
      </c>
      <c r="AR41" s="314">
        <v>2.2999999999999998</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506</v>
      </c>
      <c r="AN49" s="1115" t="s">
        <v>540</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541</v>
      </c>
      <c r="AO50" s="329" t="s">
        <v>542</v>
      </c>
      <c r="AP50" s="330" t="s">
        <v>543</v>
      </c>
      <c r="AQ50" s="331" t="s">
        <v>544</v>
      </c>
      <c r="AR50" s="332" t="s">
        <v>545</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3289668</v>
      </c>
      <c r="AN51" s="334">
        <v>97184</v>
      </c>
      <c r="AO51" s="335">
        <v>1.6</v>
      </c>
      <c r="AP51" s="336">
        <v>85173</v>
      </c>
      <c r="AQ51" s="337">
        <v>-4.3</v>
      </c>
      <c r="AR51" s="338">
        <v>5.9</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1907339</v>
      </c>
      <c r="AN52" s="342">
        <v>56347</v>
      </c>
      <c r="AO52" s="343">
        <v>59.7</v>
      </c>
      <c r="AP52" s="344">
        <v>43913</v>
      </c>
      <c r="AQ52" s="345">
        <v>-3.4</v>
      </c>
      <c r="AR52" s="346">
        <v>63.1</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5247856</v>
      </c>
      <c r="AN53" s="334">
        <v>157978</v>
      </c>
      <c r="AO53" s="335">
        <v>62.6</v>
      </c>
      <c r="AP53" s="336">
        <v>94081</v>
      </c>
      <c r="AQ53" s="337">
        <v>10.5</v>
      </c>
      <c r="AR53" s="338">
        <v>52.1</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2077752</v>
      </c>
      <c r="AN54" s="342">
        <v>62547</v>
      </c>
      <c r="AO54" s="343">
        <v>11</v>
      </c>
      <c r="AP54" s="344">
        <v>48949</v>
      </c>
      <c r="AQ54" s="345">
        <v>11.5</v>
      </c>
      <c r="AR54" s="346">
        <v>-0.5</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3680475</v>
      </c>
      <c r="AN55" s="334">
        <v>112953</v>
      </c>
      <c r="AO55" s="335">
        <v>-28.5</v>
      </c>
      <c r="AP55" s="336">
        <v>92632</v>
      </c>
      <c r="AQ55" s="337">
        <v>-1.5</v>
      </c>
      <c r="AR55" s="338">
        <v>-27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1798084</v>
      </c>
      <c r="AN56" s="342">
        <v>55183</v>
      </c>
      <c r="AO56" s="343">
        <v>-11.8</v>
      </c>
      <c r="AP56" s="344">
        <v>47978</v>
      </c>
      <c r="AQ56" s="345">
        <v>-2</v>
      </c>
      <c r="AR56" s="346">
        <v>-9.8000000000000007</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4379133</v>
      </c>
      <c r="AN57" s="334">
        <v>137286</v>
      </c>
      <c r="AO57" s="335">
        <v>21.5</v>
      </c>
      <c r="AP57" s="336">
        <v>96469</v>
      </c>
      <c r="AQ57" s="337">
        <v>4.0999999999999996</v>
      </c>
      <c r="AR57" s="338">
        <v>17.399999999999999</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1650848</v>
      </c>
      <c r="AN58" s="342">
        <v>51754</v>
      </c>
      <c r="AO58" s="343">
        <v>-6.2</v>
      </c>
      <c r="AP58" s="344">
        <v>49775</v>
      </c>
      <c r="AQ58" s="345">
        <v>3.7</v>
      </c>
      <c r="AR58" s="346">
        <v>-9.9</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2562118</v>
      </c>
      <c r="AN59" s="334">
        <v>81875</v>
      </c>
      <c r="AO59" s="335">
        <v>-40.4</v>
      </c>
      <c r="AP59" s="336">
        <v>85743</v>
      </c>
      <c r="AQ59" s="337">
        <v>-11.1</v>
      </c>
      <c r="AR59" s="338">
        <v>-29.3</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1552854</v>
      </c>
      <c r="AN60" s="342">
        <v>49623</v>
      </c>
      <c r="AO60" s="343">
        <v>-4.0999999999999996</v>
      </c>
      <c r="AP60" s="344">
        <v>45231</v>
      </c>
      <c r="AQ60" s="345">
        <v>-9.1</v>
      </c>
      <c r="AR60" s="346">
        <v>5</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3831850</v>
      </c>
      <c r="AN61" s="349">
        <v>117455</v>
      </c>
      <c r="AO61" s="350">
        <v>3.4</v>
      </c>
      <c r="AP61" s="351">
        <v>90820</v>
      </c>
      <c r="AQ61" s="352">
        <v>-0.5</v>
      </c>
      <c r="AR61" s="338">
        <v>3.9</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1797375</v>
      </c>
      <c r="AN62" s="342">
        <v>55091</v>
      </c>
      <c r="AO62" s="343">
        <v>9.6999999999999993</v>
      </c>
      <c r="AP62" s="344">
        <v>47169</v>
      </c>
      <c r="AQ62" s="345">
        <v>0.1</v>
      </c>
      <c r="AR62" s="346">
        <v>9.6</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xjmoUycN3P812blSfMStAVVnCgnbZnWnE+AQ2g1Fm5wkOWD+51A1BckJFYIabQq1se4Cxs0nH34Go5t5QkVcNg==" saltValue="PFYxLfA6tEtuq6tkNtW49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554</v>
      </c>
    </row>
    <row r="120" spans="125:125" ht="13.5" hidden="1" customHeight="1"/>
    <row r="121" spans="125:125" ht="13.5" hidden="1" customHeight="1">
      <c r="DU121" s="259"/>
    </row>
  </sheetData>
  <sheetProtection algorithmName="SHA-512" hashValue="f/xUvtfVTQ3+1lzHEwn8UF5mbENfoypAA+vw1iPkY41KJdo6ARoCWJP4rbkhPp4IR/6bLght+rpbOFAhPGuqHg==" saltValue="UhsfbQ1CaO2Ovwce04v4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555</v>
      </c>
    </row>
  </sheetData>
  <sheetProtection algorithmName="SHA-512" hashValue="V0xf4Iq8bKXR3keRIWKVHXhnMFCUZRBKDoizaxyQ3zw8345ybZ2gf9HALJapq3luLHOzkdC8C5ZzN6mKKVYPYA==" saltValue="YXJo/J5ZL8FZmKVTYZwL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39" t="s">
        <v>3</v>
      </c>
      <c r="D47" s="1139"/>
      <c r="E47" s="1140"/>
      <c r="F47" s="11">
        <v>24.87</v>
      </c>
      <c r="G47" s="12">
        <v>26.58</v>
      </c>
      <c r="H47" s="12">
        <v>26.23</v>
      </c>
      <c r="I47" s="12">
        <v>25.32</v>
      </c>
      <c r="J47" s="13">
        <v>30.92</v>
      </c>
    </row>
    <row r="48" spans="2:10" ht="57.75" customHeight="1">
      <c r="B48" s="14"/>
      <c r="C48" s="1141" t="s">
        <v>4</v>
      </c>
      <c r="D48" s="1141"/>
      <c r="E48" s="1142"/>
      <c r="F48" s="15">
        <v>2.94</v>
      </c>
      <c r="G48" s="16">
        <v>2.41</v>
      </c>
      <c r="H48" s="16">
        <v>0.56999999999999995</v>
      </c>
      <c r="I48" s="16">
        <v>9.58</v>
      </c>
      <c r="J48" s="17">
        <v>6.88</v>
      </c>
    </row>
    <row r="49" spans="2:10" ht="57.75" customHeight="1" thickBot="1">
      <c r="B49" s="18"/>
      <c r="C49" s="1143" t="s">
        <v>5</v>
      </c>
      <c r="D49" s="1143"/>
      <c r="E49" s="1144"/>
      <c r="F49" s="19">
        <v>1.98</v>
      </c>
      <c r="G49" s="20">
        <v>0.93</v>
      </c>
      <c r="H49" s="20" t="s">
        <v>561</v>
      </c>
      <c r="I49" s="20">
        <v>9.31</v>
      </c>
      <c r="J49" s="21">
        <v>1.99</v>
      </c>
    </row>
    <row r="50" spans="2:10"/>
  </sheetData>
  <sheetProtection algorithmName="SHA-512" hashValue="WX+jfxCGNT6/LKoO6T66LS0eENPxqGuer3rI0GatC644tVrCbk6g9M6pYlu5oVWUbwwaou2nusBVBX7zNa+CcA==" saltValue="3OJz7DMkTB+c3G4WBlpI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2024-03-16T23:21:01Z</cp:lastPrinted>
  <dcterms:created xsi:type="dcterms:W3CDTF">2024-02-05T03:07:15Z</dcterms:created>
  <dcterms:modified xsi:type="dcterms:W3CDTF">2024-03-26T06:23:04Z</dcterms:modified>
  <cp:category/>
</cp:coreProperties>
</file>