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6 修正・HP掲載データ（最終版）\03_最終版\"/>
    </mc:Choice>
  </mc:AlternateContent>
  <xr:revisionPtr revIDLastSave="0" documentId="13_ncr:1_{D72E4F46-D559-4067-9613-7A1226FF5522}" xr6:coauthVersionLast="36" xr6:coauthVersionMax="47" xr10:uidLastSave="{00000000-0000-0000-0000-000000000000}"/>
  <workbookProtection workbookAlgorithmName="SHA-512" workbookHashValue="i9y3+T7selRQuA4mGERSuil3lQPOjWryIxeM68zNLIweF4GWLnSqUYzTiQvqC1IjGzKDVz9PpcPHeJpqFwT5iw==" workbookSaltValue="sXX3fWSBy1N9jPGYcJtNNA==" workbookSpinCount="100000" lockStructure="1"/>
  <bookViews>
    <workbookView xWindow="-28920" yWindow="-4680"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<sst xmlns="http://schemas.openxmlformats.org/spreadsheetml/2006/main" count="228" uniqueCount="115">
  <si>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</si>
  <si>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</si>
  <si>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</si>
  <si>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</si>
  <si>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</si>
  <si>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</si>
  <si>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</si>
  <si>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</si>
  <si>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</si>
  <si>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</si>
  <si>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</si>
  <si>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</si>
  <si>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</si>
  <si>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</si>
  <si>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</si>
  <si>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</si>
  <si>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</si>
  <si>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</si>
  <si>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</si>
  <si>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</si>
  <si>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</si>
  <si>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</si>
  <si>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</si>
  <si>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</si>
  <si>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</si>
  <si>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</si>
  <si>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</si>
  <si>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</si>
  <si>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</si>
  <si>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</si>
  <si>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</si>
  <si>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</si>
  <si>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</si>
  <si>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</si>
  <si>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</si>
  <si>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</si>
  <si>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</si>
  <si>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</si>
  <si>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</si>
  <si>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</si>
  <si>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</si>
  <si>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</si>
  <si>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</si>
  <si>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</si>
  <si>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</si>
  <si>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</si>
  <si>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</si>
  <si>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</si>
  <si>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</si>
  <si>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</si>
  <si>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</si>
  <si>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</si>
  <si>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</si>
  <si>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</si>
  <si>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</si>
  <si>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</si>
  <si>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</si>
  <si>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</si>
  <si>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</si>
  <si>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</si>
  <si>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</si>
  <si>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</si>
  <si>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</si>
  <si>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</si>
  <si>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</si>
  <si>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</si>
  <si>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</si>
  <si>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</si>
  <si>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</si>
  <si>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</si>
  <si>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</si>
  <si>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</si>
  <si>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</si>
  <si>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</si>
  <si>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</si>
  <si>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</si>
  <si>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</si>
  <si>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</si>
  <si>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</si>
  <si>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</si>
  <si>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</si>
  <si>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</si>
  <si>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</si>
  <si>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</si>
  <si>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</si>
  <si>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</si>
  <si>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</si>
  <si>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</si>
  <si>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</si>
  <si>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</si>
  <si>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</si>
  <si>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</si>
  <si>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</si>
  <si>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</si>
  <si>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</si>
  <si>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</si>
  <si>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</si>
  <si>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</si>
  <si>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</si>
  <si>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</si>
  <si>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</si>
  <si>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</si>
  <si>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</si>
  <si>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</si>
  <si>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</si>
  <si>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</si>
  <si>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</si>
  <si>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</si>
  <si>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</si>
  <si>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</si>
  <si>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</si>
  <si>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</si>
  <si>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水道普及率の向上を図り、給水収益の確保に努めるとともに、老朽化施設の計画的な更新と漏水の早期発見及び修繕を実施し、有収率の向上及び費用削減に努めたい。
　令和4年度に策定した「久万高原町簡易水道事業経営戦略」に基づき、水道事業経営の効率化、財源の確保など経営基盤の強化を図り、持続可能な事業運営に邁進したい。
　</t>
    <rPh sb="1" eb="6">
      <t>スイドウフキュウリツ</t>
    </rPh>
    <rPh sb="7" eb="9">
      <t>コウジョウ</t>
    </rPh>
    <rPh sb="10" eb="11">
      <t>ハカ</t>
    </rPh>
    <rPh sb="13" eb="17">
      <t>キュウスイシュウエキ</t>
    </rPh>
    <rPh sb="18" eb="20">
      <t>カクホ</t>
    </rPh>
    <rPh sb="21" eb="22">
      <t>ツト</t>
    </rPh>
    <rPh sb="29" eb="32">
      <t>ロウキュウカ</t>
    </rPh>
    <rPh sb="32" eb="34">
      <t>シセツ</t>
    </rPh>
    <rPh sb="35" eb="37">
      <t>ケイカク</t>
    </rPh>
    <rPh sb="37" eb="38">
      <t>テキ</t>
    </rPh>
    <rPh sb="39" eb="41">
      <t>コウシン</t>
    </rPh>
    <rPh sb="42" eb="44">
      <t>ロウスイ</t>
    </rPh>
    <rPh sb="78" eb="80">
      <t>レイワ</t>
    </rPh>
    <rPh sb="81" eb="83">
      <t>ネンド</t>
    </rPh>
    <rPh sb="84" eb="86">
      <t>サクテイ</t>
    </rPh>
    <rPh sb="89" eb="94">
      <t>クマコウゲンチョウ</t>
    </rPh>
    <rPh sb="94" eb="98">
      <t>カンイスイドウ</t>
    </rPh>
    <rPh sb="98" eb="100">
      <t>ジギョウ</t>
    </rPh>
    <rPh sb="100" eb="104">
      <t>ケイエイセンリャク</t>
    </rPh>
    <rPh sb="106" eb="107">
      <t>モト</t>
    </rPh>
    <rPh sb="110" eb="114">
      <t>スイドウジギョウ</t>
    </rPh>
    <rPh sb="114" eb="116">
      <t>ケイエイ</t>
    </rPh>
    <rPh sb="117" eb="120">
      <t>コウリツカ</t>
    </rPh>
    <rPh sb="121" eb="123">
      <t>ザイゲン</t>
    </rPh>
    <rPh sb="124" eb="126">
      <t>カクホ</t>
    </rPh>
    <rPh sb="128" eb="132">
      <t>ケイエイキバン</t>
    </rPh>
    <rPh sb="133" eb="135">
      <t>キョウカ</t>
    </rPh>
    <rPh sb="136" eb="137">
      <t>ハカ</t>
    </rPh>
    <rPh sb="139" eb="143">
      <t>ジゾクカノウ</t>
    </rPh>
    <rPh sb="144" eb="148">
      <t>ジギョウウンエイ</t>
    </rPh>
    <rPh sb="149" eb="151">
      <t>マイシン</t>
    </rPh>
    <phoneticPr fontId="4"/>
  </si>
  <si>
    <t>　当町の簡易水道は、比較的水源に恵まれ年間配水量も十分確保できている状況にある。また愛媛県下でも広範囲な面積を有し、散在した集落ごとに整備した水道施設を有しているが、人口規模に対して施設数が多く、維持管理や更新等のコストが経過年数に比例して増加しているものと考えられる。
　収入面では、経常収支比率は99.54％となっており、料金回収率は68.79％で類似団体平均よりも上回っているが、給水収益以外の収入（起債）で賄っている状況となっている。
　また、施設利用率は類似団体平均よりも若干下回り、有収率も同様に低くなっていることから収入に直結していない。今後、漏水調査や管路の更新等の強化により、有収率向上を図る必要があると考えられる。</t>
    <rPh sb="21" eb="22">
      <t>クバ</t>
    </rPh>
    <rPh sb="34" eb="36">
      <t>ジョウキョウ</t>
    </rPh>
    <rPh sb="42" eb="46">
      <t>エヒメケンカ</t>
    </rPh>
    <rPh sb="105" eb="106">
      <t>トウ</t>
    </rPh>
    <rPh sb="111" eb="115">
      <t>ケイカネンスウ</t>
    </rPh>
    <rPh sb="116" eb="118">
      <t>ヒレイ</t>
    </rPh>
    <rPh sb="120" eb="122">
      <t>ゾウカ</t>
    </rPh>
    <rPh sb="129" eb="130">
      <t>カンガ</t>
    </rPh>
    <rPh sb="226" eb="231">
      <t>_x0000__x0000__x0005__x0008_!_x0002__x000E_)</t>
    </rPh>
    <rPh sb="241" eb="245">
      <t>÷_x0004_&amp;þ_x0004_/Ą_x0003_6</t>
    </rPh>
    <rPh sb="247" eb="250">
      <t>Ĉ_x0002_:ċ_x0001_&lt;Ė</t>
    </rPh>
    <rPh sb="251" eb="253">
      <t>_x0002_Bę_x0002_</t>
    </rPh>
    <rPh sb="254" eb="255">
      <t>Gġ</t>
    </rPh>
    <rPh sb="265" eb="267">
      <t>_x0002_JĤ_x0002_NĦ</t>
    </rPh>
    <rPh sb="268" eb="270">
      <t>_x0003_TĪ_x0002_X</t>
    </rPh>
    <rPh sb="276" eb="278">
      <t>İ_x0002_]</t>
    </rPh>
    <rPh sb="279" eb="281">
      <t>Ĳ_x0001__ĳ</t>
    </rPh>
    <rPh sb="291" eb="293">
      <t>_x0000_à　近</t>
    </rPh>
    <rPh sb="297" eb="299">
      <t>年、管路更</t>
    </rPh>
    <rPh sb="299" eb="300">
      <t>新率</t>
    </rPh>
    <rPh sb="300" eb="302">
      <t/>
    </rPh>
    <phoneticPr fontId="4"/>
  </si>
  <si>
    <t>　近年、管路更新率は0.0％が続いているが、浄水場の設備老朽化が顕著であり、その更新及び修繕を優先しているためである。あわせて1給水区域内でも集落が点在しているため、1給水区域内の管路が長く、管路更新率が低くなっている。管路の更新を不具合箇所から優先的に行っており、今後老朽管更新を行う上で中長期の計画策定が急務となっている。
　有形固定資産減価償却率は63.48％と類似団体平均よりも高いことから、管路以外の施設や機器についても計画的に更新していく必要がある。
　浄水場の更新は順次進めていく予定である。</t>
    <rPh sb="1" eb="3">
      <t>キンネン</t>
    </rPh>
    <rPh sb="4" eb="6">
      <t>カンロ</t>
    </rPh>
    <rPh sb="6" eb="8">
      <t>コウシン</t>
    </rPh>
    <rPh sb="8" eb="9">
      <t>リツ</t>
    </rPh>
    <rPh sb="15" eb="16">
      <t>ツヅ</t>
    </rPh>
    <rPh sb="22" eb="25">
      <t>ジョウスイジョウ</t>
    </rPh>
    <rPh sb="26" eb="31">
      <t>セツビロウキュウカ</t>
    </rPh>
    <rPh sb="32" eb="34">
      <t>ケンチョ</t>
    </rPh>
    <rPh sb="40" eb="43">
      <t>コウシンオヨ</t>
    </rPh>
    <rPh sb="44" eb="46">
      <t>シュウゼン</t>
    </rPh>
    <rPh sb="47" eb="49">
      <t>ユウセン</t>
    </rPh>
    <rPh sb="133" eb="135">
      <t>コンゴ</t>
    </rPh>
    <rPh sb="135" eb="140">
      <t>ロウキュウカンコウシン</t>
    </rPh>
    <rPh sb="141" eb="142">
      <t>オコナ</t>
    </rPh>
    <rPh sb="143" eb="144">
      <t>ウエ</t>
    </rPh>
    <rPh sb="145" eb="148">
      <t>チュウチョウキ</t>
    </rPh>
    <rPh sb="149" eb="153">
      <t>ケイカクサクテイ</t>
    </rPh>
    <rPh sb="154" eb="156">
      <t>キュウム</t>
    </rPh>
    <rPh sb="165" eb="169">
      <t>ユウケイコテイ</t>
    </rPh>
    <rPh sb="184" eb="188">
      <t>ルイジダンタイ</t>
    </rPh>
    <rPh sb="208" eb="210">
      <t>キキ</t>
    </rPh>
    <rPh sb="233" eb="236">
      <t>ジョウスイジョウ</t>
    </rPh>
    <rPh sb="237" eb="239">
      <t>コウシン</t>
    </rPh>
    <rPh sb="240" eb="242">
      <t>ジュンジ</t>
    </rPh>
    <rPh sb="242" eb="243">
      <t>スス</t>
    </rPh>
    <rPh sb="247" eb="24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</si>
</sst>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BCDA-4DF6-8C71-CFA53EBA13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0.26</c:v>
                </c:pt>
                <c:pt idx="3">
                  <c:v>0.28999999999999998</c:v>
                </c:pt>
                <c:pt idx="4">
                  <c:v>1.8</c:v>
                </c:pt>
              </c:numCache>
            </c:numRef>
          </c:val>
          <c:smooth val="0"/>
          <c:extLst>
            <c:ext xmlns:c16="http://schemas.microsoft.com/office/drawing/2014/chart" uri="{C3380CC4-5D6E-409C-BE32-E72D297353CC}">
              <c16:uniqueId val="{00000001-BCDA-4DF6-8C71-CFA53EBA13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57.99</c:v>
                </c:pt>
                <c:pt idx="1">
                  <c:v>55.35</c:v>
                </c:pt>
                <c:pt idx="2">
                  <c:v>56.54</c:v>
                </c:pt>
                <c:pt idx="3">
                  <c:v>54.29</c:v>
                </c:pt>
                <c:pt idx="4">
                  <c:v>55.06</c:v>
                </c:pt>
              </c:numCache>
            </c:numRef>
          </c:val>
          <c:extLst>
            <c:ext xmlns:c16="http://schemas.microsoft.com/office/drawing/2014/chart" uri="{C3380CC4-5D6E-409C-BE32-E72D297353CC}">
              <c16:uniqueId val="{00000000-41C4-4890-B086-8173EAC8CF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52.63</c:v>
                </c:pt>
                <c:pt idx="1">
                  <c:v>55.3</c:v>
                </c:pt>
                <c:pt idx="2">
                  <c:v>54.14</c:v>
                </c:pt>
                <c:pt idx="3">
                  <c:v>53.79</c:v>
                </c:pt>
                <c:pt idx="4">
                  <c:v>56.4</c:v>
                </c:pt>
              </c:numCache>
            </c:numRef>
          </c:val>
          <c:smooth val="0"/>
          <c:extLst>
            <c:ext xmlns:c16="http://schemas.microsoft.com/office/drawing/2014/chart" uri="{C3380CC4-5D6E-409C-BE32-E72D297353CC}">
              <c16:uniqueId val="{00000001-41C4-4890-B086-8173EAC8CF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68.89</c:v>
                </c:pt>
                <c:pt idx="1">
                  <c:v>69.89</c:v>
                </c:pt>
                <c:pt idx="2">
                  <c:v>69.47</c:v>
                </c:pt>
                <c:pt idx="3">
                  <c:v>69.92</c:v>
                </c:pt>
                <c:pt idx="4">
                  <c:v>69.09</c:v>
                </c:pt>
              </c:numCache>
            </c:numRef>
          </c:val>
          <c:extLst>
            <c:ext xmlns:c16="http://schemas.microsoft.com/office/drawing/2014/chart" uri="{C3380CC4-5D6E-409C-BE32-E72D297353CC}">
              <c16:uniqueId val="{00000000-F572-4A76-9BC1-91C57F712A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78.83</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F572-4A76-9BC1-91C57F712A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101.87</c:v>
                </c:pt>
                <c:pt idx="1">
                  <c:v>103.96</c:v>
                </c:pt>
                <c:pt idx="2">
                  <c:v>104.53</c:v>
                </c:pt>
                <c:pt idx="3">
                  <c:v>95.19</c:v>
                </c:pt>
                <c:pt idx="4">
                  <c:v>99.54</c:v>
                </c:pt>
              </c:numCache>
            </c:numRef>
          </c:val>
          <c:extLst>
            <c:ext xmlns:c16="http://schemas.microsoft.com/office/drawing/2014/chart" uri="{C3380CC4-5D6E-409C-BE32-E72D297353CC}">
              <c16:uniqueId val="{00000000-09CD-45F5-B347-2D9544E136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99.53</c:v>
                </c:pt>
                <c:pt idx="1">
                  <c:v>100.27</c:v>
                </c:pt>
                <c:pt idx="2">
                  <c:v>103.57</c:v>
                </c:pt>
                <c:pt idx="3">
                  <c:v>100.97</c:v>
                </c:pt>
                <c:pt idx="4">
                  <c:v>101.68</c:v>
                </c:pt>
              </c:numCache>
            </c:numRef>
          </c:val>
          <c:smooth val="0"/>
          <c:extLst>
            <c:ext xmlns:c16="http://schemas.microsoft.com/office/drawing/2014/chart" uri="{C3380CC4-5D6E-409C-BE32-E72D297353CC}">
              <c16:uniqueId val="{00000001-09CD-45F5-B347-2D9544E136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c:v>
                </c:pt>
                <c:pt idx="1">
                  <c:v>60.6</c:v>
                </c:pt>
                <c:pt idx="2">
                  <c:v>60.07</c:v>
                </c:pt>
                <c:pt idx="3">
                  <c:v>61.6</c:v>
                </c:pt>
                <c:pt idx="4">
                  <c:v>63.48</c:v>
                </c:pt>
              </c:numCache>
            </c:numRef>
          </c:val>
          <c:extLst>
            <c:ext xmlns:c16="http://schemas.microsoft.com/office/drawing/2014/chart" uri="{C3380CC4-5D6E-409C-BE32-E72D297353CC}">
              <c16:uniqueId val="{00000000-C0F3-4776-A635-0C328D9552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41.07</c:v>
                </c:pt>
                <c:pt idx="1">
                  <c:v>34.83</c:v>
                </c:pt>
                <c:pt idx="2">
                  <c:v>31.44</c:v>
                </c:pt>
                <c:pt idx="3">
                  <c:v>35.43</c:v>
                </c:pt>
                <c:pt idx="4">
                  <c:v>41.69</c:v>
                </c:pt>
              </c:numCache>
            </c:numRef>
          </c:val>
          <c:smooth val="0"/>
          <c:extLst>
            <c:ext xmlns:c16="http://schemas.microsoft.com/office/drawing/2014/chart" uri="{C3380CC4-5D6E-409C-BE32-E72D297353CC}">
              <c16:uniqueId val="{00000001-C0F3-4776-A635-0C328D9552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6E-40FC-B5B1-526FC1325A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5.94</c:v>
                </c:pt>
                <c:pt idx="1">
                  <c:v>10.050000000000001</c:v>
                </c:pt>
                <c:pt idx="2">
                  <c:v>10.78</c:v>
                </c:pt>
                <c:pt idx="3">
                  <c:v>11.16</c:v>
                </c:pt>
                <c:pt idx="4">
                  <c:v>14.82</c:v>
                </c:pt>
              </c:numCache>
            </c:numRef>
          </c:val>
          <c:smooth val="0"/>
          <c:extLst>
            <c:ext xmlns:c16="http://schemas.microsoft.com/office/drawing/2014/chart" uri="{C3380CC4-5D6E-409C-BE32-E72D297353CC}">
              <c16:uniqueId val="{00000001-2E6E-40FC-B5B1-526FC1325A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B-4260-855F-7E7DB5F6B3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4.53</c:v>
                </c:pt>
                <c:pt idx="1">
                  <c:v>8.57</c:v>
                </c:pt>
                <c:pt idx="2">
                  <c:v>5.78</c:v>
                </c:pt>
                <c:pt idx="3">
                  <c:v>8.73</c:v>
                </c:pt>
                <c:pt idx="4">
                  <c:v>15.24</c:v>
                </c:pt>
              </c:numCache>
            </c:numRef>
          </c:val>
          <c:smooth val="0"/>
          <c:extLst>
            <c:ext xmlns:c16="http://schemas.microsoft.com/office/drawing/2014/chart" uri="{C3380CC4-5D6E-409C-BE32-E72D297353CC}">
              <c16:uniqueId val="{00000001-EC5B-4260-855F-7E7DB5F6B3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30.65</c:v>
                </c:pt>
                <c:pt idx="1">
                  <c:v>29.17</c:v>
                </c:pt>
                <c:pt idx="2">
                  <c:v>41.06</c:v>
                </c:pt>
                <c:pt idx="3">
                  <c:v>46.2</c:v>
                </c:pt>
                <c:pt idx="4">
                  <c:v>65.900000000000006</c:v>
                </c:pt>
              </c:numCache>
            </c:numRef>
          </c:val>
          <c:extLst>
            <c:ext xmlns:c16="http://schemas.microsoft.com/office/drawing/2014/chart" uri="{C3380CC4-5D6E-409C-BE32-E72D297353CC}">
              <c16:uniqueId val="{00000000-D7B8-452A-8DC2-2BE7B8B44B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183.95</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D7B8-452A-8DC2-2BE7B8B44B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2078.2399999999998</c:v>
                </c:pt>
                <c:pt idx="1">
                  <c:v>2097.15</c:v>
                </c:pt>
                <c:pt idx="2">
                  <c:v>1657.06</c:v>
                </c:pt>
                <c:pt idx="3">
                  <c:v>1531.56</c:v>
                </c:pt>
                <c:pt idx="4">
                  <c:v>1322.98</c:v>
                </c:pt>
              </c:numCache>
            </c:numRef>
          </c:val>
          <c:extLst>
            <c:ext xmlns:c16="http://schemas.microsoft.com/office/drawing/2014/chart" uri="{C3380CC4-5D6E-409C-BE32-E72D297353CC}">
              <c16:uniqueId val="{00000000-6CE7-49FC-94DF-ED76EFD21F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1272.18</c:v>
                </c:pt>
                <c:pt idx="1">
                  <c:v>1390.57</c:v>
                </c:pt>
                <c:pt idx="2">
                  <c:v>1546.97</c:v>
                </c:pt>
                <c:pt idx="3">
                  <c:v>1471.36</c:v>
                </c:pt>
                <c:pt idx="4">
                  <c:v>1495.64</c:v>
                </c:pt>
              </c:numCache>
            </c:numRef>
          </c:val>
          <c:smooth val="0"/>
          <c:extLst>
            <c:ext xmlns:c16="http://schemas.microsoft.com/office/drawing/2014/chart" uri="{C3380CC4-5D6E-409C-BE32-E72D297353CC}">
              <c16:uniqueId val="{00000001-6CE7-49FC-94DF-ED76EFD21F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60.38</c:v>
                </c:pt>
                <c:pt idx="1">
                  <c:v>61.56</c:v>
                </c:pt>
                <c:pt idx="2">
                  <c:v>69.7</c:v>
                </c:pt>
                <c:pt idx="3">
                  <c:v>63.83</c:v>
                </c:pt>
                <c:pt idx="4">
                  <c:v>68.790000000000006</c:v>
                </c:pt>
              </c:numCache>
            </c:numRef>
          </c:val>
          <c:extLst>
            <c:ext xmlns:c16="http://schemas.microsoft.com/office/drawing/2014/chart" uri="{C3380CC4-5D6E-409C-BE32-E72D297353CC}">
              <c16:uniqueId val="{00000000-34D6-48AD-9A56-EA0588EC79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75.83</c:v>
                </c:pt>
                <c:pt idx="1">
                  <c:v>62.43</c:v>
                </c:pt>
                <c:pt idx="2">
                  <c:v>51.1</c:v>
                </c:pt>
                <c:pt idx="3">
                  <c:v>51.76</c:v>
                </c:pt>
                <c:pt idx="4">
                  <c:v>46.15</c:v>
                </c:pt>
              </c:numCache>
            </c:numRef>
          </c:val>
          <c:smooth val="0"/>
          <c:extLst>
            <c:ext xmlns:c16="http://schemas.microsoft.com/office/drawing/2014/chart" uri="{C3380CC4-5D6E-409C-BE32-E72D297353CC}">
              <c16:uniqueId val="{00000001-34D6-48AD-9A56-EA0588EC79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273.77</c:v>
                </c:pt>
                <c:pt idx="1">
                  <c:v>244.8</c:v>
                </c:pt>
                <c:pt idx="2">
                  <c:v>238.54</c:v>
                </c:pt>
                <c:pt idx="3">
                  <c:v>261.89999999999998</c:v>
                </c:pt>
                <c:pt idx="4">
                  <c:v>244.02</c:v>
                </c:pt>
              </c:numCache>
            </c:numRef>
          </c:val>
          <c:extLst>
            <c:ext xmlns:c16="http://schemas.microsoft.com/office/drawing/2014/chart" uri="{C3380CC4-5D6E-409C-BE32-E72D297353CC}">
              <c16:uniqueId val="{00000000-3A4B-439C-98D6-40A64207CD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181.94</c:v>
                </c:pt>
                <c:pt idx="1">
                  <c:v>224.51</c:v>
                </c:pt>
                <c:pt idx="2">
                  <c:v>269.64</c:v>
                </c:pt>
                <c:pt idx="3">
                  <c:v>276.18</c:v>
                </c:pt>
                <c:pt idx="4">
                  <c:v>315.83</c:v>
                </c:pt>
              </c:numCache>
            </c:numRef>
          </c:val>
          <c:smooth val="0"/>
          <c:extLst>
            <c:ext xmlns:c16="http://schemas.microsoft.com/office/drawing/2014/chart" uri="{C3380CC4-5D6E-409C-BE32-E72D297353CC}">
              <c16:uniqueId val="{00000001-3A4B-439C-98D6-40A64207CD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愛媛県　久万高原町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C2</v>
      </c>
      <c r="X8" s="69"/>
      <c r="Y8" s="69"/>
      <c r="Z8" s="69"/>
      <c r="AA8" s="69"/>
      <c r="AB8" s="69"/>
      <c r="AC8" s="69"/>
      <c r="AD8" s="69" t="str">
        <f>データ!$M$6</f>
        <v>非設置</v>
      </c>
      <c r="AE8" s="69"/>
      <c r="AF8" s="69"/>
      <c r="AG8" s="69"/>
      <c r="AH8" s="69"/>
      <c r="AI8" s="69"/>
      <c r="AJ8" s="69"/>
      <c r="AK8" s="2"/>
      <c r="AL8" s="60">
        <f>データ!$R$6</f>
        <v>7420</v>
      </c>
      <c r="AM8" s="60"/>
      <c r="AN8" s="60"/>
      <c r="AO8" s="60"/>
      <c r="AP8" s="60"/>
      <c r="AQ8" s="60"/>
      <c r="AR8" s="60"/>
      <c r="AS8" s="60"/>
      <c r="AT8" s="37">
        <f>データ!$S$6</f>
        <v>583.69000000000005</v>
      </c>
      <c r="AU8" s="38"/>
      <c r="AV8" s="38"/>
      <c r="AW8" s="38"/>
      <c r="AX8" s="38"/>
      <c r="AY8" s="38"/>
      <c r="AZ8" s="38"/>
      <c r="BA8" s="38"/>
      <c r="BB8" s="49">
        <f>データ!$T$6</f>
        <v>12.71</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66.14</v>
      </c>
      <c r="J10" s="38"/>
      <c r="K10" s="38"/>
      <c r="L10" s="38"/>
      <c r="M10" s="38"/>
      <c r="N10" s="38"/>
      <c r="O10" s="59"/>
      <c r="P10" s="49">
        <f>データ!$P$6</f>
        <v>93.75</v>
      </c>
      <c r="Q10" s="49"/>
      <c r="R10" s="49"/>
      <c r="S10" s="49"/>
      <c r="T10" s="49"/>
      <c r="U10" s="49"/>
      <c r="V10" s="49"/>
      <c r="W10" s="60">
        <f>データ!$Q$6</f>
        <v>3351</v>
      </c>
      <c r="X10" s="60"/>
      <c r="Y10" s="60"/>
      <c r="Z10" s="60"/>
      <c r="AA10" s="60"/>
      <c r="AB10" s="60"/>
      <c r="AC10" s="60"/>
      <c r="AD10" s="2"/>
      <c r="AE10" s="2"/>
      <c r="AF10" s="2"/>
      <c r="AG10" s="2"/>
      <c r="AH10" s="2"/>
      <c r="AI10" s="2"/>
      <c r="AJ10" s="2"/>
      <c r="AK10" s="2"/>
      <c r="AL10" s="60">
        <f>データ!$U$6</f>
        <v>6871</v>
      </c>
      <c r="AM10" s="60"/>
      <c r="AN10" s="60"/>
      <c r="AO10" s="60"/>
      <c r="AP10" s="60"/>
      <c r="AQ10" s="60"/>
      <c r="AR10" s="60"/>
      <c r="AS10" s="60"/>
      <c r="AT10" s="37">
        <f>データ!$V$6</f>
        <v>38.159999999999997</v>
      </c>
      <c r="AU10" s="38"/>
      <c r="AV10" s="38"/>
      <c r="AW10" s="38"/>
      <c r="AX10" s="38"/>
      <c r="AY10" s="38"/>
      <c r="AZ10" s="38"/>
      <c r="BA10" s="38"/>
      <c r="BB10" s="49">
        <f>データ!$W$6</f>
        <v>180.06</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114</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PiWQjC5JJUMPxGbd2RH7ggDCSNCVbgcZmf5T9bEHJk4mgq7qJzpOB+sR/JMMrKMMRhEQjqWzIwmtvJ0qpjoshg==" saltValue="obalvEUycLyQK2jvS8eC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66.14</v>
      </c>
      <c r="P6" s="21">
        <f t="shared" si="3"/>
        <v>93.75</v>
      </c>
      <c r="Q6" s="21">
        <f t="shared" si="3"/>
        <v>3351</v>
      </c>
      <c r="R6" s="21">
        <f t="shared" si="3"/>
        <v>7420</v>
      </c>
      <c r="S6" s="21">
        <f t="shared" si="3"/>
        <v>583.69000000000005</v>
      </c>
      <c r="T6" s="21">
        <f t="shared" si="3"/>
        <v>12.71</v>
      </c>
      <c r="U6" s="21">
        <f t="shared" si="3"/>
        <v>6871</v>
      </c>
      <c r="V6" s="21">
        <f t="shared" si="3"/>
        <v>38.159999999999997</v>
      </c>
      <c r="W6" s="21">
        <f t="shared" si="3"/>
        <v>180.06</v>
      </c>
      <c r="X6" s="22">
        <f>IF(X7="",NA(),X7)</f>
        <v>101.87</v>
      </c>
      <c r="Y6" s="22">
        <f t="shared" ref="Y6:AG6" si="4">IF(Y7="",NA(),Y7)</f>
        <v>103.96</v>
      </c>
      <c r="Z6" s="22">
        <f t="shared" si="4"/>
        <v>104.53</v>
      </c>
      <c r="AA6" s="22">
        <f t="shared" si="4"/>
        <v>95.19</v>
      </c>
      <c r="AB6" s="22">
        <f t="shared" si="4"/>
        <v>99.54</v>
      </c>
      <c r="AC6" s="22">
        <f t="shared" si="4"/>
        <v>99.53</v>
      </c>
      <c r="AD6" s="22">
        <f t="shared" si="4"/>
        <v>100.27</v>
      </c>
      <c r="AE6" s="22">
        <f t="shared" si="4"/>
        <v>103.57</v>
      </c>
      <c r="AF6" s="22">
        <f t="shared" si="4"/>
        <v>100.97</v>
      </c>
      <c r="AG6" s="22">
        <f t="shared" si="4"/>
        <v>101.68</v>
      </c>
      <c r="AH6" s="21" t="str">
        <f>IF(AH7="","",IF(AH7="-","【-】","【"&amp;SUBSTITUTE(TEXT(AH7,"#,##0.00"),"-","△")&amp;"】"))</f>
        <v>【104.96】</v>
      </c>
      <c r="AI6" s="21">
        <f>IF(AI7="",NA(),AI7)</f>
        <v>0</v>
      </c>
      <c r="AJ6" s="21">
        <f t="shared" ref="AJ6:AR6" si="5">IF(AJ7="",NA(),AJ7)</f>
        <v>0</v>
      </c>
      <c r="AK6" s="21">
        <f t="shared" si="5"/>
        <v>0</v>
      </c>
      <c r="AL6" s="21">
        <f t="shared" si="5"/>
        <v>0</v>
      </c>
      <c r="AM6" s="21">
        <f t="shared" si="5"/>
        <v>0</v>
      </c>
      <c r="AN6" s="22">
        <f t="shared" si="5"/>
        <v>4.53</v>
      </c>
      <c r="AO6" s="22">
        <f t="shared" si="5"/>
        <v>8.57</v>
      </c>
      <c r="AP6" s="22">
        <f t="shared" si="5"/>
        <v>5.78</v>
      </c>
      <c r="AQ6" s="22">
        <f t="shared" si="5"/>
        <v>8.73</v>
      </c>
      <c r="AR6" s="22">
        <f t="shared" si="5"/>
        <v>15.24</v>
      </c>
      <c r="AS6" s="21" t="str">
        <f>IF(AS7="","",IF(AS7="-","【-】","【"&amp;SUBSTITUTE(TEXT(AS7,"#,##0.00"),"-","△")&amp;"】"))</f>
        <v>【30.67】</v>
      </c>
      <c r="AT6" s="22">
        <f>IF(AT7="",NA(),AT7)</f>
        <v>30.65</v>
      </c>
      <c r="AU6" s="22">
        <f t="shared" ref="AU6:BC6" si="6">IF(AU7="",NA(),AU7)</f>
        <v>29.17</v>
      </c>
      <c r="AV6" s="22">
        <f t="shared" si="6"/>
        <v>41.06</v>
      </c>
      <c r="AW6" s="22">
        <f t="shared" si="6"/>
        <v>46.2</v>
      </c>
      <c r="AX6" s="22">
        <f t="shared" si="6"/>
        <v>65.900000000000006</v>
      </c>
      <c r="AY6" s="22">
        <f t="shared" si="6"/>
        <v>183.95</v>
      </c>
      <c r="AZ6" s="22">
        <f t="shared" si="6"/>
        <v>139.66999999999999</v>
      </c>
      <c r="BA6" s="22">
        <f t="shared" si="6"/>
        <v>92.24</v>
      </c>
      <c r="BB6" s="22">
        <f t="shared" si="6"/>
        <v>116</v>
      </c>
      <c r="BC6" s="22">
        <f t="shared" si="6"/>
        <v>132.63999999999999</v>
      </c>
      <c r="BD6" s="21" t="str">
        <f>IF(BD7="","",IF(BD7="-","【-】","【"&amp;SUBSTITUTE(TEXT(BD7,"#,##0.00"),"-","△")&amp;"】"))</f>
        <v>【195.24】</v>
      </c>
      <c r="BE6" s="22">
        <f>IF(BE7="",NA(),BE7)</f>
        <v>2078.2399999999998</v>
      </c>
      <c r="BF6" s="22">
        <f t="shared" ref="BF6:BN6" si="7">IF(BF7="",NA(),BF7)</f>
        <v>2097.15</v>
      </c>
      <c r="BG6" s="22">
        <f t="shared" si="7"/>
        <v>1657.06</v>
      </c>
      <c r="BH6" s="22">
        <f t="shared" si="7"/>
        <v>1531.56</v>
      </c>
      <c r="BI6" s="22">
        <f t="shared" si="7"/>
        <v>1322.98</v>
      </c>
      <c r="BJ6" s="22">
        <f t="shared" si="7"/>
        <v>1272.18</v>
      </c>
      <c r="BK6" s="22">
        <f t="shared" si="7"/>
        <v>1390.57</v>
      </c>
      <c r="BL6" s="22">
        <f t="shared" si="7"/>
        <v>1546.97</v>
      </c>
      <c r="BM6" s="22">
        <f t="shared" si="7"/>
        <v>1471.36</v>
      </c>
      <c r="BN6" s="22">
        <f t="shared" si="7"/>
        <v>1495.64</v>
      </c>
      <c r="BO6" s="21" t="str">
        <f>IF(BO7="","",IF(BO7="-","【-】","【"&amp;SUBSTITUTE(TEXT(BO7,"#,##0.00"),"-","△")&amp;"】"))</f>
        <v>【1,090.93】</v>
      </c>
      <c r="BP6" s="22">
        <f>IF(BP7="",NA(),BP7)</f>
        <v>60.38</v>
      </c>
      <c r="BQ6" s="22">
        <f t="shared" ref="BQ6:BY6" si="8">IF(BQ7="",NA(),BQ7)</f>
        <v>61.56</v>
      </c>
      <c r="BR6" s="22">
        <f t="shared" si="8"/>
        <v>69.7</v>
      </c>
      <c r="BS6" s="22">
        <f t="shared" si="8"/>
        <v>63.83</v>
      </c>
      <c r="BT6" s="22">
        <f t="shared" si="8"/>
        <v>68.790000000000006</v>
      </c>
      <c r="BU6" s="22">
        <f t="shared" si="8"/>
        <v>75.83</v>
      </c>
      <c r="BV6" s="22">
        <f t="shared" si="8"/>
        <v>62.43</v>
      </c>
      <c r="BW6" s="22">
        <f t="shared" si="8"/>
        <v>51.1</v>
      </c>
      <c r="BX6" s="22">
        <f t="shared" si="8"/>
        <v>51.76</v>
      </c>
      <c r="BY6" s="22">
        <f t="shared" si="8"/>
        <v>46.15</v>
      </c>
      <c r="BZ6" s="21" t="str">
        <f>IF(BZ7="","",IF(BZ7="-","【-】","【"&amp;SUBSTITUTE(TEXT(BZ7,"#,##0.00"),"-","△")&amp;"】"))</f>
        <v>【58.61】</v>
      </c>
      <c r="CA6" s="22">
        <f>IF(CA7="",NA(),CA7)</f>
        <v>273.77</v>
      </c>
      <c r="CB6" s="22">
        <f t="shared" ref="CB6:CJ6" si="9">IF(CB7="",NA(),CB7)</f>
        <v>244.8</v>
      </c>
      <c r="CC6" s="22">
        <f t="shared" si="9"/>
        <v>238.54</v>
      </c>
      <c r="CD6" s="22">
        <f t="shared" si="9"/>
        <v>261.89999999999998</v>
      </c>
      <c r="CE6" s="22">
        <f t="shared" si="9"/>
        <v>244.02</v>
      </c>
      <c r="CF6" s="22">
        <f t="shared" si="9"/>
        <v>181.94</v>
      </c>
      <c r="CG6" s="22">
        <f t="shared" si="9"/>
        <v>224.51</v>
      </c>
      <c r="CH6" s="22">
        <f t="shared" si="9"/>
        <v>269.64</v>
      </c>
      <c r="CI6" s="22">
        <f t="shared" si="9"/>
        <v>276.18</v>
      </c>
      <c r="CJ6" s="22">
        <f t="shared" si="9"/>
        <v>315.83</v>
      </c>
      <c r="CK6" s="21" t="str">
        <f>IF(CK7="","",IF(CK7="-","【-】","【"&amp;SUBSTITUTE(TEXT(CK7,"#,##0.00"),"-","△")&amp;"】"))</f>
        <v>【274.97】</v>
      </c>
      <c r="CL6" s="22">
        <f>IF(CL7="",NA(),CL7)</f>
        <v>57.99</v>
      </c>
      <c r="CM6" s="22">
        <f t="shared" ref="CM6:CU6" si="10">IF(CM7="",NA(),CM7)</f>
        <v>55.35</v>
      </c>
      <c r="CN6" s="22">
        <f t="shared" si="10"/>
        <v>56.54</v>
      </c>
      <c r="CO6" s="22">
        <f t="shared" si="10"/>
        <v>54.29</v>
      </c>
      <c r="CP6" s="22">
        <f t="shared" si="10"/>
        <v>55.06</v>
      </c>
      <c r="CQ6" s="22">
        <f t="shared" si="10"/>
        <v>52.63</v>
      </c>
      <c r="CR6" s="22">
        <f t="shared" si="10"/>
        <v>55.3</v>
      </c>
      <c r="CS6" s="22">
        <f t="shared" si="10"/>
        <v>54.14</v>
      </c>
      <c r="CT6" s="22">
        <f t="shared" si="10"/>
        <v>53.79</v>
      </c>
      <c r="CU6" s="22">
        <f t="shared" si="10"/>
        <v>56.4</v>
      </c>
      <c r="CV6" s="21" t="str">
        <f>IF(CV7="","",IF(CV7="-","【-】","【"&amp;SUBSTITUTE(TEXT(CV7,"#,##0.00"),"-","△")&amp;"】"))</f>
        <v>【52.36】</v>
      </c>
      <c r="CW6" s="22">
        <f>IF(CW7="",NA(),CW7)</f>
        <v>68.89</v>
      </c>
      <c r="CX6" s="22">
        <f t="shared" ref="CX6:DF6" si="11">IF(CX7="",NA(),CX7)</f>
        <v>69.89</v>
      </c>
      <c r="CY6" s="22">
        <f t="shared" si="11"/>
        <v>69.47</v>
      </c>
      <c r="CZ6" s="22">
        <f t="shared" si="11"/>
        <v>69.92</v>
      </c>
      <c r="DA6" s="22">
        <f t="shared" si="11"/>
        <v>69.09</v>
      </c>
      <c r="DB6" s="22">
        <f t="shared" si="11"/>
        <v>78.83</v>
      </c>
      <c r="DC6" s="22">
        <f t="shared" si="11"/>
        <v>78.319999999999993</v>
      </c>
      <c r="DD6" s="22">
        <f t="shared" si="11"/>
        <v>76.239999999999995</v>
      </c>
      <c r="DE6" s="22">
        <f t="shared" si="11"/>
        <v>73.81</v>
      </c>
      <c r="DF6" s="22">
        <f t="shared" si="11"/>
        <v>73.099999999999994</v>
      </c>
      <c r="DG6" s="21" t="str">
        <f>IF(DG7="","",IF(DG7="-","【-】","【"&amp;SUBSTITUTE(TEXT(DG7,"#,##0.00"),"-","△")&amp;"】"))</f>
        <v>【73.88】</v>
      </c>
      <c r="DH6" s="22">
        <f>IF(DH7="",NA(),DH7)</f>
        <v>56.2</v>
      </c>
      <c r="DI6" s="22">
        <f t="shared" ref="DI6:DQ6" si="12">IF(DI7="",NA(),DI7)</f>
        <v>60.6</v>
      </c>
      <c r="DJ6" s="22">
        <f t="shared" si="12"/>
        <v>60.07</v>
      </c>
      <c r="DK6" s="22">
        <f t="shared" si="12"/>
        <v>61.6</v>
      </c>
      <c r="DL6" s="22">
        <f t="shared" si="12"/>
        <v>63.48</v>
      </c>
      <c r="DM6" s="22">
        <f t="shared" si="12"/>
        <v>41.07</v>
      </c>
      <c r="DN6" s="22">
        <f t="shared" si="12"/>
        <v>34.83</v>
      </c>
      <c r="DO6" s="22">
        <f t="shared" si="12"/>
        <v>31.44</v>
      </c>
      <c r="DP6" s="22">
        <f t="shared" si="12"/>
        <v>35.43</v>
      </c>
      <c r="DQ6" s="22">
        <f t="shared" si="12"/>
        <v>41.69</v>
      </c>
      <c r="DR6" s="21" t="str">
        <f>IF(DR7="","",IF(DR7="-","【-】","【"&amp;SUBSTITUTE(TEXT(DR7,"#,##0.00"),"-","△")&amp;"】"))</f>
        <v>【39.30】</v>
      </c>
      <c r="DS6" s="21">
        <f>IF(DS7="",NA(),DS7)</f>
        <v>0</v>
      </c>
      <c r="DT6" s="21">
        <f t="shared" ref="DT6:EB6" si="13">IF(DT7="",NA(),DT7)</f>
        <v>0</v>
      </c>
      <c r="DU6" s="21">
        <f t="shared" si="13"/>
        <v>0</v>
      </c>
      <c r="DV6" s="21">
        <f t="shared" si="13"/>
        <v>0</v>
      </c>
      <c r="DW6" s="21">
        <f t="shared" si="13"/>
        <v>0</v>
      </c>
      <c r="DX6" s="22">
        <f t="shared" si="13"/>
        <v>5.94</v>
      </c>
      <c r="DY6" s="22">
        <f t="shared" si="13"/>
        <v>10.050000000000001</v>
      </c>
      <c r="DZ6" s="22">
        <f t="shared" si="13"/>
        <v>10.78</v>
      </c>
      <c r="EA6" s="22">
        <f t="shared" si="13"/>
        <v>11.16</v>
      </c>
      <c r="EB6" s="22">
        <f t="shared" si="13"/>
        <v>14.82</v>
      </c>
      <c r="EC6" s="21" t="str">
        <f>IF(EC7="","",IF(EC7="-","【-】","【"&amp;SUBSTITUTE(TEXT(EC7,"#,##0.00"),"-","△")&amp;"】"))</f>
        <v>【18.76】</v>
      </c>
      <c r="ED6" s="22">
        <f>IF(ED7="",NA(),ED7)</f>
        <v>0.08</v>
      </c>
      <c r="EE6" s="21">
        <f t="shared" ref="EE6:EM6" si="14">IF(EE7="",NA(),EE7)</f>
        <v>0</v>
      </c>
      <c r="EF6" s="21">
        <f t="shared" si="14"/>
        <v>0</v>
      </c>
      <c r="EG6" s="21">
        <f t="shared" si="14"/>
        <v>0</v>
      </c>
      <c r="EH6" s="21">
        <f t="shared" si="14"/>
        <v>0</v>
      </c>
      <c r="EI6" s="22">
        <f t="shared" si="14"/>
        <v>0.04</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383864</v>
      </c>
      <c r="D7" s="24">
        <v>46</v>
      </c>
      <c r="E7" s="24">
        <v>1</v>
      </c>
      <c r="F7" s="24">
        <v>0</v>
      </c>
      <c r="G7" s="24">
        <v>5</v>
      </c>
      <c r="H7" s="24" t="s">
        <v>93</v>
      </c>
      <c r="I7" s="24" t="s">
        <v>94</v>
      </c>
      <c r="J7" s="24" t="s">
        <v>95</v>
      </c>
      <c r="K7" s="24" t="s">
        <v>96</v>
      </c>
      <c r="L7" s="24" t="s">
        <v>97</v>
      </c>
      <c r="M7" s="24" t="s">
        <v>98</v>
      </c>
      <c r="N7" s="25" t="s">
        <v>99</v>
      </c>
      <c r="O7" s="25">
        <v>66.14</v>
      </c>
      <c r="P7" s="25">
        <v>93.75</v>
      </c>
      <c r="Q7" s="25">
        <v>3351</v>
      </c>
      <c r="R7" s="25">
        <v>7420</v>
      </c>
      <c r="S7" s="25">
        <v>583.69000000000005</v>
      </c>
      <c r="T7" s="25">
        <v>12.71</v>
      </c>
      <c r="U7" s="25">
        <v>6871</v>
      </c>
      <c r="V7" s="25">
        <v>38.159999999999997</v>
      </c>
      <c r="W7" s="25">
        <v>180.06</v>
      </c>
      <c r="X7" s="25">
        <v>101.87</v>
      </c>
      <c r="Y7" s="25">
        <v>103.96</v>
      </c>
      <c r="Z7" s="25">
        <v>104.53</v>
      </c>
      <c r="AA7" s="25">
        <v>95.19</v>
      </c>
      <c r="AB7" s="25">
        <v>99.54</v>
      </c>
      <c r="AC7" s="25">
        <v>99.53</v>
      </c>
      <c r="AD7" s="25">
        <v>100.27</v>
      </c>
      <c r="AE7" s="25">
        <v>103.57</v>
      </c>
      <c r="AF7" s="25">
        <v>100.97</v>
      </c>
      <c r="AG7" s="25">
        <v>101.68</v>
      </c>
      <c r="AH7" s="25">
        <v>104.96</v>
      </c>
      <c r="AI7" s="25">
        <v>0</v>
      </c>
      <c r="AJ7" s="25">
        <v>0</v>
      </c>
      <c r="AK7" s="25">
        <v>0</v>
      </c>
      <c r="AL7" s="25">
        <v>0</v>
      </c>
      <c r="AM7" s="25">
        <v>0</v>
      </c>
      <c r="AN7" s="25">
        <v>4.53</v>
      </c>
      <c r="AO7" s="25">
        <v>8.57</v>
      </c>
      <c r="AP7" s="25">
        <v>5.78</v>
      </c>
      <c r="AQ7" s="25">
        <v>8.73</v>
      </c>
      <c r="AR7" s="25">
        <v>15.24</v>
      </c>
      <c r="AS7" s="25">
        <v>30.67</v>
      </c>
      <c r="AT7" s="25">
        <v>30.65</v>
      </c>
      <c r="AU7" s="25">
        <v>29.17</v>
      </c>
      <c r="AV7" s="25">
        <v>41.06</v>
      </c>
      <c r="AW7" s="25">
        <v>46.2</v>
      </c>
      <c r="AX7" s="25">
        <v>65.900000000000006</v>
      </c>
      <c r="AY7" s="25">
        <v>183.95</v>
      </c>
      <c r="AZ7" s="25">
        <v>139.66999999999999</v>
      </c>
      <c r="BA7" s="25">
        <v>92.24</v>
      </c>
      <c r="BB7" s="25">
        <v>116</v>
      </c>
      <c r="BC7" s="25">
        <v>132.63999999999999</v>
      </c>
      <c r="BD7" s="25">
        <v>195.24</v>
      </c>
      <c r="BE7" s="25">
        <v>2078.2399999999998</v>
      </c>
      <c r="BF7" s="25">
        <v>2097.15</v>
      </c>
      <c r="BG7" s="25">
        <v>1657.06</v>
      </c>
      <c r="BH7" s="25">
        <v>1531.56</v>
      </c>
      <c r="BI7" s="25">
        <v>1322.98</v>
      </c>
      <c r="BJ7" s="25">
        <v>1272.18</v>
      </c>
      <c r="BK7" s="25">
        <v>1390.57</v>
      </c>
      <c r="BL7" s="25">
        <v>1546.97</v>
      </c>
      <c r="BM7" s="25">
        <v>1471.36</v>
      </c>
      <c r="BN7" s="25">
        <v>1495.64</v>
      </c>
      <c r="BO7" s="25">
        <v>1090.93</v>
      </c>
      <c r="BP7" s="25">
        <v>60.38</v>
      </c>
      <c r="BQ7" s="25">
        <v>61.56</v>
      </c>
      <c r="BR7" s="25">
        <v>69.7</v>
      </c>
      <c r="BS7" s="25">
        <v>63.83</v>
      </c>
      <c r="BT7" s="25">
        <v>68.790000000000006</v>
      </c>
      <c r="BU7" s="25">
        <v>75.83</v>
      </c>
      <c r="BV7" s="25">
        <v>62.43</v>
      </c>
      <c r="BW7" s="25">
        <v>51.1</v>
      </c>
      <c r="BX7" s="25">
        <v>51.76</v>
      </c>
      <c r="BY7" s="25">
        <v>46.15</v>
      </c>
      <c r="BZ7" s="25">
        <v>58.61</v>
      </c>
      <c r="CA7" s="25">
        <v>273.77</v>
      </c>
      <c r="CB7" s="25">
        <v>244.8</v>
      </c>
      <c r="CC7" s="25">
        <v>238.54</v>
      </c>
      <c r="CD7" s="25">
        <v>261.89999999999998</v>
      </c>
      <c r="CE7" s="25">
        <v>244.02</v>
      </c>
      <c r="CF7" s="25">
        <v>181.94</v>
      </c>
      <c r="CG7" s="25">
        <v>224.51</v>
      </c>
      <c r="CH7" s="25">
        <v>269.64</v>
      </c>
      <c r="CI7" s="25">
        <v>276.18</v>
      </c>
      <c r="CJ7" s="25">
        <v>315.83</v>
      </c>
      <c r="CK7" s="25">
        <v>274.97000000000003</v>
      </c>
      <c r="CL7" s="25">
        <v>57.99</v>
      </c>
      <c r="CM7" s="25">
        <v>55.35</v>
      </c>
      <c r="CN7" s="25">
        <v>56.54</v>
      </c>
      <c r="CO7" s="25">
        <v>54.29</v>
      </c>
      <c r="CP7" s="25">
        <v>55.06</v>
      </c>
      <c r="CQ7" s="25">
        <v>52.63</v>
      </c>
      <c r="CR7" s="25">
        <v>55.3</v>
      </c>
      <c r="CS7" s="25">
        <v>54.14</v>
      </c>
      <c r="CT7" s="25">
        <v>53.79</v>
      </c>
      <c r="CU7" s="25">
        <v>56.4</v>
      </c>
      <c r="CV7" s="25">
        <v>52.36</v>
      </c>
      <c r="CW7" s="25">
        <v>68.89</v>
      </c>
      <c r="CX7" s="25">
        <v>69.89</v>
      </c>
      <c r="CY7" s="25">
        <v>69.47</v>
      </c>
      <c r="CZ7" s="25">
        <v>69.92</v>
      </c>
      <c r="DA7" s="25">
        <v>69.09</v>
      </c>
      <c r="DB7" s="25">
        <v>78.83</v>
      </c>
      <c r="DC7" s="25">
        <v>78.319999999999993</v>
      </c>
      <c r="DD7" s="25">
        <v>76.239999999999995</v>
      </c>
      <c r="DE7" s="25">
        <v>73.81</v>
      </c>
      <c r="DF7" s="25">
        <v>73.099999999999994</v>
      </c>
      <c r="DG7" s="25">
        <v>73.88</v>
      </c>
      <c r="DH7" s="25">
        <v>56.2</v>
      </c>
      <c r="DI7" s="25">
        <v>60.6</v>
      </c>
      <c r="DJ7" s="25">
        <v>60.07</v>
      </c>
      <c r="DK7" s="25">
        <v>61.6</v>
      </c>
      <c r="DL7" s="25">
        <v>63.48</v>
      </c>
      <c r="DM7" s="25">
        <v>41.07</v>
      </c>
      <c r="DN7" s="25">
        <v>34.83</v>
      </c>
      <c r="DO7" s="25">
        <v>31.44</v>
      </c>
      <c r="DP7" s="25">
        <v>35.43</v>
      </c>
      <c r="DQ7" s="25">
        <v>41.69</v>
      </c>
      <c r="DR7" s="25">
        <v>39.299999999999997</v>
      </c>
      <c r="DS7" s="25">
        <v>0</v>
      </c>
      <c r="DT7" s="25">
        <v>0</v>
      </c>
      <c r="DU7" s="25">
        <v>0</v>
      </c>
      <c r="DV7" s="25">
        <v>0</v>
      </c>
      <c r="DW7" s="25">
        <v>0</v>
      </c>
      <c r="DX7" s="25">
        <v>5.94</v>
      </c>
      <c r="DY7" s="25">
        <v>10.050000000000001</v>
      </c>
      <c r="DZ7" s="25">
        <v>10.78</v>
      </c>
      <c r="EA7" s="25">
        <v>11.16</v>
      </c>
      <c r="EB7" s="25">
        <v>14.82</v>
      </c>
      <c r="EC7" s="25">
        <v>18.760000000000002</v>
      </c>
      <c r="ED7" s="25">
        <v>0.08</v>
      </c>
      <c r="EE7" s="25">
        <v>0</v>
      </c>
      <c r="EF7" s="25">
        <v>0</v>
      </c>
      <c r="EG7" s="25">
        <v>0</v>
      </c>
      <c r="EH7" s="25">
        <v>0</v>
      </c>
      <c r="EI7" s="25">
        <v>0.04</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User</cp:lastModifiedBy>
  <dcterms:created xsi:type="dcterms:W3CDTF">2023-12-05T01:00:15Z</dcterms:created>
  <dcterms:modified xsi:type="dcterms:W3CDTF">2024-02-21T23:52:16Z</dcterms:modified>
  <cp:category/>
</cp:coreProperties>
</file>