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都市整備部\用地課\▲駐車・駐輪担当\02 駐車\05 調査・回答\R5\【依頼：1_31〆】公営企業に係る経営比較分析表（令和４年度決算）の\回答\"/>
    </mc:Choice>
  </mc:AlternateContent>
  <xr:revisionPtr revIDLastSave="0" documentId="13_ncr:1_{5174F45C-5BF8-4FFC-AB1A-93672F423F8C}" xr6:coauthVersionLast="47" xr6:coauthVersionMax="47" xr10:uidLastSave="{00000000-0000-0000-0000-000000000000}"/>
  <workbookProtection workbookAlgorithmName="SHA-512" workbookHashValue="mp80hgADL4wqfZih4rF+oXoMNCmMGURdMv2Y9rgYp25FEg4TmFWw2cASUaeWbhMugUG5q7bjpHQp22HXjn5MHQ==" workbookSaltValue="f6Q20g8eYC0WAQJ2P/R2Ew==" workbookSpinCount="100000" lockStructure="1"/>
  <bookViews>
    <workbookView xWindow="-120" yWindow="-120" windowWidth="19785" windowHeight="117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MA51" i="4"/>
  <c r="CS30" i="4"/>
  <c r="C11" i="5"/>
  <c r="D11" i="5"/>
  <c r="E11" i="5"/>
  <c r="B11" i="5"/>
  <c r="BK76" i="4" l="1"/>
  <c r="LH51" i="4"/>
  <c r="GQ30" i="4"/>
  <c r="LT76" i="4"/>
  <c r="GQ51" i="4"/>
  <c r="LH30" i="4"/>
  <c r="IE76" i="4"/>
  <c r="BZ51" i="4"/>
  <c r="BZ30" i="4"/>
  <c r="BG30" i="4"/>
  <c r="FX51" i="4"/>
  <c r="AV76" i="4"/>
  <c r="KO51" i="4"/>
  <c r="LE76" i="4"/>
  <c r="KO30" i="4"/>
  <c r="HP76" i="4"/>
  <c r="BG51" i="4"/>
  <c r="FX30" i="4"/>
  <c r="FE51" i="4"/>
  <c r="HA76" i="4"/>
  <c r="AN51" i="4"/>
  <c r="FE30" i="4"/>
  <c r="JV30" i="4"/>
  <c r="AN30" i="4"/>
  <c r="AG76" i="4"/>
  <c r="KP76" i="4"/>
  <c r="JV51" i="4"/>
  <c r="KA76" i="4"/>
  <c r="EL51" i="4"/>
  <c r="JC30" i="4"/>
  <c r="JC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<sst xmlns="http://schemas.openxmlformats.org/spreadsheetml/2006/main" count="278" uniqueCount="133">
  <si>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</si>
  <si>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</si>
  <si>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</si>
  <si>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</si>
  <si>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</si>
  <si>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</si>
  <si>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</si>
  <si>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</si>
  <si>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</si>
  <si>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</si>
  <si>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</si>
  <si>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</si>
  <si>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</si>
  <si>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</si>
  <si>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</si>
  <si>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</si>
  <si>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</si>
  <si>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</si>
  <si>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</si>
  <si>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</si>
  <si>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</si>
  <si>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</si>
  <si>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</si>
  <si>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</si>
  <si>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</si>
  <si>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</si>
  <si>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</si>
  <si>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</si>
  <si>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</si>
  <si>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</si>
  <si>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</si>
  <si>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</si>
  <si>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</si>
  <si>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</si>
  <si>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</si>
  <si>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</si>
  <si>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</si>
  <si>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</si>
  <si>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</si>
  <si>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</si>
  <si>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</si>
  <si>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</si>
  <si>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</si>
  <si>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</si>
  <si>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</si>
  <si>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</si>
  <si>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</si>
  <si>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</si>
  <si>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</si>
  <si>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</si>
  <si>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</si>
  <si>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</si>
  <si>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</si>
  <si>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</si>
  <si>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</si>
  <si>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</si>
  <si>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</si>
  <si>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</si>
  <si>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</si>
  <si>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</si>
  <si>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</si>
  <si>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</si>
  <si>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</si>
  <si>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</si>
  <si>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</si>
  <si>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</si>
  <si>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</si>
  <si>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</si>
  <si>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</si>
  <si>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</si>
  <si>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</si>
  <si>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</si>
  <si>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</si>
  <si>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</si>
  <si>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</si>
  <si>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</si>
  <si>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</si>
  <si>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</si>
  <si>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</si>
  <si>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</si>
  <si>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</si>
  <si>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</si>
  <si>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</si>
  <si>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</si>
  <si>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</si>
  <si>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</si>
  <si>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</si>
  <si>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</si>
  <si>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</si>
  <si>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</si>
  <si>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</si>
  <si>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</si>
  <si>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</si>
  <si>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</si>
  <si>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</si>
  <si>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</si>
  <si>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</si>
  <si>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</si>
  <si>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</si>
  <si>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</si>
  <si>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</si>
  <si>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</si>
  <si>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</si>
  <si>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当該値(N)</t>
    <phoneticPr fontId="5"/>
  </si>
  <si>
    <t>当該値(N-4)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</si>
  <si>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</si>
  <si>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</si>
  <si>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</si>
  <si>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</si>
  <si>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</si>
  <si>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</si>
  <si>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</si>
  <si>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松山市</t>
  </si>
  <si>
    <t>高架下駐車場（小坂）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</si>
  <si>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</si>
  <si>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</si>
  <si>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</si>
  <si>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</si>
  <si>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</si>
  <si>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</si>
  <si>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</si>
  <si>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</si>
  <si>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</si>
  <si>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</si>
  <si>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</si>
  <si>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</si>
  <si>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</si>
  <si>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</si>
  <si>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</si>
  <si>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平成27年度から、指定管理者による利用料金制の導入により、収支が改善し、安定した運営が行われている。
　今後も、指定管理者と協力し、収益確保を継続するための検討をしていく。</t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</si>
  <si>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</si>
  <si>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当駐車場は定期のみの駐車場であり、稼働率は算定していない。今後も指定管理者と協力しながら、継続的な利用者の確保に努めていく必要がある。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</si>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</sst>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163.6</c:v>
                </c:pt>
                <c:pt idx="1">
                  <c:v>156.69999999999999</c:v>
                </c:pt>
                <c:pt idx="2">
                  <c:v>154.6</c:v>
                </c:pt>
                <c:pt idx="3">
                  <c:v>157.30000000000001</c:v>
                </c:pt>
                <c:pt idx="4">
                  <c:v>163.6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E-49C4-B539-9D30A5AC6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E-49C4-B539-9D30A5AC6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2-43A1-AC43-E64AAC9C4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C2-43A1-AC43-E64AAC9C4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777-4CBF-BF68-7BDC3F1E1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77-4CBF-BF68-7BDC3F1E1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DBC-4576-ACE7-F66035473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BC-4576-ACE7-F66035473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3-460F-9553-D9301126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13-460F-9553-D9301126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0-4BBB-AFCB-525BCA133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00-4BBB-AFCB-525BCA133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5-4604-AD82-DCF8C3711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D5-4604-AD82-DCF8C3711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38.9</c:v>
                </c:pt>
                <c:pt idx="1">
                  <c:v>36.200000000000003</c:v>
                </c:pt>
                <c:pt idx="2">
                  <c:v>35.299999999999997</c:v>
                </c:pt>
                <c:pt idx="3">
                  <c:v>36.4</c:v>
                </c:pt>
                <c:pt idx="4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A-48F8-AED5-351D5BD00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3A-48F8-AED5-351D5BD00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2577</c:v>
                </c:pt>
                <c:pt idx="1">
                  <c:v>2282</c:v>
                </c:pt>
                <c:pt idx="2">
                  <c:v>2496</c:v>
                </c:pt>
                <c:pt idx="3">
                  <c:v>2502</c:v>
                </c:pt>
                <c:pt idx="4">
                  <c:v>2541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3-44D6-96E1-063953E06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3-44D6-96E1-063953E06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DS42" zoomScale="70" zoomScaleNormal="7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愛媛県松山市　高架下駐車場（小坂）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Ａ３Ｂ２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無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1590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120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38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60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利用料金制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163.6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156.69999999999999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154.6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157.30000000000001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163.6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0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0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0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0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0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465.2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1736.5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3200.8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274.39999999999998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972.8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9.6999999999999993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1.3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4.8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3.3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1.6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159.69999999999999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159.6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128.5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138.1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152.4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130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131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38.9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36.200000000000003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35.299999999999997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36.4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38.9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2577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2282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2496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2502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2541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14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98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13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2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33.700000000000003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28.9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-56.4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16.899999999999999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26.4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6546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8262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1059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2866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4637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51.7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51.5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764.6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72.599999999999994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50.4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ZygLYINS/jof78cvPxPfqCAp9JEYmQ47UfN6zSLT1x1vnscL2oKaWMzCpRv82hzlacLyl5XkC0lYx2cvSFeWRA==" saltValue="tRodn9rws5dYWCIW8Ji7D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101</v>
      </c>
      <c r="AL5" s="47" t="s">
        <v>92</v>
      </c>
      <c r="AM5" s="47" t="s">
        <v>93</v>
      </c>
      <c r="AN5" s="47" t="s">
        <v>102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101</v>
      </c>
      <c r="AW5" s="47" t="s">
        <v>92</v>
      </c>
      <c r="AX5" s="47" t="s">
        <v>93</v>
      </c>
      <c r="AY5" s="47" t="s">
        <v>103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101</v>
      </c>
      <c r="BH5" s="47" t="s">
        <v>92</v>
      </c>
      <c r="BI5" s="47" t="s">
        <v>93</v>
      </c>
      <c r="BJ5" s="47" t="s">
        <v>102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104</v>
      </c>
      <c r="BR5" s="47" t="s">
        <v>101</v>
      </c>
      <c r="BS5" s="47" t="s">
        <v>92</v>
      </c>
      <c r="BT5" s="47" t="s">
        <v>93</v>
      </c>
      <c r="BU5" s="47" t="s">
        <v>102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105</v>
      </c>
      <c r="CC5" s="47" t="s">
        <v>101</v>
      </c>
      <c r="CD5" s="47" t="s">
        <v>92</v>
      </c>
      <c r="CE5" s="47" t="s">
        <v>93</v>
      </c>
      <c r="CF5" s="47" t="s">
        <v>103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101</v>
      </c>
      <c r="CQ5" s="47" t="s">
        <v>106</v>
      </c>
      <c r="CR5" s="47" t="s">
        <v>93</v>
      </c>
      <c r="CS5" s="47" t="s">
        <v>102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101</v>
      </c>
      <c r="DB5" s="47" t="s">
        <v>92</v>
      </c>
      <c r="DC5" s="47" t="s">
        <v>93</v>
      </c>
      <c r="DD5" s="47" t="s">
        <v>102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101</v>
      </c>
      <c r="DM5" s="47" t="s">
        <v>92</v>
      </c>
      <c r="DN5" s="47" t="s">
        <v>93</v>
      </c>
      <c r="DO5" s="47" t="s">
        <v>103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15">
      <c r="A6" s="37" t="s">
        <v>107</v>
      </c>
      <c r="B6" s="48">
        <f>B8</f>
        <v>2022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5</v>
      </c>
      <c r="H6" s="48" t="str">
        <f>SUBSTITUTE(H8,"　","")</f>
        <v>愛媛県松山市</v>
      </c>
      <c r="I6" s="48" t="str">
        <f t="shared" si="1"/>
        <v>高架下駐車場（小坂）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38</v>
      </c>
      <c r="S6" s="50" t="str">
        <f t="shared" si="1"/>
        <v>無</v>
      </c>
      <c r="T6" s="50" t="str">
        <f t="shared" si="1"/>
        <v>無</v>
      </c>
      <c r="U6" s="51">
        <f t="shared" si="1"/>
        <v>1590</v>
      </c>
      <c r="V6" s="51">
        <f t="shared" si="1"/>
        <v>60</v>
      </c>
      <c r="W6" s="51">
        <f t="shared" si="1"/>
        <v>0</v>
      </c>
      <c r="X6" s="50" t="str">
        <f t="shared" si="1"/>
        <v>利用料金制</v>
      </c>
      <c r="Y6" s="52">
        <f>IF(Y8="-",NA(),Y8)</f>
        <v>163.6</v>
      </c>
      <c r="Z6" s="52">
        <f t="shared" ref="Z6:AH6" si="2">IF(Z8="-",NA(),Z8)</f>
        <v>156.69999999999999</v>
      </c>
      <c r="AA6" s="52">
        <f t="shared" si="2"/>
        <v>154.6</v>
      </c>
      <c r="AB6" s="52">
        <f t="shared" si="2"/>
        <v>157.30000000000001</v>
      </c>
      <c r="AC6" s="52">
        <f t="shared" si="2"/>
        <v>163.6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38.9</v>
      </c>
      <c r="BG6" s="52">
        <f t="shared" ref="BG6:BO6" si="5">IF(BG8="-",NA(),BG8)</f>
        <v>36.200000000000003</v>
      </c>
      <c r="BH6" s="52">
        <f t="shared" si="5"/>
        <v>35.299999999999997</v>
      </c>
      <c r="BI6" s="52">
        <f t="shared" si="5"/>
        <v>36.4</v>
      </c>
      <c r="BJ6" s="52">
        <f t="shared" si="5"/>
        <v>38.9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2577</v>
      </c>
      <c r="BR6" s="53">
        <f t="shared" ref="BR6:BZ6" si="6">IF(BR8="-",NA(),BR8)</f>
        <v>2282</v>
      </c>
      <c r="BS6" s="53">
        <f t="shared" si="6"/>
        <v>2496</v>
      </c>
      <c r="BT6" s="53">
        <f t="shared" si="6"/>
        <v>2502</v>
      </c>
      <c r="BU6" s="53">
        <f t="shared" si="6"/>
        <v>2541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108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108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109</v>
      </c>
      <c r="B7" s="48">
        <f t="shared" ref="B7:X7" si="10">B8</f>
        <v>2022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5</v>
      </c>
      <c r="H7" s="48" t="str">
        <f t="shared" si="10"/>
        <v>愛媛県　松山市</v>
      </c>
      <c r="I7" s="48" t="str">
        <f t="shared" si="10"/>
        <v>高架下駐車場（小坂）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38</v>
      </c>
      <c r="S7" s="50" t="str">
        <f t="shared" si="10"/>
        <v>無</v>
      </c>
      <c r="T7" s="50" t="str">
        <f t="shared" si="10"/>
        <v>無</v>
      </c>
      <c r="U7" s="51">
        <f t="shared" si="10"/>
        <v>1590</v>
      </c>
      <c r="V7" s="51">
        <f t="shared" si="10"/>
        <v>60</v>
      </c>
      <c r="W7" s="51">
        <f t="shared" si="10"/>
        <v>0</v>
      </c>
      <c r="X7" s="50" t="str">
        <f t="shared" si="10"/>
        <v>利用料金制</v>
      </c>
      <c r="Y7" s="52">
        <f>Y8</f>
        <v>163.6</v>
      </c>
      <c r="Z7" s="52">
        <f t="shared" ref="Z7:AH7" si="11">Z8</f>
        <v>156.69999999999999</v>
      </c>
      <c r="AA7" s="52">
        <f t="shared" si="11"/>
        <v>154.6</v>
      </c>
      <c r="AB7" s="52">
        <f t="shared" si="11"/>
        <v>157.30000000000001</v>
      </c>
      <c r="AC7" s="52">
        <f t="shared" si="11"/>
        <v>163.6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38.9</v>
      </c>
      <c r="BG7" s="52">
        <f t="shared" ref="BG7:BO7" si="14">BG8</f>
        <v>36.200000000000003</v>
      </c>
      <c r="BH7" s="52">
        <f t="shared" si="14"/>
        <v>35.299999999999997</v>
      </c>
      <c r="BI7" s="52">
        <f t="shared" si="14"/>
        <v>36.4</v>
      </c>
      <c r="BJ7" s="52">
        <f t="shared" si="14"/>
        <v>38.9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2577</v>
      </c>
      <c r="BR7" s="53">
        <f t="shared" ref="BR7:BZ7" si="15">BR8</f>
        <v>2282</v>
      </c>
      <c r="BS7" s="53">
        <f t="shared" si="15"/>
        <v>2496</v>
      </c>
      <c r="BT7" s="53">
        <f t="shared" si="15"/>
        <v>2502</v>
      </c>
      <c r="BU7" s="53">
        <f t="shared" si="15"/>
        <v>2541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110</v>
      </c>
      <c r="CC7" s="52" t="s">
        <v>110</v>
      </c>
      <c r="CD7" s="52" t="s">
        <v>110</v>
      </c>
      <c r="CE7" s="52" t="s">
        <v>110</v>
      </c>
      <c r="CF7" s="52" t="s">
        <v>110</v>
      </c>
      <c r="CG7" s="52" t="s">
        <v>110</v>
      </c>
      <c r="CH7" s="52" t="s">
        <v>110</v>
      </c>
      <c r="CI7" s="52" t="s">
        <v>110</v>
      </c>
      <c r="CJ7" s="52" t="s">
        <v>110</v>
      </c>
      <c r="CK7" s="52" t="s">
        <v>111</v>
      </c>
      <c r="CL7" s="49"/>
      <c r="CM7" s="51">
        <f>CM8</f>
        <v>0</v>
      </c>
      <c r="CN7" s="51">
        <f>CN8</f>
        <v>0</v>
      </c>
      <c r="CO7" s="52" t="s">
        <v>110</v>
      </c>
      <c r="CP7" s="52" t="s">
        <v>110</v>
      </c>
      <c r="CQ7" s="52" t="s">
        <v>110</v>
      </c>
      <c r="CR7" s="52" t="s">
        <v>110</v>
      </c>
      <c r="CS7" s="52" t="s">
        <v>110</v>
      </c>
      <c r="CT7" s="52" t="s">
        <v>110</v>
      </c>
      <c r="CU7" s="52" t="s">
        <v>110</v>
      </c>
      <c r="CV7" s="52" t="s">
        <v>110</v>
      </c>
      <c r="CW7" s="52" t="s">
        <v>110</v>
      </c>
      <c r="CX7" s="52" t="s">
        <v>108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15">
      <c r="A8" s="37"/>
      <c r="B8" s="55">
        <v>2022</v>
      </c>
      <c r="C8" s="55">
        <v>382019</v>
      </c>
      <c r="D8" s="55">
        <v>47</v>
      </c>
      <c r="E8" s="55">
        <v>14</v>
      </c>
      <c r="F8" s="55">
        <v>0</v>
      </c>
      <c r="G8" s="55">
        <v>5</v>
      </c>
      <c r="H8" s="55" t="s">
        <v>112</v>
      </c>
      <c r="I8" s="55" t="s">
        <v>113</v>
      </c>
      <c r="J8" s="55" t="s">
        <v>114</v>
      </c>
      <c r="K8" s="55" t="s">
        <v>115</v>
      </c>
      <c r="L8" s="55" t="s">
        <v>116</v>
      </c>
      <c r="M8" s="55" t="s">
        <v>117</v>
      </c>
      <c r="N8" s="55" t="s">
        <v>118</v>
      </c>
      <c r="O8" s="56" t="s">
        <v>119</v>
      </c>
      <c r="P8" s="57" t="s">
        <v>120</v>
      </c>
      <c r="Q8" s="57" t="s">
        <v>121</v>
      </c>
      <c r="R8" s="58">
        <v>38</v>
      </c>
      <c r="S8" s="57" t="s">
        <v>122</v>
      </c>
      <c r="T8" s="57" t="s">
        <v>122</v>
      </c>
      <c r="U8" s="58">
        <v>1590</v>
      </c>
      <c r="V8" s="58">
        <v>60</v>
      </c>
      <c r="W8" s="58">
        <v>0</v>
      </c>
      <c r="X8" s="57" t="s">
        <v>123</v>
      </c>
      <c r="Y8" s="59">
        <v>163.6</v>
      </c>
      <c r="Z8" s="59">
        <v>156.69999999999999</v>
      </c>
      <c r="AA8" s="59">
        <v>154.6</v>
      </c>
      <c r="AB8" s="59">
        <v>157.30000000000001</v>
      </c>
      <c r="AC8" s="59">
        <v>163.6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38.9</v>
      </c>
      <c r="BG8" s="59">
        <v>36.200000000000003</v>
      </c>
      <c r="BH8" s="59">
        <v>35.299999999999997</v>
      </c>
      <c r="BI8" s="59">
        <v>36.4</v>
      </c>
      <c r="BJ8" s="59">
        <v>38.9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2577</v>
      </c>
      <c r="BR8" s="60">
        <v>2282</v>
      </c>
      <c r="BS8" s="60">
        <v>2496</v>
      </c>
      <c r="BT8" s="61">
        <v>2502</v>
      </c>
      <c r="BU8" s="61">
        <v>2541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116</v>
      </c>
      <c r="CC8" s="59" t="s">
        <v>116</v>
      </c>
      <c r="CD8" s="59" t="s">
        <v>116</v>
      </c>
      <c r="CE8" s="59" t="s">
        <v>116</v>
      </c>
      <c r="CF8" s="59" t="s">
        <v>116</v>
      </c>
      <c r="CG8" s="59" t="s">
        <v>116</v>
      </c>
      <c r="CH8" s="59" t="s">
        <v>116</v>
      </c>
      <c r="CI8" s="59" t="s">
        <v>116</v>
      </c>
      <c r="CJ8" s="59" t="s">
        <v>116</v>
      </c>
      <c r="CK8" s="59" t="s">
        <v>116</v>
      </c>
      <c r="CL8" s="56" t="s">
        <v>116</v>
      </c>
      <c r="CM8" s="58">
        <v>0</v>
      </c>
      <c r="CN8" s="58">
        <v>0</v>
      </c>
      <c r="CO8" s="59" t="s">
        <v>116</v>
      </c>
      <c r="CP8" s="59" t="s">
        <v>116</v>
      </c>
      <c r="CQ8" s="59" t="s">
        <v>116</v>
      </c>
      <c r="CR8" s="59" t="s">
        <v>116</v>
      </c>
      <c r="CS8" s="59" t="s">
        <v>116</v>
      </c>
      <c r="CT8" s="59" t="s">
        <v>116</v>
      </c>
      <c r="CU8" s="59" t="s">
        <v>116</v>
      </c>
      <c r="CV8" s="59" t="s">
        <v>116</v>
      </c>
      <c r="CW8" s="59" t="s">
        <v>116</v>
      </c>
      <c r="CX8" s="59" t="s">
        <v>116</v>
      </c>
      <c r="CY8" s="56" t="s">
        <v>116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124</v>
      </c>
      <c r="C10" s="64" t="s">
        <v>125</v>
      </c>
      <c r="D10" s="64" t="s">
        <v>126</v>
      </c>
      <c r="E10" s="64" t="s">
        <v>127</v>
      </c>
      <c r="F10" s="64" t="s">
        <v>128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nt128041</cp:lastModifiedBy>
  <dcterms:created xsi:type="dcterms:W3CDTF">2024-01-11T00:15:11Z</dcterms:created>
  <dcterms:modified xsi:type="dcterms:W3CDTF">2024-01-29T08:36:56Z</dcterms:modified>
  <cp:category/>
</cp:coreProperties>
</file>