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7 経営比較分析表\R4分（R5文書に保存）\240116_公営企業に係る経営比較分析表（令和４年度決算）の分析等について\05 HP掲載データ\作業\打ち返し用\"/>
    </mc:Choice>
  </mc:AlternateContent>
  <xr:revisionPtr revIDLastSave="0" documentId="13_ncr:1_{8AA74C93-FD73-406B-B162-06E91C3E6938}" xr6:coauthVersionLast="36" xr6:coauthVersionMax="36" xr10:uidLastSave="{00000000-0000-0000-0000-000000000000}"/>
  <workbookProtection workbookAlgorithmName="SHA-512" workbookHashValue="Wn+v6G1Eny21rigKrYrkAbSDN6HQBW9nCY/AePdEOhPhqBdvyq542sJ89DeLy/SLs/Nr2ifiJetdJCdqdvg/3Q==" workbookSaltValue="rzCLlcMBPZPdoaw+RppaI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G85" i="4"/>
  <c r="F85" i="4"/>
  <c r="BB10" i="4"/>
  <c r="AT10" i="4"/>
  <c r="AL10" i="4"/>
  <c r="W10" i="4"/>
  <c r="P10"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<sst xmlns="http://schemas.openxmlformats.org/spreadsheetml/2006/main" count="228" uniqueCount="114">
  <si>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</si>
  <si>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</si>
  <si>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</si>
  <si>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</si>
  <si>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</si>
  <si>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</si>
  <si>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</si>
  <si>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</si>
  <si>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</si>
  <si>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</si>
  <si>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</si>
  <si>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</si>
  <si>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</si>
  <si>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</si>
  <si>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</si>
  <si>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</si>
  <si>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</si>
  <si>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</si>
  <si>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</si>
  <si>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</si>
  <si>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</si>
  <si>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</si>
  <si>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</si>
  <si>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</si>
  <si>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</si>
  <si>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</si>
  <si>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</si>
  <si>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</si>
  <si>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</si>
  <si>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</si>
  <si>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</si>
  <si>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</si>
  <si>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</si>
  <si>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</si>
  <si>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</si>
  <si>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</si>
  <si>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</si>
  <si>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</si>
  <si>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</si>
  <si>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</si>
  <si>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</si>
  <si>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</si>
  <si>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</si>
  <si>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</si>
  <si>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</si>
  <si>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</si>
  <si>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</si>
  <si>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</si>
  <si>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</si>
  <si>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</si>
  <si>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</si>
  <si>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</si>
  <si>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</si>
  <si>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</si>
  <si>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</si>
  <si>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</si>
  <si>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</si>
  <si>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</si>
  <si>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</si>
  <si>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</si>
  <si>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</si>
  <si>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</si>
  <si>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</si>
  <si>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</si>
  <si>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</si>
  <si>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</si>
  <si>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</si>
  <si>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</si>
  <si>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</si>
  <si>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</si>
  <si>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</si>
  <si>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</si>
  <si>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</si>
  <si>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</si>
  <si>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</si>
  <si>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</si>
  <si>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</si>
  <si>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</si>
  <si>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</si>
  <si>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</si>
  <si>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</si>
  <si>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</si>
  <si>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</si>
  <si>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</si>
  <si>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</si>
  <si>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</si>
  <si>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</si>
  <si>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</si>
  <si>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</si>
  <si>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</si>
  <si>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</si>
  <si>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</si>
  <si>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</si>
  <si>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新居浜市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</si>
  <si>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</si>
  <si>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</si>
  <si>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</si>
  <si>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</si>
  <si>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</si>
  <si>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</si>
  <si>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</si>
  <si>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</si>
  <si>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</si>
  <si>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</si>
  <si>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</si>
  <si>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</si>
  <si>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</si>
  <si>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</si>
  <si>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</si>
  <si>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</si>
  <si>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</si>
  <si>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路の経年化率は、大量に布設していた時期の管が耐用年数を超えてきていることにより、増加傾向にある。アセットマネジメント計画をもとに、今年度に見直しを行った、経営戦略の投資財政計画に基づき、老朽化対策や耐震対策による施設の更新等を進めていく。また、管路更新率についても低下した状態が続いていることから、更新を加速化させていく必要がある。管路の更新の際には、更新後の性能（口径・能力等）の合理化・ダウンサイジングについても検討し、計画的に整備を行っていく。</t>
    <rPh sb="1" eb="3">
      <t>カンロ</t>
    </rPh>
    <rPh sb="4" eb="6">
      <t>ケイネン</t>
    </rPh>
    <rPh sb="6" eb="7">
      <t>カ</t>
    </rPh>
    <rPh sb="7" eb="8">
      <t>リツ</t>
    </rPh>
    <rPh sb="10" eb="12">
      <t>タイリョウ</t>
    </rPh>
    <rPh sb="13" eb="15">
      <t>フセツ</t>
    </rPh>
    <rPh sb="19" eb="21">
      <t>ジキ</t>
    </rPh>
    <rPh sb="22" eb="23">
      <t>カン</t>
    </rPh>
    <rPh sb="24" eb="26">
      <t>タイヨウ</t>
    </rPh>
    <rPh sb="26" eb="28">
      <t>ネンスウ</t>
    </rPh>
    <rPh sb="29" eb="30">
      <t>コ</t>
    </rPh>
    <rPh sb="42" eb="44">
      <t>ゾウカ</t>
    </rPh>
    <rPh sb="44" eb="46">
      <t>ケイコウ</t>
    </rPh>
    <rPh sb="60" eb="62">
      <t>ケイカク</t>
    </rPh>
    <rPh sb="67" eb="70">
      <t>コンネンド</t>
    </rPh>
    <rPh sb="71" eb="73">
      <t>ミナオ</t>
    </rPh>
    <rPh sb="75" eb="76">
      <t>オコナ</t>
    </rPh>
    <rPh sb="79" eb="83">
      <t>ケイエイセンリャク</t>
    </rPh>
    <rPh sb="91" eb="92">
      <t>モト</t>
    </rPh>
    <rPh sb="95" eb="98">
      <t>ロウキュウカ</t>
    </rPh>
    <rPh sb="98" eb="100">
      <t>タイサク</t>
    </rPh>
    <rPh sb="101" eb="103">
      <t>タイシン</t>
    </rPh>
    <rPh sb="103" eb="105">
      <t>タイサク</t>
    </rPh>
    <rPh sb="108" eb="110">
      <t>シセツ</t>
    </rPh>
    <rPh sb="111" eb="113">
      <t>コウシン</t>
    </rPh>
    <rPh sb="113" eb="114">
      <t>ナド</t>
    </rPh>
    <rPh sb="115" eb="116">
      <t>スス</t>
    </rPh>
    <rPh sb="151" eb="153">
      <t>コウシン</t>
    </rPh>
    <rPh sb="154" eb="157">
      <t>カソクカ</t>
    </rPh>
    <rPh sb="162" eb="164">
      <t>ヒツヨウ</t>
    </rPh>
    <rPh sb="168" eb="170">
      <t>カンロ</t>
    </rPh>
    <rPh sb="171" eb="173">
      <t>コウシン</t>
    </rPh>
    <rPh sb="174" eb="175">
      <t>サイ</t>
    </rPh>
    <rPh sb="178" eb="180">
      <t>コウシン</t>
    </rPh>
    <rPh sb="180" eb="181">
      <t>ゴ</t>
    </rPh>
    <rPh sb="182" eb="184">
      <t>セイノウ</t>
    </rPh>
    <rPh sb="185" eb="187">
      <t>コウケイ</t>
    </rPh>
    <rPh sb="188" eb="190">
      <t>ノウリョク</t>
    </rPh>
    <rPh sb="190" eb="191">
      <t>ナド</t>
    </rPh>
    <rPh sb="193" eb="196">
      <t>ゴウリカ</t>
    </rPh>
    <rPh sb="210" eb="212">
      <t>ケントウ</t>
    </rPh>
    <rPh sb="214" eb="217">
      <t>ケイカクテキ</t>
    </rPh>
    <rPh sb="218" eb="220">
      <t>セイビ</t>
    </rPh>
    <rPh sb="221" eb="222">
      <t>オコナ</t>
    </rPh>
    <phoneticPr fontId="4"/>
  </si>
  <si>
    <t>　新居浜市の水道事業は、令和４年度に料金改定を行い、給水収益の増加により収支が改善しているが、将来発生の恐れがある南海沖地震等の耐震対策や、老朽化した管路や水道施設の更新に多額の建設改良費が必要であること、また今後も人口減少が続き有収水量が減少することが予想される。今後も、安心・安全な水の安定供給を継続して行うため、令和５年度に見直しを行った経営戦略にもとづいて、事業の基盤強化に取り組んでいく。</t>
    <rPh sb="1" eb="5">
      <t>ニイハマシ</t>
    </rPh>
    <rPh sb="6" eb="8">
      <t>スイドウ</t>
    </rPh>
    <rPh sb="8" eb="10">
      <t>ジギョウ</t>
    </rPh>
    <rPh sb="12" eb="14">
      <t>レイワ</t>
    </rPh>
    <rPh sb="15" eb="17">
      <t>ネンド</t>
    </rPh>
    <rPh sb="18" eb="22">
      <t>リョウキンカイテイ</t>
    </rPh>
    <rPh sb="23" eb="24">
      <t>オコナ</t>
    </rPh>
    <rPh sb="26" eb="30">
      <t>キュウスイシュウエキ</t>
    </rPh>
    <rPh sb="31" eb="33">
      <t>ゾウカ</t>
    </rPh>
    <rPh sb="36" eb="38">
      <t>シュウシ</t>
    </rPh>
    <rPh sb="39" eb="41">
      <t>カイゼン</t>
    </rPh>
    <rPh sb="47" eb="49">
      <t>ショウライ</t>
    </rPh>
    <rPh sb="49" eb="51">
      <t>ハッセイ</t>
    </rPh>
    <rPh sb="52" eb="53">
      <t>オソ</t>
    </rPh>
    <rPh sb="57" eb="59">
      <t>ナンカイ</t>
    </rPh>
    <rPh sb="59" eb="60">
      <t>オキ</t>
    </rPh>
    <rPh sb="60" eb="62">
      <t>ジシン</t>
    </rPh>
    <rPh sb="62" eb="63">
      <t>ナド</t>
    </rPh>
    <rPh sb="64" eb="66">
      <t>タイシン</t>
    </rPh>
    <rPh sb="66" eb="68">
      <t>タイサク</t>
    </rPh>
    <rPh sb="70" eb="73">
      <t>ロウキュウカ</t>
    </rPh>
    <rPh sb="75" eb="77">
      <t>カンロ</t>
    </rPh>
    <rPh sb="78" eb="80">
      <t>スイドウ</t>
    </rPh>
    <rPh sb="80" eb="82">
      <t>シセツ</t>
    </rPh>
    <rPh sb="83" eb="85">
      <t>コウシン</t>
    </rPh>
    <rPh sb="86" eb="88">
      <t>タガク</t>
    </rPh>
    <rPh sb="89" eb="91">
      <t>ケンセツ</t>
    </rPh>
    <rPh sb="95" eb="97">
      <t>ヒツヨウ</t>
    </rPh>
    <rPh sb="105" eb="107">
      <t>コンゴ</t>
    </rPh>
    <rPh sb="108" eb="110">
      <t>ジンコウ</t>
    </rPh>
    <rPh sb="110" eb="112">
      <t>ゲンショウ</t>
    </rPh>
    <rPh sb="113" eb="114">
      <t>ツヅ</t>
    </rPh>
    <rPh sb="115" eb="117">
      <t>ユウシュウ</t>
    </rPh>
    <rPh sb="117" eb="119">
      <t>スイリョウ</t>
    </rPh>
    <rPh sb="120" eb="122">
      <t>ゲンショウ</t>
    </rPh>
    <rPh sb="127" eb="129">
      <t>ヨソウ</t>
    </rPh>
    <rPh sb="133" eb="135">
      <t>コンゴ</t>
    </rPh>
    <rPh sb="137" eb="139">
      <t>アンシン</t>
    </rPh>
    <rPh sb="140" eb="142">
      <t>アンゼン</t>
    </rPh>
    <rPh sb="143" eb="144">
      <t>ミズ</t>
    </rPh>
    <rPh sb="145" eb="147">
      <t>アンテイ</t>
    </rPh>
    <rPh sb="147" eb="149">
      <t>キョウキュウ</t>
    </rPh>
    <rPh sb="150" eb="152">
      <t>ケイゾク</t>
    </rPh>
    <rPh sb="154" eb="155">
      <t>オコナ</t>
    </rPh>
    <rPh sb="159" eb="161">
      <t>レイワ</t>
    </rPh>
    <rPh sb="162" eb="164">
      <t>ネンド</t>
    </rPh>
    <rPh sb="165" eb="167">
      <t>ミナオ</t>
    </rPh>
    <rPh sb="169" eb="170">
      <t>オコナ</t>
    </rPh>
    <rPh sb="172" eb="176">
      <t>ケイエイセンリャク</t>
    </rPh>
    <rPh sb="183" eb="185">
      <t>ジギョウ</t>
    </rPh>
    <rPh sb="186" eb="188">
      <t>キバン</t>
    </rPh>
    <rPh sb="188" eb="190">
      <t>キョウカ</t>
    </rPh>
    <rPh sb="191" eb="192">
      <t>ト</t>
    </rPh>
    <rPh sb="193" eb="194">
      <t>ク</t>
    </rPh>
    <phoneticPr fontId="4"/>
  </si>
  <si>
    <t>　新居浜市の水道事業会計は、経常収支比率については100％超となっているものの、令和３年度決算には、前回の料金改定以来、営業収支において初の営業損失を計上したが、令和４年度は、10月分から25年ぶりの料金改定を行ったことで、経常収支比率、流動比率等が上昇し、企業債残高対給水収益比率は減少している。また、令和５年度には料金改定後の収入が通年で入ってくることから、給水収益はさらに増加が見込まれる。
　中長期的には、水需要の減少による収益の減少や動力費や減価償却費の増加による費用の増加によって経営状況が厳しくなることが予想される上、施設整備については、今後発生の恐れがある南海トラフ巨大地震に備えるための耐震対策や老朽化した施設の整備・更新を加速させていく必要がある。こうした状況を踏まえ、令和５年度には策定から５年が経過した経営戦略の見直しを行い、料金改定後の収益や、社会情勢の変化による費用の高騰及び、部材や人件費の高騰による工事費の上昇等についても反映させた計画へ見直しを行った。
　今後も、経営の効率化と経営基盤の強化に努め、耐震化や老朽化対策を確実に進めながら、企業債残高の削減についても継続して取り組み、持続可能な水道事業の経営に取り組んでいく。</t>
    <rPh sb="1" eb="5">
      <t>ニイハマシ</t>
    </rPh>
    <rPh sb="6" eb="8">
      <t>スイドウ</t>
    </rPh>
    <rPh sb="8" eb="10">
      <t>ジギョウ</t>
    </rPh>
    <rPh sb="10" eb="12">
      <t>カイケイ</t>
    </rPh>
    <rPh sb="40" eb="42">
      <t>レイワ</t>
    </rPh>
    <rPh sb="45" eb="47">
      <t>ケッサン</t>
    </rPh>
    <rPh sb="50" eb="52">
      <t>ゼンカイ</t>
    </rPh>
    <rPh sb="53" eb="59">
      <t>リョウキンカイテイイライ</t>
    </rPh>
    <rPh sb="60" eb="62">
      <t>エイギョウ</t>
    </rPh>
    <rPh sb="68" eb="69">
      <t>ハツ</t>
    </rPh>
    <rPh sb="70" eb="74">
      <t>エイギョウソンシツ</t>
    </rPh>
    <rPh sb="75" eb="77">
      <t>ケイジョウ</t>
    </rPh>
    <rPh sb="81" eb="83">
      <t>レイワ</t>
    </rPh>
    <rPh sb="84" eb="86">
      <t>ネンド</t>
    </rPh>
    <rPh sb="90" eb="92">
      <t>ガツブン</t>
    </rPh>
    <rPh sb="100" eb="104">
      <t>リョウキンカイテイ</t>
    </rPh>
    <rPh sb="105" eb="106">
      <t>オコナ</t>
    </rPh>
    <rPh sb="112" eb="118">
      <t>ケイジョウシュウシヒリツ</t>
    </rPh>
    <rPh sb="119" eb="123">
      <t>リュウドウヒリツ</t>
    </rPh>
    <rPh sb="123" eb="124">
      <t>ナド</t>
    </rPh>
    <rPh sb="125" eb="127">
      <t>ジョウショウ</t>
    </rPh>
    <rPh sb="129" eb="133">
      <t>キギョウサイザン</t>
    </rPh>
    <rPh sb="133" eb="134">
      <t>タカ</t>
    </rPh>
    <rPh sb="134" eb="135">
      <t>タイ</t>
    </rPh>
    <rPh sb="135" eb="141">
      <t>キュウスイシュウエキヒリツ</t>
    </rPh>
    <rPh sb="142" eb="144">
      <t>ゲンショウ</t>
    </rPh>
    <rPh sb="152" eb="154">
      <t>レイワ</t>
    </rPh>
    <rPh sb="155" eb="157">
      <t>ネンド</t>
    </rPh>
    <rPh sb="159" eb="164">
      <t>リョウキンカイテイゴ</t>
    </rPh>
    <rPh sb="165" eb="167">
      <t>シュウニュウ</t>
    </rPh>
    <rPh sb="168" eb="170">
      <t>ツウネン</t>
    </rPh>
    <rPh sb="171" eb="172">
      <t>ハイ</t>
    </rPh>
    <rPh sb="181" eb="185">
      <t>キュウスイシュウエキ</t>
    </rPh>
    <rPh sb="189" eb="191">
      <t>ゾウカ</t>
    </rPh>
    <rPh sb="192" eb="194">
      <t>ミコ</t>
    </rPh>
    <rPh sb="200" eb="204">
      <t>チュウチョウキテキ</t>
    </rPh>
    <rPh sb="207" eb="208">
      <t>ミズ</t>
    </rPh>
    <rPh sb="208" eb="210">
      <t>ジュヨウ</t>
    </rPh>
    <rPh sb="211" eb="212">
      <t>ゲン</t>
    </rPh>
    <rPh sb="212" eb="213">
      <t>ショウ</t>
    </rPh>
    <rPh sb="216" eb="218">
      <t>シュウエキ</t>
    </rPh>
    <rPh sb="219" eb="221">
      <t>ゲンショウ</t>
    </rPh>
    <rPh sb="222" eb="225">
      <t>ドウリョクヒ</t>
    </rPh>
    <rPh sb="226" eb="228">
      <t>ゲンカ</t>
    </rPh>
    <rPh sb="228" eb="230">
      <t>ショウキャク</t>
    </rPh>
    <rPh sb="230" eb="231">
      <t>ヒ</t>
    </rPh>
    <rPh sb="232" eb="233">
      <t>ゾウ</t>
    </rPh>
    <rPh sb="233" eb="234">
      <t>カ</t>
    </rPh>
    <rPh sb="237" eb="239">
      <t>ヒヨウ</t>
    </rPh>
    <rPh sb="240" eb="241">
      <t>ゾウ</t>
    </rPh>
    <rPh sb="241" eb="242">
      <t>カ</t>
    </rPh>
    <rPh sb="246" eb="248">
      <t>ケイエイ</t>
    </rPh>
    <rPh sb="248" eb="250">
      <t>ジョウキョウ</t>
    </rPh>
    <rPh sb="251" eb="252">
      <t>キビ</t>
    </rPh>
    <rPh sb="259" eb="261">
      <t>ヨソウ</t>
    </rPh>
    <rPh sb="264" eb="265">
      <t>ウエ</t>
    </rPh>
    <rPh sb="338" eb="340">
      <t>ジョウキョウ</t>
    </rPh>
    <rPh sb="341" eb="342">
      <t>フ</t>
    </rPh>
    <rPh sb="345" eb="347">
      <t>レイワ</t>
    </rPh>
    <rPh sb="348" eb="350">
      <t>ネンド</t>
    </rPh>
    <rPh sb="352" eb="354">
      <t>サクテイ</t>
    </rPh>
    <rPh sb="357" eb="358">
      <t>ネン</t>
    </rPh>
    <rPh sb="359" eb="361">
      <t>ケイカ</t>
    </rPh>
    <rPh sb="363" eb="367">
      <t>ケイエイセンリャク</t>
    </rPh>
    <rPh sb="368" eb="370">
      <t>ミナオ</t>
    </rPh>
    <rPh sb="372" eb="373">
      <t>オコナ</t>
    </rPh>
    <rPh sb="375" eb="377">
      <t>リョウキン</t>
    </rPh>
    <rPh sb="377" eb="379">
      <t>カイテイ</t>
    </rPh>
    <rPh sb="379" eb="380">
      <t>ゴ</t>
    </rPh>
    <rPh sb="385" eb="389">
      <t>シャカイジョウセイ</t>
    </rPh>
    <rPh sb="390" eb="392">
      <t>ヘンカ</t>
    </rPh>
    <rPh sb="395" eb="397">
      <t>ヒヨウ</t>
    </rPh>
    <rPh sb="398" eb="400">
      <t>コウトウ</t>
    </rPh>
    <rPh sb="400" eb="401">
      <t>オヨ</t>
    </rPh>
    <rPh sb="403" eb="405">
      <t>ブザイ</t>
    </rPh>
    <rPh sb="406" eb="409">
      <t>ジンケンヒ</t>
    </rPh>
    <rPh sb="410" eb="412">
      <t>コウトウ</t>
    </rPh>
    <rPh sb="415" eb="418">
      <t>コウジヒ</t>
    </rPh>
    <rPh sb="419" eb="421">
      <t>ジョウショウ</t>
    </rPh>
    <rPh sb="421" eb="422">
      <t>トウ</t>
    </rPh>
    <rPh sb="427" eb="429">
      <t>ハンエイ</t>
    </rPh>
    <rPh sb="432" eb="434">
      <t>ケイカク</t>
    </rPh>
    <rPh sb="435" eb="437">
      <t>ミナオ</t>
    </rPh>
    <rPh sb="439" eb="440">
      <t>オコナ</t>
    </rPh>
    <rPh sb="445" eb="447">
      <t>コンゴ</t>
    </rPh>
    <rPh sb="467" eb="470">
      <t>タイシンカ</t>
    </rPh>
    <rPh sb="471" eb="476">
      <t>ロウキュウカタイサク</t>
    </rPh>
    <rPh sb="477" eb="479">
      <t>カクジツ</t>
    </rPh>
    <rPh sb="480" eb="481">
      <t>スス</t>
    </rPh>
    <rPh sb="486" eb="488">
      <t>キギョウ</t>
    </rPh>
    <rPh sb="488" eb="489">
      <t>サイ</t>
    </rPh>
    <rPh sb="489" eb="491">
      <t>ザンダカ</t>
    </rPh>
    <rPh sb="492" eb="494">
      <t>サクゲン</t>
    </rPh>
    <rPh sb="499" eb="501">
      <t>ケイゾク</t>
    </rPh>
    <rPh sb="503" eb="504">
      <t>ト</t>
    </rPh>
    <rPh sb="505" eb="506">
      <t>ク</t>
    </rPh>
    <rPh sb="508" eb="510">
      <t>ジゾク</t>
    </rPh>
    <rPh sb="510" eb="512">
      <t>カノウ</t>
    </rPh>
    <rPh sb="513" eb="515">
      <t>スイドウ</t>
    </rPh>
    <rPh sb="515" eb="517">
      <t>ジギョウ</t>
    </rPh>
    <rPh sb="518" eb="520">
      <t>ケイエイ</t>
    </rPh>
    <rPh sb="521" eb="522">
      <t>ト</t>
    </rPh>
    <rPh sb="523" eb="524">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</si>
</sst>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1.65</c:v>
                </c:pt>
                <c:pt idx="1">
                  <c:v>0.74</c:v>
                </c:pt>
                <c:pt idx="2">
                  <c:v>0.47</c:v>
                </c:pt>
                <c:pt idx="3">
                  <c:v>0.66</c:v>
                </c:pt>
                <c:pt idx="4">
                  <c:v>0.55000000000000004</c:v>
                </c:pt>
              </c:numCache>
            </c:numRef>
          </c:val>
          <c:extLst>
            <c:ext xmlns:c16="http://schemas.microsoft.com/office/drawing/2014/chart" uri="{C3380CC4-5D6E-409C-BE32-E72D297353CC}">
              <c16:uniqueId val="{00000000-050B-4830-B89B-4800B2B9A8F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050B-4830-B89B-4800B2B9A8F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69.010000000000005</c:v>
                </c:pt>
                <c:pt idx="1">
                  <c:v>68.099999999999994</c:v>
                </c:pt>
                <c:pt idx="2">
                  <c:v>69.69</c:v>
                </c:pt>
                <c:pt idx="3">
                  <c:v>68.47</c:v>
                </c:pt>
                <c:pt idx="4">
                  <c:v>67.11</c:v>
                </c:pt>
              </c:numCache>
            </c:numRef>
          </c:val>
          <c:extLst>
            <c:ext xmlns:c16="http://schemas.microsoft.com/office/drawing/2014/chart" uri="{C3380CC4-5D6E-409C-BE32-E72D297353CC}">
              <c16:uniqueId val="{00000000-2425-42ED-AE59-B8B1CB21BF0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2425-42ED-AE59-B8B1CB21BF0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93.73</c:v>
                </c:pt>
                <c:pt idx="1">
                  <c:v>93.21</c:v>
                </c:pt>
                <c:pt idx="2">
                  <c:v>92.27</c:v>
                </c:pt>
                <c:pt idx="3">
                  <c:v>92.56</c:v>
                </c:pt>
                <c:pt idx="4">
                  <c:v>92.45</c:v>
                </c:pt>
              </c:numCache>
            </c:numRef>
          </c:val>
          <c:extLst>
            <c:ext xmlns:c16="http://schemas.microsoft.com/office/drawing/2014/chart" uri="{C3380CC4-5D6E-409C-BE32-E72D297353CC}">
              <c16:uniqueId val="{00000000-B40F-44D9-A2E4-284CCFB01C2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B40F-44D9-A2E4-284CCFB01C2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115.07</c:v>
                </c:pt>
                <c:pt idx="1">
                  <c:v>117.58</c:v>
                </c:pt>
                <c:pt idx="2">
                  <c:v>119.99</c:v>
                </c:pt>
                <c:pt idx="3">
                  <c:v>111.81</c:v>
                </c:pt>
                <c:pt idx="4">
                  <c:v>125.19</c:v>
                </c:pt>
              </c:numCache>
            </c:numRef>
          </c:val>
          <c:extLst>
            <c:ext xmlns:c16="http://schemas.microsoft.com/office/drawing/2014/chart" uri="{C3380CC4-5D6E-409C-BE32-E72D297353CC}">
              <c16:uniqueId val="{00000000-744A-4DA3-B4B3-2D6CBAF7874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744A-4DA3-B4B3-2D6CBAF7874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47.45</c:v>
                </c:pt>
                <c:pt idx="1">
                  <c:v>48.35</c:v>
                </c:pt>
                <c:pt idx="2">
                  <c:v>48.91</c:v>
                </c:pt>
                <c:pt idx="3">
                  <c:v>48.92</c:v>
                </c:pt>
                <c:pt idx="4">
                  <c:v>49.77</c:v>
                </c:pt>
              </c:numCache>
            </c:numRef>
          </c:val>
          <c:extLst>
            <c:ext xmlns:c16="http://schemas.microsoft.com/office/drawing/2014/chart" uri="{C3380CC4-5D6E-409C-BE32-E72D297353CC}">
              <c16:uniqueId val="{00000000-0E8F-4B43-AB45-CD609106659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0E8F-4B43-AB45-CD609106659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21.22</c:v>
                </c:pt>
                <c:pt idx="1">
                  <c:v>23.89</c:v>
                </c:pt>
                <c:pt idx="2">
                  <c:v>25.14</c:v>
                </c:pt>
                <c:pt idx="3">
                  <c:v>26.64</c:v>
                </c:pt>
                <c:pt idx="4">
                  <c:v>28.7</c:v>
                </c:pt>
              </c:numCache>
            </c:numRef>
          </c:val>
          <c:extLst>
            <c:ext xmlns:c16="http://schemas.microsoft.com/office/drawing/2014/chart" uri="{C3380CC4-5D6E-409C-BE32-E72D297353CC}">
              <c16:uniqueId val="{00000000-8448-4950-BEE0-17870148C1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8448-4950-BEE0-17870148C1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4F-484C-B5C5-648AE250473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044F-484C-B5C5-648AE250473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309.60000000000002</c:v>
                </c:pt>
                <c:pt idx="1">
                  <c:v>236.94</c:v>
                </c:pt>
                <c:pt idx="2">
                  <c:v>354.85</c:v>
                </c:pt>
                <c:pt idx="3">
                  <c:v>279.83</c:v>
                </c:pt>
                <c:pt idx="4">
                  <c:v>332.56</c:v>
                </c:pt>
              </c:numCache>
            </c:numRef>
          </c:val>
          <c:extLst>
            <c:ext xmlns:c16="http://schemas.microsoft.com/office/drawing/2014/chart" uri="{C3380CC4-5D6E-409C-BE32-E72D297353CC}">
              <c16:uniqueId val="{00000000-FD7D-4683-B5B7-A817C09FD44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FD7D-4683-B5B7-A817C09FD44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405.75</c:v>
                </c:pt>
                <c:pt idx="1">
                  <c:v>423.39</c:v>
                </c:pt>
                <c:pt idx="2">
                  <c:v>402.95</c:v>
                </c:pt>
                <c:pt idx="3">
                  <c:v>399.3</c:v>
                </c:pt>
                <c:pt idx="4">
                  <c:v>340.1</c:v>
                </c:pt>
              </c:numCache>
            </c:numRef>
          </c:val>
          <c:extLst>
            <c:ext xmlns:c16="http://schemas.microsoft.com/office/drawing/2014/chart" uri="{C3380CC4-5D6E-409C-BE32-E72D297353CC}">
              <c16:uniqueId val="{00000000-417B-49F4-B5ED-23E4B12E291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417B-49F4-B5ED-23E4B12E291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104.8</c:v>
                </c:pt>
                <c:pt idx="1">
                  <c:v>107.68</c:v>
                </c:pt>
                <c:pt idx="2">
                  <c:v>110.95</c:v>
                </c:pt>
                <c:pt idx="3">
                  <c:v>105.6</c:v>
                </c:pt>
                <c:pt idx="4">
                  <c:v>119.52</c:v>
                </c:pt>
              </c:numCache>
            </c:numRef>
          </c:val>
          <c:extLst>
            <c:ext xmlns:c16="http://schemas.microsoft.com/office/drawing/2014/chart" uri="{C3380CC4-5D6E-409C-BE32-E72D297353CC}">
              <c16:uniqueId val="{00000000-DC36-45DA-AB04-651600DDB84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DC36-45DA-AB04-651600DDB84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106.95</c:v>
                </c:pt>
                <c:pt idx="1">
                  <c:v>104.14</c:v>
                </c:pt>
                <c:pt idx="2">
                  <c:v>100.72</c:v>
                </c:pt>
                <c:pt idx="3">
                  <c:v>105.99</c:v>
                </c:pt>
                <c:pt idx="4">
                  <c:v>106.75</c:v>
                </c:pt>
              </c:numCache>
            </c:numRef>
          </c:val>
          <c:extLst>
            <c:ext xmlns:c16="http://schemas.microsoft.com/office/drawing/2014/chart" uri="{C3380CC4-5D6E-409C-BE32-E72D297353CC}">
              <c16:uniqueId val="{00000000-4A1B-44DE-BB6F-434B32A6D3E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4A1B-44DE-BB6F-434B32A6D3E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4"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新居浜市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115314</v>
      </c>
      <c r="AM8" s="45"/>
      <c r="AN8" s="45"/>
      <c r="AO8" s="45"/>
      <c r="AP8" s="45"/>
      <c r="AQ8" s="45"/>
      <c r="AR8" s="45"/>
      <c r="AS8" s="45"/>
      <c r="AT8" s="46">
        <f>データ!$S$6</f>
        <v>234.47</v>
      </c>
      <c r="AU8" s="47"/>
      <c r="AV8" s="47"/>
      <c r="AW8" s="47"/>
      <c r="AX8" s="47"/>
      <c r="AY8" s="47"/>
      <c r="AZ8" s="47"/>
      <c r="BA8" s="47"/>
      <c r="BB8" s="48">
        <f>データ!$T$6</f>
        <v>491.81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68.05</v>
      </c>
      <c r="J10" s="47"/>
      <c r="K10" s="47"/>
      <c r="L10" s="47"/>
      <c r="M10" s="47"/>
      <c r="N10" s="47"/>
      <c r="O10" s="81"/>
      <c r="P10" s="48">
        <f>データ!$P$6</f>
        <v>97.74</v>
      </c>
      <c r="Q10" s="48"/>
      <c r="R10" s="48"/>
      <c r="S10" s="48"/>
      <c r="T10" s="48"/>
      <c r="U10" s="48"/>
      <c r="V10" s="48"/>
      <c r="W10" s="45">
        <f>データ!$Q$6</f>
        <v>2684</v>
      </c>
      <c r="X10" s="45"/>
      <c r="Y10" s="45"/>
      <c r="Z10" s="45"/>
      <c r="AA10" s="45"/>
      <c r="AB10" s="45"/>
      <c r="AC10" s="45"/>
      <c r="AD10" s="2"/>
      <c r="AE10" s="2"/>
      <c r="AF10" s="2"/>
      <c r="AG10" s="2"/>
      <c r="AH10" s="2"/>
      <c r="AI10" s="2"/>
      <c r="AJ10" s="2"/>
      <c r="AK10" s="2"/>
      <c r="AL10" s="45">
        <f>データ!$U$6</f>
        <v>112285</v>
      </c>
      <c r="AM10" s="45"/>
      <c r="AN10" s="45"/>
      <c r="AO10" s="45"/>
      <c r="AP10" s="45"/>
      <c r="AQ10" s="45"/>
      <c r="AR10" s="45"/>
      <c r="AS10" s="45"/>
      <c r="AT10" s="46">
        <f>データ!$V$6</f>
        <v>58.57</v>
      </c>
      <c r="AU10" s="47"/>
      <c r="AV10" s="47"/>
      <c r="AW10" s="47"/>
      <c r="AX10" s="47"/>
      <c r="AY10" s="47"/>
      <c r="AZ10" s="47"/>
      <c r="BA10" s="47"/>
      <c r="BB10" s="48">
        <f>データ!$W$6</f>
        <v>1917.11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82"/>
      <c r="BN16" s="82"/>
      <c r="BO16" s="82"/>
      <c r="BP16" s="82"/>
      <c r="BQ16" s="82"/>
      <c r="BR16" s="82"/>
      <c r="BS16" s="82"/>
      <c r="BT16" s="82"/>
      <c r="BU16" s="82"/>
      <c r="BV16" s="82"/>
      <c r="BW16" s="82"/>
      <c r="BX16" s="82"/>
      <c r="BY16" s="82"/>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2"/>
      <c r="BN44" s="82"/>
      <c r="BO44" s="82"/>
      <c r="BP44" s="82"/>
      <c r="BQ44" s="82"/>
      <c r="BR44" s="82"/>
      <c r="BS44" s="82"/>
      <c r="BT44" s="82"/>
      <c r="BU44" s="82"/>
      <c r="BV44" s="82"/>
      <c r="BW44" s="82"/>
      <c r="BX44" s="82"/>
      <c r="BY44" s="82"/>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xeyckGatOylSFwUsRvaV+/FjNh291Q9Pk4UgqaZTnLUAgsFR7PEeWYtMIsk9eRqrXNLvF75FNTMCBqTUf597Q==" saltValue="UAe9lR9QITkwOcRND0CtU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382051</v>
      </c>
      <c r="D6" s="20">
        <f t="shared" si="3"/>
        <v>46</v>
      </c>
      <c r="E6" s="20">
        <f t="shared" si="3"/>
        <v>1</v>
      </c>
      <c r="F6" s="20">
        <f t="shared" si="3"/>
        <v>0</v>
      </c>
      <c r="G6" s="20">
        <f t="shared" si="3"/>
        <v>1</v>
      </c>
      <c r="H6" s="20" t="str">
        <f t="shared" si="3"/>
        <v>愛媛県　新居浜市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68.05</v>
      </c>
      <c r="P6" s="21">
        <f t="shared" si="3"/>
        <v>97.74</v>
      </c>
      <c r="Q6" s="21">
        <f t="shared" si="3"/>
        <v>2684</v>
      </c>
      <c r="R6" s="21">
        <f t="shared" si="3"/>
        <v>115314</v>
      </c>
      <c r="S6" s="21">
        <f t="shared" si="3"/>
        <v>234.47</v>
      </c>
      <c r="T6" s="21">
        <f t="shared" si="3"/>
        <v>491.81</v>
      </c>
      <c r="U6" s="21">
        <f t="shared" si="3"/>
        <v>112285</v>
      </c>
      <c r="V6" s="21">
        <f t="shared" si="3"/>
        <v>58.57</v>
      </c>
      <c r="W6" s="21">
        <f t="shared" si="3"/>
        <v>1917.11</v>
      </c>
      <c r="X6" s="22">
        <f>IF(X7="",NA(),X7)</f>
        <v>115.07</v>
      </c>
      <c r="Y6" s="22">
        <f t="shared" ref="Y6:AG6" si="4">IF(Y7="",NA(),Y7)</f>
        <v>117.58</v>
      </c>
      <c r="Z6" s="22">
        <f t="shared" si="4"/>
        <v>119.99</v>
      </c>
      <c r="AA6" s="22">
        <f t="shared" si="4"/>
        <v>111.81</v>
      </c>
      <c r="AB6" s="22">
        <f t="shared" si="4"/>
        <v>125.19</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309.60000000000002</v>
      </c>
      <c r="AU6" s="22">
        <f t="shared" ref="AU6:BC6" si="6">IF(AU7="",NA(),AU7)</f>
        <v>236.94</v>
      </c>
      <c r="AV6" s="22">
        <f t="shared" si="6"/>
        <v>354.85</v>
      </c>
      <c r="AW6" s="22">
        <f t="shared" si="6"/>
        <v>279.83</v>
      </c>
      <c r="AX6" s="22">
        <f t="shared" si="6"/>
        <v>332.56</v>
      </c>
      <c r="AY6" s="22">
        <f t="shared" si="6"/>
        <v>335.6</v>
      </c>
      <c r="AZ6" s="22">
        <f t="shared" si="6"/>
        <v>358.91</v>
      </c>
      <c r="BA6" s="22">
        <f t="shared" si="6"/>
        <v>360.96</v>
      </c>
      <c r="BB6" s="22">
        <f t="shared" si="6"/>
        <v>351.29</v>
      </c>
      <c r="BC6" s="22">
        <f t="shared" si="6"/>
        <v>364.24</v>
      </c>
      <c r="BD6" s="21" t="str">
        <f>IF(BD7="","",IF(BD7="-","【-】","【"&amp;SUBSTITUTE(TEXT(BD7,"#,##0.00"),"-","△")&amp;"】"))</f>
        <v>【252.29】</v>
      </c>
      <c r="BE6" s="22">
        <f>IF(BE7="",NA(),BE7)</f>
        <v>405.75</v>
      </c>
      <c r="BF6" s="22">
        <f t="shared" ref="BF6:BN6" si="7">IF(BF7="",NA(),BF7)</f>
        <v>423.39</v>
      </c>
      <c r="BG6" s="22">
        <f t="shared" si="7"/>
        <v>402.95</v>
      </c>
      <c r="BH6" s="22">
        <f t="shared" si="7"/>
        <v>399.3</v>
      </c>
      <c r="BI6" s="22">
        <f t="shared" si="7"/>
        <v>340.1</v>
      </c>
      <c r="BJ6" s="22">
        <f t="shared" si="7"/>
        <v>258.26</v>
      </c>
      <c r="BK6" s="22">
        <f t="shared" si="7"/>
        <v>247.27</v>
      </c>
      <c r="BL6" s="22">
        <f t="shared" si="7"/>
        <v>239.18</v>
      </c>
      <c r="BM6" s="22">
        <f t="shared" si="7"/>
        <v>236.29</v>
      </c>
      <c r="BN6" s="22">
        <f t="shared" si="7"/>
        <v>238.77</v>
      </c>
      <c r="BO6" s="21" t="str">
        <f>IF(BO7="","",IF(BO7="-","【-】","【"&amp;SUBSTITUTE(TEXT(BO7,"#,##0.00"),"-","△")&amp;"】"))</f>
        <v>【268.07】</v>
      </c>
      <c r="BP6" s="22">
        <f>IF(BP7="",NA(),BP7)</f>
        <v>104.8</v>
      </c>
      <c r="BQ6" s="22">
        <f t="shared" ref="BQ6:BY6" si="8">IF(BQ7="",NA(),BQ7)</f>
        <v>107.68</v>
      </c>
      <c r="BR6" s="22">
        <f t="shared" si="8"/>
        <v>110.95</v>
      </c>
      <c r="BS6" s="22">
        <f t="shared" si="8"/>
        <v>105.6</v>
      </c>
      <c r="BT6" s="22">
        <f t="shared" si="8"/>
        <v>119.52</v>
      </c>
      <c r="BU6" s="22">
        <f t="shared" si="8"/>
        <v>106.07</v>
      </c>
      <c r="BV6" s="22">
        <f t="shared" si="8"/>
        <v>105.34</v>
      </c>
      <c r="BW6" s="22">
        <f t="shared" si="8"/>
        <v>101.89</v>
      </c>
      <c r="BX6" s="22">
        <f t="shared" si="8"/>
        <v>104.33</v>
      </c>
      <c r="BY6" s="22">
        <f t="shared" si="8"/>
        <v>98.85</v>
      </c>
      <c r="BZ6" s="21" t="str">
        <f>IF(BZ7="","",IF(BZ7="-","【-】","【"&amp;SUBSTITUTE(TEXT(BZ7,"#,##0.00"),"-","△")&amp;"】"))</f>
        <v>【97.47】</v>
      </c>
      <c r="CA6" s="22">
        <f>IF(CA7="",NA(),CA7)</f>
        <v>106.95</v>
      </c>
      <c r="CB6" s="22">
        <f t="shared" ref="CB6:CJ6" si="9">IF(CB7="",NA(),CB7)</f>
        <v>104.14</v>
      </c>
      <c r="CC6" s="22">
        <f t="shared" si="9"/>
        <v>100.72</v>
      </c>
      <c r="CD6" s="22">
        <f t="shared" si="9"/>
        <v>105.99</v>
      </c>
      <c r="CE6" s="22">
        <f t="shared" si="9"/>
        <v>106.75</v>
      </c>
      <c r="CF6" s="22">
        <f t="shared" si="9"/>
        <v>159.22</v>
      </c>
      <c r="CG6" s="22">
        <f t="shared" si="9"/>
        <v>159.6</v>
      </c>
      <c r="CH6" s="22">
        <f t="shared" si="9"/>
        <v>156.32</v>
      </c>
      <c r="CI6" s="22">
        <f t="shared" si="9"/>
        <v>157.4</v>
      </c>
      <c r="CJ6" s="22">
        <f t="shared" si="9"/>
        <v>162.61000000000001</v>
      </c>
      <c r="CK6" s="21" t="str">
        <f>IF(CK7="","",IF(CK7="-","【-】","【"&amp;SUBSTITUTE(TEXT(CK7,"#,##0.00"),"-","△")&amp;"】"))</f>
        <v>【174.75】</v>
      </c>
      <c r="CL6" s="22">
        <f>IF(CL7="",NA(),CL7)</f>
        <v>69.010000000000005</v>
      </c>
      <c r="CM6" s="22">
        <f t="shared" ref="CM6:CU6" si="10">IF(CM7="",NA(),CM7)</f>
        <v>68.099999999999994</v>
      </c>
      <c r="CN6" s="22">
        <f t="shared" si="10"/>
        <v>69.69</v>
      </c>
      <c r="CO6" s="22">
        <f t="shared" si="10"/>
        <v>68.47</v>
      </c>
      <c r="CP6" s="22">
        <f t="shared" si="10"/>
        <v>67.11</v>
      </c>
      <c r="CQ6" s="22">
        <f t="shared" si="10"/>
        <v>62.83</v>
      </c>
      <c r="CR6" s="22">
        <f t="shared" si="10"/>
        <v>62.05</v>
      </c>
      <c r="CS6" s="22">
        <f t="shared" si="10"/>
        <v>63.23</v>
      </c>
      <c r="CT6" s="22">
        <f t="shared" si="10"/>
        <v>62.59</v>
      </c>
      <c r="CU6" s="22">
        <f t="shared" si="10"/>
        <v>61.81</v>
      </c>
      <c r="CV6" s="21" t="str">
        <f>IF(CV7="","",IF(CV7="-","【-】","【"&amp;SUBSTITUTE(TEXT(CV7,"#,##0.00"),"-","△")&amp;"】"))</f>
        <v>【59.97】</v>
      </c>
      <c r="CW6" s="22">
        <f>IF(CW7="",NA(),CW7)</f>
        <v>93.73</v>
      </c>
      <c r="CX6" s="22">
        <f t="shared" ref="CX6:DF6" si="11">IF(CX7="",NA(),CX7)</f>
        <v>93.21</v>
      </c>
      <c r="CY6" s="22">
        <f t="shared" si="11"/>
        <v>92.27</v>
      </c>
      <c r="CZ6" s="22">
        <f t="shared" si="11"/>
        <v>92.56</v>
      </c>
      <c r="DA6" s="22">
        <f t="shared" si="11"/>
        <v>92.45</v>
      </c>
      <c r="DB6" s="22">
        <f t="shared" si="11"/>
        <v>88.86</v>
      </c>
      <c r="DC6" s="22">
        <f t="shared" si="11"/>
        <v>89.11</v>
      </c>
      <c r="DD6" s="22">
        <f t="shared" si="11"/>
        <v>89.35</v>
      </c>
      <c r="DE6" s="22">
        <f t="shared" si="11"/>
        <v>89.7</v>
      </c>
      <c r="DF6" s="22">
        <f t="shared" si="11"/>
        <v>89.24</v>
      </c>
      <c r="DG6" s="21" t="str">
        <f>IF(DG7="","",IF(DG7="-","【-】","【"&amp;SUBSTITUTE(TEXT(DG7,"#,##0.00"),"-","△")&amp;"】"))</f>
        <v>【89.76】</v>
      </c>
      <c r="DH6" s="22">
        <f>IF(DH7="",NA(),DH7)</f>
        <v>47.45</v>
      </c>
      <c r="DI6" s="22">
        <f t="shared" ref="DI6:DQ6" si="12">IF(DI7="",NA(),DI7)</f>
        <v>48.35</v>
      </c>
      <c r="DJ6" s="22">
        <f t="shared" si="12"/>
        <v>48.91</v>
      </c>
      <c r="DK6" s="22">
        <f t="shared" si="12"/>
        <v>48.92</v>
      </c>
      <c r="DL6" s="22">
        <f t="shared" si="12"/>
        <v>49.77</v>
      </c>
      <c r="DM6" s="22">
        <f t="shared" si="12"/>
        <v>47.89</v>
      </c>
      <c r="DN6" s="22">
        <f t="shared" si="12"/>
        <v>48.69</v>
      </c>
      <c r="DO6" s="22">
        <f t="shared" si="12"/>
        <v>49.62</v>
      </c>
      <c r="DP6" s="22">
        <f t="shared" si="12"/>
        <v>50.5</v>
      </c>
      <c r="DQ6" s="22">
        <f t="shared" si="12"/>
        <v>51.28</v>
      </c>
      <c r="DR6" s="21" t="str">
        <f>IF(DR7="","",IF(DR7="-","【-】","【"&amp;SUBSTITUTE(TEXT(DR7,"#,##0.00"),"-","△")&amp;"】"))</f>
        <v>【51.51】</v>
      </c>
      <c r="DS6" s="22">
        <f>IF(DS7="",NA(),DS7)</f>
        <v>21.22</v>
      </c>
      <c r="DT6" s="22">
        <f t="shared" ref="DT6:EB6" si="13">IF(DT7="",NA(),DT7)</f>
        <v>23.89</v>
      </c>
      <c r="DU6" s="22">
        <f t="shared" si="13"/>
        <v>25.14</v>
      </c>
      <c r="DV6" s="22">
        <f t="shared" si="13"/>
        <v>26.64</v>
      </c>
      <c r="DW6" s="22">
        <f t="shared" si="13"/>
        <v>28.7</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1.65</v>
      </c>
      <c r="EE6" s="22">
        <f t="shared" ref="EE6:EM6" si="14">IF(EE7="",NA(),EE7)</f>
        <v>0.74</v>
      </c>
      <c r="EF6" s="22">
        <f t="shared" si="14"/>
        <v>0.47</v>
      </c>
      <c r="EG6" s="22">
        <f t="shared" si="14"/>
        <v>0.66</v>
      </c>
      <c r="EH6" s="22">
        <f t="shared" si="14"/>
        <v>0.55000000000000004</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382051</v>
      </c>
      <c r="D7" s="24">
        <v>46</v>
      </c>
      <c r="E7" s="24">
        <v>1</v>
      </c>
      <c r="F7" s="24">
        <v>0</v>
      </c>
      <c r="G7" s="24">
        <v>1</v>
      </c>
      <c r="H7" s="24" t="s">
        <v>93</v>
      </c>
      <c r="I7" s="24" t="s">
        <v>94</v>
      </c>
      <c r="J7" s="24" t="s">
        <v>95</v>
      </c>
      <c r="K7" s="24" t="s">
        <v>96</v>
      </c>
      <c r="L7" s="24" t="s">
        <v>97</v>
      </c>
      <c r="M7" s="24" t="s">
        <v>98</v>
      </c>
      <c r="N7" s="25" t="s">
        <v>99</v>
      </c>
      <c r="O7" s="25">
        <v>68.05</v>
      </c>
      <c r="P7" s="25">
        <v>97.74</v>
      </c>
      <c r="Q7" s="25">
        <v>2684</v>
      </c>
      <c r="R7" s="25">
        <v>115314</v>
      </c>
      <c r="S7" s="25">
        <v>234.47</v>
      </c>
      <c r="T7" s="25">
        <v>491.81</v>
      </c>
      <c r="U7" s="25">
        <v>112285</v>
      </c>
      <c r="V7" s="25">
        <v>58.57</v>
      </c>
      <c r="W7" s="25">
        <v>1917.11</v>
      </c>
      <c r="X7" s="25">
        <v>115.07</v>
      </c>
      <c r="Y7" s="25">
        <v>117.58</v>
      </c>
      <c r="Z7" s="25">
        <v>119.99</v>
      </c>
      <c r="AA7" s="25">
        <v>111.81</v>
      </c>
      <c r="AB7" s="25">
        <v>125.19</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309.60000000000002</v>
      </c>
      <c r="AU7" s="25">
        <v>236.94</v>
      </c>
      <c r="AV7" s="25">
        <v>354.85</v>
      </c>
      <c r="AW7" s="25">
        <v>279.83</v>
      </c>
      <c r="AX7" s="25">
        <v>332.56</v>
      </c>
      <c r="AY7" s="25">
        <v>335.6</v>
      </c>
      <c r="AZ7" s="25">
        <v>358.91</v>
      </c>
      <c r="BA7" s="25">
        <v>360.96</v>
      </c>
      <c r="BB7" s="25">
        <v>351.29</v>
      </c>
      <c r="BC7" s="25">
        <v>364.24</v>
      </c>
      <c r="BD7" s="25">
        <v>252.29</v>
      </c>
      <c r="BE7" s="25">
        <v>405.75</v>
      </c>
      <c r="BF7" s="25">
        <v>423.39</v>
      </c>
      <c r="BG7" s="25">
        <v>402.95</v>
      </c>
      <c r="BH7" s="25">
        <v>399.3</v>
      </c>
      <c r="BI7" s="25">
        <v>340.1</v>
      </c>
      <c r="BJ7" s="25">
        <v>258.26</v>
      </c>
      <c r="BK7" s="25">
        <v>247.27</v>
      </c>
      <c r="BL7" s="25">
        <v>239.18</v>
      </c>
      <c r="BM7" s="25">
        <v>236.29</v>
      </c>
      <c r="BN7" s="25">
        <v>238.77</v>
      </c>
      <c r="BO7" s="25">
        <v>268.07</v>
      </c>
      <c r="BP7" s="25">
        <v>104.8</v>
      </c>
      <c r="BQ7" s="25">
        <v>107.68</v>
      </c>
      <c r="BR7" s="25">
        <v>110.95</v>
      </c>
      <c r="BS7" s="25">
        <v>105.6</v>
      </c>
      <c r="BT7" s="25">
        <v>119.52</v>
      </c>
      <c r="BU7" s="25">
        <v>106.07</v>
      </c>
      <c r="BV7" s="25">
        <v>105.34</v>
      </c>
      <c r="BW7" s="25">
        <v>101.89</v>
      </c>
      <c r="BX7" s="25">
        <v>104.33</v>
      </c>
      <c r="BY7" s="25">
        <v>98.85</v>
      </c>
      <c r="BZ7" s="25">
        <v>97.47</v>
      </c>
      <c r="CA7" s="25">
        <v>106.95</v>
      </c>
      <c r="CB7" s="25">
        <v>104.14</v>
      </c>
      <c r="CC7" s="25">
        <v>100.72</v>
      </c>
      <c r="CD7" s="25">
        <v>105.99</v>
      </c>
      <c r="CE7" s="25">
        <v>106.75</v>
      </c>
      <c r="CF7" s="25">
        <v>159.22</v>
      </c>
      <c r="CG7" s="25">
        <v>159.6</v>
      </c>
      <c r="CH7" s="25">
        <v>156.32</v>
      </c>
      <c r="CI7" s="25">
        <v>157.4</v>
      </c>
      <c r="CJ7" s="25">
        <v>162.61000000000001</v>
      </c>
      <c r="CK7" s="25">
        <v>174.75</v>
      </c>
      <c r="CL7" s="25">
        <v>69.010000000000005</v>
      </c>
      <c r="CM7" s="25">
        <v>68.099999999999994</v>
      </c>
      <c r="CN7" s="25">
        <v>69.69</v>
      </c>
      <c r="CO7" s="25">
        <v>68.47</v>
      </c>
      <c r="CP7" s="25">
        <v>67.11</v>
      </c>
      <c r="CQ7" s="25">
        <v>62.83</v>
      </c>
      <c r="CR7" s="25">
        <v>62.05</v>
      </c>
      <c r="CS7" s="25">
        <v>63.23</v>
      </c>
      <c r="CT7" s="25">
        <v>62.59</v>
      </c>
      <c r="CU7" s="25">
        <v>61.81</v>
      </c>
      <c r="CV7" s="25">
        <v>59.97</v>
      </c>
      <c r="CW7" s="25">
        <v>93.73</v>
      </c>
      <c r="CX7" s="25">
        <v>93.21</v>
      </c>
      <c r="CY7" s="25">
        <v>92.27</v>
      </c>
      <c r="CZ7" s="25">
        <v>92.56</v>
      </c>
      <c r="DA7" s="25">
        <v>92.45</v>
      </c>
      <c r="DB7" s="25">
        <v>88.86</v>
      </c>
      <c r="DC7" s="25">
        <v>89.11</v>
      </c>
      <c r="DD7" s="25">
        <v>89.35</v>
      </c>
      <c r="DE7" s="25">
        <v>89.7</v>
      </c>
      <c r="DF7" s="25">
        <v>89.24</v>
      </c>
      <c r="DG7" s="25">
        <v>89.76</v>
      </c>
      <c r="DH7" s="25">
        <v>47.45</v>
      </c>
      <c r="DI7" s="25">
        <v>48.35</v>
      </c>
      <c r="DJ7" s="25">
        <v>48.91</v>
      </c>
      <c r="DK7" s="25">
        <v>48.92</v>
      </c>
      <c r="DL7" s="25">
        <v>49.77</v>
      </c>
      <c r="DM7" s="25">
        <v>47.89</v>
      </c>
      <c r="DN7" s="25">
        <v>48.69</v>
      </c>
      <c r="DO7" s="25">
        <v>49.62</v>
      </c>
      <c r="DP7" s="25">
        <v>50.5</v>
      </c>
      <c r="DQ7" s="25">
        <v>51.28</v>
      </c>
      <c r="DR7" s="25">
        <v>51.51</v>
      </c>
      <c r="DS7" s="25">
        <v>21.22</v>
      </c>
      <c r="DT7" s="25">
        <v>23.89</v>
      </c>
      <c r="DU7" s="25">
        <v>25.14</v>
      </c>
      <c r="DV7" s="25">
        <v>26.64</v>
      </c>
      <c r="DW7" s="25">
        <v>28.7</v>
      </c>
      <c r="DX7" s="25">
        <v>16.899999999999999</v>
      </c>
      <c r="DY7" s="25">
        <v>18.260000000000002</v>
      </c>
      <c r="DZ7" s="25">
        <v>19.510000000000002</v>
      </c>
      <c r="EA7" s="25">
        <v>21.19</v>
      </c>
      <c r="EB7" s="25">
        <v>22.64</v>
      </c>
      <c r="EC7" s="25">
        <v>23.75</v>
      </c>
      <c r="ED7" s="25">
        <v>1.65</v>
      </c>
      <c r="EE7" s="25">
        <v>0.74</v>
      </c>
      <c r="EF7" s="25">
        <v>0.47</v>
      </c>
      <c r="EG7" s="25">
        <v>0.66</v>
      </c>
      <c r="EH7" s="25">
        <v>0.55000000000000004</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2023-12-05T01:00:09Z</dcterms:created>
  <dcterms:modified xsi:type="dcterms:W3CDTF">2024-02-20T05:39:18Z</dcterms:modified>
  <cp:category/>
</cp:coreProperties>
</file>