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A310238\Desktop\○各種調査\【2_13〆】公営企業に係る経営比較分析表（令和４年度決算）の分析等について（照会）\"/>
    </mc:Choice>
  </mc:AlternateContent>
  <xr:revisionPtr revIDLastSave="0" documentId="13_ncr:1_{30096EBB-6673-4701-9349-DC38CB293EDD}" xr6:coauthVersionLast="36" xr6:coauthVersionMax="36" xr10:uidLastSave="{00000000-0000-0000-0000-000000000000}"/>
  <workbookProtection workbookAlgorithmName="SHA-512" workbookHashValue="w3ApaXbjfX5TtZR9oxTIzrchG2c9mZKBiSOoCttIVgliyOEVGrQKn3YdI6wVcCN1n82wS5NGYBQaVuteZgWzdw==" workbookSaltValue="VkplZzjumtkYIbIfOWJ84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D10" i="4"/>
  <c r="W10" i="4"/>
  <c r="B10" i="4"/>
  <c r="BB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<sst xmlns="http://schemas.openxmlformats.org/spreadsheetml/2006/main" count="236" uniqueCount="119">
  <si>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</si>
  <si>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</si>
  <si>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</si>
  <si>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</si>
  <si>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</si>
  <si>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</si>
  <si>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</si>
  <si>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</si>
  <si>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</si>
  <si>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</si>
  <si>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</si>
  <si>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</si>
  <si>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</si>
  <si>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</si>
  <si>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</si>
  <si>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</si>
  <si>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</si>
  <si>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</si>
  <si>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</si>
  <si>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</si>
  <si>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</si>
  <si>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</si>
  <si>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</si>
  <si>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</si>
  <si>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</si>
  <si>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</si>
  <si>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</si>
  <si>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</si>
  <si>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</si>
  <si>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</si>
  <si>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</si>
  <si>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</si>
  <si>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</si>
  <si>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</si>
  <si>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</si>
  <si>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</si>
  <si>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</si>
  <si>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</si>
  <si>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</si>
  <si>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</si>
  <si>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</si>
  <si>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</si>
  <si>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</si>
  <si>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</si>
  <si>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</si>
  <si>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</si>
  <si>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</si>
  <si>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</si>
  <si>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</si>
  <si>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</si>
  <si>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</si>
  <si>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</si>
  <si>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</si>
  <si>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</si>
  <si>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</si>
  <si>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</si>
  <si>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</si>
  <si>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</si>
  <si>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</si>
  <si>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</si>
  <si>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</si>
  <si>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</si>
  <si>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</si>
  <si>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</si>
  <si>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</si>
  <si>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</si>
  <si>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</si>
  <si>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</si>
  <si>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</si>
  <si>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</si>
  <si>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</si>
  <si>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</si>
  <si>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</si>
  <si>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</si>
  <si>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</si>
  <si>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</si>
  <si>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</si>
  <si>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</si>
  <si>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</si>
  <si>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</si>
  <si>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</si>
  <si>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</si>
  <si>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</si>
  <si>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</si>
  <si>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</si>
  <si>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</si>
  <si>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</si>
  <si>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</si>
  <si>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</si>
  <si>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</si>
  <si>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</si>
  <si>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</si>
  <si>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</si>
  <si>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</si>
  <si>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</si>
  <si>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</si>
  <si>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</si>
  <si>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</si>
  <si>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</si>
  <si>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</si>
  <si>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</si>
  <si>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</si>
  <si>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</si>
  <si>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</si>
  <si>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</si>
  <si>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</si>
  <si>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</si>
  <si>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</si>
  <si>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</si>
  <si>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</si>
  <si>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</si>
  <si>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</si>
  <si>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</si>
  <si>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</si>
  <si>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</si>
  <si>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</si>
  <si>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農業集落排水施設は、供用開始から25年以上経過している施設もあり、特に機械・電気設備については老朽化による機能低下等、施設の運営管理に懸念があった。このためライフサイクルコストの低減や今後の維持管理にかかる経費の平準化を目的として、平成25～26年度に施設の機能診断及び最適整備構想の策定に取り組み、この結果で早急な改善を要すと判断した施設等について、平成29年度から令和元年度にかけて改修工事を実施し、現在のところ順調に稼働している。
　今後も計画的な維持管理に努め、施設の低コスト化及び長寿命化を図りたい。</t>
    <rPh sb="71" eb="73">
      <t>ケネン</t>
    </rPh>
    <rPh sb="188" eb="190">
      <t>レイワ</t>
    </rPh>
    <rPh sb="190" eb="191">
      <t>ガン</t>
    </rPh>
    <rPh sb="191" eb="193">
      <t>ネンド</t>
    </rPh>
    <rPh sb="197" eb="199">
      <t>カイシュウ</t>
    </rPh>
    <rPh sb="199" eb="201">
      <t>コウジ</t>
    </rPh>
    <rPh sb="202" eb="204">
      <t>ジッシ</t>
    </rPh>
    <rPh sb="206" eb="208">
      <t>ゲンザイ</t>
    </rPh>
    <rPh sb="212" eb="214">
      <t>ジュンチョウ</t>
    </rPh>
    <rPh sb="215" eb="217">
      <t>カドウ</t>
    </rPh>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</si>
  <si>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使用料の見直しや水洗化の普及促進等を実施することで、利用効率を高める等、使用料収入を確保し、経営改善に努めることが必要である。
　2.老朽化の状況については、既に策定した最適整備構想に基づき、老朽化した施設の改修・更新等、機能強化を実施することで、安定した水質の確保と施設の低コスト化及び長寿命化を図り、施設への投資額の削減に努める。</t>
    <rPh sb="115" eb="116">
      <t>キン</t>
    </rPh>
    <rPh sb="120" eb="122">
      <t>ミコ</t>
    </rPh>
    <rPh sb="235" eb="236">
      <t>スデ</t>
    </rPh>
    <phoneticPr fontId="4"/>
  </si>
  <si>
    <t>・収益的収支比率については、平成30年度以降の工事費の増加に伴い繰入金が増加したため、50％を超えている。
・経費回収率については、汚水処理原価の影響を受け、類似団体平均52.94%に対し、30%前後と低く推移しており、収益については使用料以外の収入に大きく依存しているため、経営の効率性を低下させる要因となっている。
・汚水処理原価については、長期的には若干の改善傾向にあるものの、類似団体と比較すると非常に高く推移している。経営規模に対し、地方債償還金の規模が大きく、利払いを含めた負担が収益を圧迫させていると考えられる。令和7年度以降、地方債償還金の減少に伴い、汚水処理原価についても減少していくものと思われる。
・施設利用率については近年ほぼ横ばいであるが、類似団体よりも下回っている。施設の稼働状況等を再度把握し、改善が見られなければ、さらなる効率化を検討する必要がある。
・水洗化率については、近年は横ばい傾向にあるものの、類似団体と比較しても高い数値を維持している。今後の使用料収入の増加を図るため、さらなる水洗化率の上昇を目指したい。</t>
    <rPh sb="1" eb="4">
      <t>シュウエキテキ</t>
    </rPh>
    <rPh sb="4" eb="6">
      <t>シュウシ</t>
    </rPh>
    <rPh sb="6" eb="8">
      <t>ヒリツ</t>
    </rPh>
    <rPh sb="14" eb="16">
      <t>ヘイセイ</t>
    </rPh>
    <rPh sb="18" eb="20">
      <t>ネンド</t>
    </rPh>
    <rPh sb="20" eb="22">
      <t>イコウ</t>
    </rPh>
    <rPh sb="23" eb="26">
      <t>コウジヒ</t>
    </rPh>
    <rPh sb="27" eb="29">
      <t>ゾウカ</t>
    </rPh>
    <rPh sb="30" eb="31">
      <t>トモナ</t>
    </rPh>
    <rPh sb="32" eb="34">
      <t>クリイレ</t>
    </rPh>
    <rPh sb="34" eb="35">
      <t>キン</t>
    </rPh>
    <rPh sb="36" eb="38">
      <t>ゾウカ</t>
    </rPh>
    <rPh sb="47" eb="48">
      <t>コ</t>
    </rPh>
    <rPh sb="126" eb="127">
      <t>オオ</t>
    </rPh>
    <rPh sb="161" eb="163">
      <t>オスイ</t>
    </rPh>
    <rPh sb="163" eb="165">
      <t>ショリ</t>
    </rPh>
    <rPh sb="165" eb="167">
      <t>ゲンカ</t>
    </rPh>
    <rPh sb="173" eb="176">
      <t>チョウキテキ</t>
    </rPh>
    <rPh sb="178" eb="180">
      <t>ジャッカン</t>
    </rPh>
    <rPh sb="181" eb="183">
      <t>カイゼン</t>
    </rPh>
    <rPh sb="183" eb="185">
      <t>ケイコウ</t>
    </rPh>
    <rPh sb="192" eb="194">
      <t>ルイジ</t>
    </rPh>
    <rPh sb="194" eb="196">
      <t>ダンタイ</t>
    </rPh>
    <rPh sb="197" eb="199">
      <t>ヒカク</t>
    </rPh>
    <rPh sb="202" eb="204">
      <t>ヒジョウ</t>
    </rPh>
    <rPh sb="205" eb="206">
      <t>タカ</t>
    </rPh>
    <rPh sb="207" eb="209">
      <t>スイイ</t>
    </rPh>
    <rPh sb="214" eb="216">
      <t>ケイエイ</t>
    </rPh>
    <rPh sb="216" eb="218">
      <t>キボ</t>
    </rPh>
    <rPh sb="219" eb="220">
      <t>タイ</t>
    </rPh>
    <rPh sb="222" eb="225">
      <t>チホウサイ</t>
    </rPh>
    <rPh sb="225" eb="228">
      <t>ショウカンキン</t>
    </rPh>
    <rPh sb="229" eb="231">
      <t>キボ</t>
    </rPh>
    <rPh sb="232" eb="233">
      <t>オオ</t>
    </rPh>
    <rPh sb="236" eb="238">
      <t>リバラ</t>
    </rPh>
    <rPh sb="240" eb="241">
      <t>フク</t>
    </rPh>
    <rPh sb="243" eb="245">
      <t>フタン</t>
    </rPh>
    <rPh sb="246" eb="248">
      <t>シュウエキ</t>
    </rPh>
    <rPh sb="249" eb="251">
      <t>アッパク</t>
    </rPh>
    <rPh sb="257" eb="258">
      <t>カンガ</t>
    </rPh>
    <rPh sb="263" eb="265">
      <t>レイワ</t>
    </rPh>
    <rPh sb="266" eb="268">
      <t>ネンド</t>
    </rPh>
    <rPh sb="268" eb="270">
      <t>イコウ</t>
    </rPh>
    <rPh sb="271" eb="274">
      <t>チホウサイ</t>
    </rPh>
    <rPh sb="274" eb="276">
      <t>ショウカン</t>
    </rPh>
    <rPh sb="276" eb="277">
      <t>キン</t>
    </rPh>
    <rPh sb="278" eb="280">
      <t>ゲンショウ</t>
    </rPh>
    <rPh sb="281" eb="282">
      <t>トモナ</t>
    </rPh>
    <rPh sb="284" eb="286">
      <t>オスイ</t>
    </rPh>
    <rPh sb="286" eb="288">
      <t>ショリ</t>
    </rPh>
    <rPh sb="288" eb="290">
      <t>ゲンカ</t>
    </rPh>
    <rPh sb="295" eb="297">
      <t>ゲンショウ</t>
    </rPh>
    <rPh sb="304" eb="305">
      <t>オモ</t>
    </rPh>
    <rPh sb="311" eb="313">
      <t>シセツ</t>
    </rPh>
    <rPh sb="313" eb="315">
      <t>リヨウ</t>
    </rPh>
    <rPh sb="315" eb="316">
      <t>リツ</t>
    </rPh>
    <rPh sb="321" eb="323">
      <t>キンネン</t>
    </rPh>
    <rPh sb="325" eb="326">
      <t>ヨコ</t>
    </rPh>
    <rPh sb="333" eb="335">
      <t>ルイジ</t>
    </rPh>
    <rPh sb="335" eb="337">
      <t>ダンタイ</t>
    </rPh>
    <rPh sb="340" eb="342">
      <t>シタマワ</t>
    </rPh>
    <rPh sb="347" eb="349">
      <t>シセツ</t>
    </rPh>
    <rPh sb="350" eb="352">
      <t>カドウ</t>
    </rPh>
    <rPh sb="352" eb="354">
      <t>ジョウキョウ</t>
    </rPh>
    <rPh sb="354" eb="355">
      <t>トウ</t>
    </rPh>
    <rPh sb="356" eb="358">
      <t>サイド</t>
    </rPh>
    <rPh sb="358" eb="360">
      <t>ハアク</t>
    </rPh>
    <rPh sb="362" eb="364">
      <t>カイゼン</t>
    </rPh>
    <rPh sb="365" eb="366">
      <t>ミ</t>
    </rPh>
    <rPh sb="377" eb="380">
      <t>コウリツカ</t>
    </rPh>
    <rPh sb="381" eb="383">
      <t>ケントウ</t>
    </rPh>
    <rPh sb="385" eb="387">
      <t>ヒツヨウ</t>
    </rPh>
    <rPh sb="393" eb="396">
      <t>スイセンカ</t>
    </rPh>
    <rPh sb="396" eb="397">
      <t>リツ</t>
    </rPh>
    <rPh sb="403" eb="405">
      <t>キンネン</t>
    </rPh>
    <rPh sb="406" eb="407">
      <t>ヨコ</t>
    </rPh>
    <rPh sb="409" eb="411">
      <t>ケイコウ</t>
    </rPh>
    <rPh sb="418" eb="420">
      <t>ルイジ</t>
    </rPh>
    <rPh sb="420" eb="422">
      <t>ダンタイ</t>
    </rPh>
    <rPh sb="423" eb="425">
      <t>ヒカク</t>
    </rPh>
    <rPh sb="428" eb="429">
      <t>タカ</t>
    </rPh>
    <rPh sb="430" eb="432">
      <t>スウチ</t>
    </rPh>
    <rPh sb="433" eb="435">
      <t>イジ</t>
    </rPh>
    <rPh sb="440" eb="442">
      <t>コンゴ</t>
    </rPh>
    <rPh sb="443" eb="446">
      <t>シヨウリョウ</t>
    </rPh>
    <rPh sb="446" eb="448">
      <t>シュウニュウ</t>
    </rPh>
    <rPh sb="449" eb="451">
      <t>ゾウカ</t>
    </rPh>
    <rPh sb="452" eb="453">
      <t>ハカ</t>
    </rPh>
    <rPh sb="461" eb="464">
      <t>スイセンカ</t>
    </rPh>
    <rPh sb="464" eb="465">
      <t>リツ</t>
    </rPh>
    <rPh sb="466" eb="468">
      <t>ジョウショウ</t>
    </rPh>
    <rPh sb="469" eb="47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</si>
</sst>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E3-4D96-B8A6-91662E31EC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BE3-4D96-B8A6-91662E31EC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48.6</c:v>
                </c:pt>
                <c:pt idx="1">
                  <c:v>47.14</c:v>
                </c:pt>
                <c:pt idx="2">
                  <c:v>49.53</c:v>
                </c:pt>
                <c:pt idx="3">
                  <c:v>48.6</c:v>
                </c:pt>
                <c:pt idx="4">
                  <c:v>47.27</c:v>
                </c:pt>
              </c:numCache>
            </c:numRef>
          </c:val>
          <c:extLst>
            <c:ext xmlns:c16="http://schemas.microsoft.com/office/drawing/2014/chart" uri="{C3380CC4-5D6E-409C-BE32-E72D297353CC}">
              <c16:uniqueId val="{00000000-E7E2-43DF-AA22-E937BD4B4B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7E2-43DF-AA22-E937BD4B4B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87.1</c:v>
                </c:pt>
                <c:pt idx="1">
                  <c:v>87.67</c:v>
                </c:pt>
                <c:pt idx="2">
                  <c:v>88.12</c:v>
                </c:pt>
                <c:pt idx="3">
                  <c:v>88.08</c:v>
                </c:pt>
                <c:pt idx="4">
                  <c:v>87.23</c:v>
                </c:pt>
              </c:numCache>
            </c:numRef>
          </c:val>
          <c:extLst>
            <c:ext xmlns:c16="http://schemas.microsoft.com/office/drawing/2014/chart" uri="{C3380CC4-5D6E-409C-BE32-E72D297353CC}">
              <c16:uniqueId val="{00000000-64EB-4641-850A-79C2BAE171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4EB-4641-850A-79C2BAE171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57.08</c:v>
                </c:pt>
                <c:pt idx="1">
                  <c:v>53.33</c:v>
                </c:pt>
                <c:pt idx="2">
                  <c:v>59.76</c:v>
                </c:pt>
                <c:pt idx="3">
                  <c:v>59.46</c:v>
                </c:pt>
                <c:pt idx="4">
                  <c:v>59.36</c:v>
                </c:pt>
              </c:numCache>
            </c:numRef>
          </c:val>
          <c:extLst>
            <c:ext xmlns:c16="http://schemas.microsoft.com/office/drawing/2014/chart" uri="{C3380CC4-5D6E-409C-BE32-E72D297353CC}">
              <c16:uniqueId val="{00000000-8372-45A9-962F-B6BF184EFC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2-45A9-962F-B6BF184EFC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7D-48AC-87A4-DCB568D71F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D-48AC-87A4-DCB568D71F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F-4791-9F5E-1173D3F1E7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F-4791-9F5E-1173D3F1E7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2-434F-9AF9-A232B8A0B8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2-434F-9AF9-A232B8A0B8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D3-4748-A380-9B120BA4C0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D3-4748-A380-9B120BA4C0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3495.54</c:v>
                </c:pt>
                <c:pt idx="1">
                  <c:v>3263.47</c:v>
                </c:pt>
                <c:pt idx="2">
                  <c:v>2825.89</c:v>
                </c:pt>
                <c:pt idx="3">
                  <c:v>2639.27</c:v>
                </c:pt>
                <c:pt idx="4">
                  <c:v>2431.08</c:v>
                </c:pt>
              </c:numCache>
            </c:numRef>
          </c:val>
          <c:extLst>
            <c:ext xmlns:c16="http://schemas.microsoft.com/office/drawing/2014/chart" uri="{C3380CC4-5D6E-409C-BE32-E72D297353CC}">
              <c16:uniqueId val="{00000000-1492-48EA-9CE4-CDC2E745CB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492-48EA-9CE4-CDC2E745CB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28.04</c:v>
                </c:pt>
                <c:pt idx="1">
                  <c:v>26.62</c:v>
                </c:pt>
                <c:pt idx="2">
                  <c:v>33.229999999999997</c:v>
                </c:pt>
                <c:pt idx="3">
                  <c:v>31.96</c:v>
                </c:pt>
                <c:pt idx="4">
                  <c:v>31.34</c:v>
                </c:pt>
              </c:numCache>
            </c:numRef>
          </c:val>
          <c:extLst>
            <c:ext xmlns:c16="http://schemas.microsoft.com/office/drawing/2014/chart" uri="{C3380CC4-5D6E-409C-BE32-E72D297353CC}">
              <c16:uniqueId val="{00000000-57CD-41AE-B94B-A0CBF72225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7CD-41AE-B94B-A0CBF72225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477.88</c:v>
                </c:pt>
                <c:pt idx="1">
                  <c:v>511.13</c:v>
                </c:pt>
                <c:pt idx="2">
                  <c:v>413.47</c:v>
                </c:pt>
                <c:pt idx="3">
                  <c:v>430.6</c:v>
                </c:pt>
                <c:pt idx="4">
                  <c:v>440.92</c:v>
                </c:pt>
              </c:numCache>
            </c:numRef>
          </c:val>
          <c:extLst>
            <c:ext xmlns:c16="http://schemas.microsoft.com/office/drawing/2014/chart" uri="{C3380CC4-5D6E-409C-BE32-E72D297353CC}">
              <c16:uniqueId val="{00000000-60E0-4D2A-9C89-B093063212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0E0-4D2A-9C89-B093063212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愛媛県　愛南町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19575</v>
      </c>
      <c r="AM8" s="54"/>
      <c r="AN8" s="54"/>
      <c r="AO8" s="54"/>
      <c r="AP8" s="54"/>
      <c r="AQ8" s="54"/>
      <c r="AR8" s="54"/>
      <c r="AS8" s="54"/>
      <c r="AT8" s="53">
        <f>データ!T6</f>
        <v>238.94</v>
      </c>
      <c r="AU8" s="53"/>
      <c r="AV8" s="53"/>
      <c r="AW8" s="53"/>
      <c r="AX8" s="53"/>
      <c r="AY8" s="53"/>
      <c r="AZ8" s="53"/>
      <c r="BA8" s="53"/>
      <c r="BB8" s="53">
        <f>データ!U6</f>
        <v>81.92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8.23</v>
      </c>
      <c r="Q10" s="53"/>
      <c r="R10" s="53"/>
      <c r="S10" s="53"/>
      <c r="T10" s="53"/>
      <c r="U10" s="53"/>
      <c r="V10" s="53"/>
      <c r="W10" s="53">
        <f>データ!Q6</f>
        <v>95.13</v>
      </c>
      <c r="X10" s="53"/>
      <c r="Y10" s="53"/>
      <c r="Z10" s="53"/>
      <c r="AA10" s="53"/>
      <c r="AB10" s="53"/>
      <c r="AC10" s="53"/>
      <c r="AD10" s="54">
        <f>データ!R6</f>
        <v>2620</v>
      </c>
      <c r="AE10" s="54"/>
      <c r="AF10" s="54"/>
      <c r="AG10" s="54"/>
      <c r="AH10" s="54"/>
      <c r="AI10" s="54"/>
      <c r="AJ10" s="54"/>
      <c r="AK10" s="2"/>
      <c r="AL10" s="54">
        <f>データ!V6</f>
        <v>1590</v>
      </c>
      <c r="AM10" s="54"/>
      <c r="AN10" s="54"/>
      <c r="AO10" s="54"/>
      <c r="AP10" s="54"/>
      <c r="AQ10" s="54"/>
      <c r="AR10" s="54"/>
      <c r="AS10" s="54"/>
      <c r="AT10" s="53">
        <f>データ!W6</f>
        <v>0.74</v>
      </c>
      <c r="AU10" s="53"/>
      <c r="AV10" s="53"/>
      <c r="AW10" s="53"/>
      <c r="AX10" s="53"/>
      <c r="AY10" s="53"/>
      <c r="AZ10" s="53"/>
      <c r="BA10" s="53"/>
      <c r="BB10" s="53">
        <f>データ!X6</f>
        <v>2148.65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J9BXZBbajEVpCzrD5TNiCzCbgKYncHw/frglem3TEvgO37BsomOXtIRCdL6ZTBsW0aCMK2U/HuMV0APH3HW74w==" saltValue="NGPgeVDsjdV2DP87ezuu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385069</v>
      </c>
      <c r="D6" s="19">
        <f t="shared" si="3"/>
        <v>47</v>
      </c>
      <c r="E6" s="19">
        <f t="shared" si="3"/>
        <v>17</v>
      </c>
      <c r="F6" s="19">
        <f t="shared" si="3"/>
        <v>5</v>
      </c>
      <c r="G6" s="19">
        <f t="shared" si="3"/>
        <v>0</v>
      </c>
      <c r="H6" s="19" t="str">
        <f t="shared" si="3"/>
        <v>愛媛県　愛南町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8.23</v>
      </c>
      <c r="Q6" s="20">
        <f t="shared" si="3"/>
        <v>95.13</v>
      </c>
      <c r="R6" s="20">
        <f t="shared" si="3"/>
        <v>2620</v>
      </c>
      <c r="S6" s="20">
        <f t="shared" si="3"/>
        <v>19575</v>
      </c>
      <c r="T6" s="20">
        <f t="shared" si="3"/>
        <v>238.94</v>
      </c>
      <c r="U6" s="20">
        <f t="shared" si="3"/>
        <v>81.92</v>
      </c>
      <c r="V6" s="20">
        <f t="shared" si="3"/>
        <v>1590</v>
      </c>
      <c r="W6" s="20">
        <f t="shared" si="3"/>
        <v>0.74</v>
      </c>
      <c r="X6" s="20">
        <f t="shared" si="3"/>
        <v>2148.65</v>
      </c>
      <c r="Y6" s="21">
        <f>IF(Y7="",NA(),Y7)</f>
        <v>57.08</v>
      </c>
      <c r="Z6" s="21">
        <f t="shared" ref="Z6:AH6" si="4">IF(Z7="",NA(),Z7)</f>
        <v>53.33</v>
      </c>
      <c r="AA6" s="21">
        <f t="shared" si="4"/>
        <v>59.76</v>
      </c>
      <c r="AB6" s="21">
        <f t="shared" si="4"/>
        <v>59.46</v>
      </c>
      <c r="AC6" s="21">
        <f t="shared" si="4"/>
        <v>59.36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3495.54</v>
      </c>
      <c r="BG6" s="21">
        <f t="shared" ref="BG6:BO6" si="7">IF(BG7="",NA(),BG7)</f>
        <v>3263.47</v>
      </c>
      <c r="BH6" s="21">
        <f t="shared" si="7"/>
        <v>2825.89</v>
      </c>
      <c r="BI6" s="21">
        <f t="shared" si="7"/>
        <v>2639.27</v>
      </c>
      <c r="BJ6" s="21">
        <f t="shared" si="7"/>
        <v>2431.08</v>
      </c>
      <c r="BK6" s="21">
        <f t="shared" si="7"/>
        <v>789.46</v>
      </c>
      <c r="BL6" s="21">
        <f t="shared" si="7"/>
        <v>826.83</v>
      </c>
      <c r="BM6" s="21">
        <f t="shared" si="7"/>
        <v>867.83</v>
      </c>
      <c r="BN6" s="21">
        <f t="shared" si="7"/>
        <v>791.76</v>
      </c>
      <c r="BO6" s="21">
        <f t="shared" si="7"/>
        <v>900.82</v>
      </c>
      <c r="BP6" s="20" t="str">
        <f>IF(BP7="","",IF(BP7="-","【-】","【"&amp;SUBSTITUTE(TEXT(BP7,"#,##0.00"),"-","△")&amp;"】"))</f>
        <v>【809.19】</v>
      </c>
      <c r="BQ6" s="21">
        <f>IF(BQ7="",NA(),BQ7)</f>
        <v>28.04</v>
      </c>
      <c r="BR6" s="21">
        <f t="shared" ref="BR6:BZ6" si="8">IF(BR7="",NA(),BR7)</f>
        <v>26.62</v>
      </c>
      <c r="BS6" s="21">
        <f t="shared" si="8"/>
        <v>33.229999999999997</v>
      </c>
      <c r="BT6" s="21">
        <f t="shared" si="8"/>
        <v>31.96</v>
      </c>
      <c r="BU6" s="21">
        <f t="shared" si="8"/>
        <v>31.34</v>
      </c>
      <c r="BV6" s="21">
        <f t="shared" si="8"/>
        <v>57.77</v>
      </c>
      <c r="BW6" s="21">
        <f t="shared" si="8"/>
        <v>57.31</v>
      </c>
      <c r="BX6" s="21">
        <f t="shared" si="8"/>
        <v>57.08</v>
      </c>
      <c r="BY6" s="21">
        <f t="shared" si="8"/>
        <v>56.26</v>
      </c>
      <c r="BZ6" s="21">
        <f t="shared" si="8"/>
        <v>52.94</v>
      </c>
      <c r="CA6" s="20" t="str">
        <f>IF(CA7="","",IF(CA7="-","【-】","【"&amp;SUBSTITUTE(TEXT(CA7,"#,##0.00"),"-","△")&amp;"】"))</f>
        <v>【57.02】</v>
      </c>
      <c r="CB6" s="21">
        <f>IF(CB7="",NA(),CB7)</f>
        <v>477.88</v>
      </c>
      <c r="CC6" s="21">
        <f t="shared" ref="CC6:CK6" si="9">IF(CC7="",NA(),CC7)</f>
        <v>511.13</v>
      </c>
      <c r="CD6" s="21">
        <f t="shared" si="9"/>
        <v>413.47</v>
      </c>
      <c r="CE6" s="21">
        <f t="shared" si="9"/>
        <v>430.6</v>
      </c>
      <c r="CF6" s="21">
        <f t="shared" si="9"/>
        <v>440.92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48.6</v>
      </c>
      <c r="CN6" s="21">
        <f t="shared" ref="CN6:CV6" si="10">IF(CN7="",NA(),CN7)</f>
        <v>47.14</v>
      </c>
      <c r="CO6" s="21">
        <f t="shared" si="10"/>
        <v>49.53</v>
      </c>
      <c r="CP6" s="21">
        <f t="shared" si="10"/>
        <v>48.6</v>
      </c>
      <c r="CQ6" s="21">
        <f t="shared" si="10"/>
        <v>47.27</v>
      </c>
      <c r="CR6" s="21">
        <f t="shared" si="10"/>
        <v>50.68</v>
      </c>
      <c r="CS6" s="21">
        <f t="shared" si="10"/>
        <v>50.14</v>
      </c>
      <c r="CT6" s="21">
        <f t="shared" si="10"/>
        <v>54.83</v>
      </c>
      <c r="CU6" s="21">
        <f t="shared" si="10"/>
        <v>66.53</v>
      </c>
      <c r="CV6" s="21">
        <f t="shared" si="10"/>
        <v>52.35</v>
      </c>
      <c r="CW6" s="20" t="str">
        <f>IF(CW7="","",IF(CW7="-","【-】","【"&amp;SUBSTITUTE(TEXT(CW7,"#,##0.00"),"-","△")&amp;"】"))</f>
        <v>【52.55】</v>
      </c>
      <c r="CX6" s="21">
        <f>IF(CX7="",NA(),CX7)</f>
        <v>87.1</v>
      </c>
      <c r="CY6" s="21">
        <f t="shared" ref="CY6:DG6" si="11">IF(CY7="",NA(),CY7)</f>
        <v>87.67</v>
      </c>
      <c r="CZ6" s="21">
        <f t="shared" si="11"/>
        <v>88.12</v>
      </c>
      <c r="DA6" s="21">
        <f t="shared" si="11"/>
        <v>88.08</v>
      </c>
      <c r="DB6" s="21">
        <f t="shared" si="11"/>
        <v>87.23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385069</v>
      </c>
      <c r="D7" s="23">
        <v>47</v>
      </c>
      <c r="E7" s="23">
        <v>17</v>
      </c>
      <c r="F7" s="23">
        <v>5</v>
      </c>
      <c r="G7" s="23">
        <v>0</v>
      </c>
      <c r="H7" s="23" t="s">
        <v>98</v>
      </c>
      <c r="I7" s="23" t="s">
        <v>99</v>
      </c>
      <c r="J7" s="23" t="s">
        <v>100</v>
      </c>
      <c r="K7" s="23" t="s">
        <v>101</v>
      </c>
      <c r="L7" s="23" t="s">
        <v>102</v>
      </c>
      <c r="M7" s="23" t="s">
        <v>103</v>
      </c>
      <c r="N7" s="24" t="s">
        <v>104</v>
      </c>
      <c r="O7" s="24" t="s">
        <v>105</v>
      </c>
      <c r="P7" s="24">
        <v>8.23</v>
      </c>
      <c r="Q7" s="24">
        <v>95.13</v>
      </c>
      <c r="R7" s="24">
        <v>2620</v>
      </c>
      <c r="S7" s="24">
        <v>19575</v>
      </c>
      <c r="T7" s="24">
        <v>238.94</v>
      </c>
      <c r="U7" s="24">
        <v>81.92</v>
      </c>
      <c r="V7" s="24">
        <v>1590</v>
      </c>
      <c r="W7" s="24">
        <v>0.74</v>
      </c>
      <c r="X7" s="24">
        <v>2148.65</v>
      </c>
      <c r="Y7" s="24">
        <v>57.08</v>
      </c>
      <c r="Z7" s="24">
        <v>53.33</v>
      </c>
      <c r="AA7" s="24">
        <v>59.76</v>
      </c>
      <c r="AB7" s="24">
        <v>59.46</v>
      </c>
      <c r="AC7" s="24">
        <v>59.36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3495.54</v>
      </c>
      <c r="BG7" s="24">
        <v>3263.47</v>
      </c>
      <c r="BH7" s="24">
        <v>2825.89</v>
      </c>
      <c r="BI7" s="24">
        <v>2639.27</v>
      </c>
      <c r="BJ7" s="24">
        <v>2431.08</v>
      </c>
      <c r="BK7" s="24">
        <v>789.46</v>
      </c>
      <c r="BL7" s="24">
        <v>826.83</v>
      </c>
      <c r="BM7" s="24">
        <v>867.83</v>
      </c>
      <c r="BN7" s="24">
        <v>791.76</v>
      </c>
      <c r="BO7" s="24">
        <v>900.82</v>
      </c>
      <c r="BP7" s="24">
        <v>809.19</v>
      </c>
      <c r="BQ7" s="24">
        <v>28.04</v>
      </c>
      <c r="BR7" s="24">
        <v>26.62</v>
      </c>
      <c r="BS7" s="24">
        <v>33.229999999999997</v>
      </c>
      <c r="BT7" s="24">
        <v>31.96</v>
      </c>
      <c r="BU7" s="24">
        <v>31.34</v>
      </c>
      <c r="BV7" s="24">
        <v>57.77</v>
      </c>
      <c r="BW7" s="24">
        <v>57.31</v>
      </c>
      <c r="BX7" s="24">
        <v>57.08</v>
      </c>
      <c r="BY7" s="24">
        <v>56.26</v>
      </c>
      <c r="BZ7" s="24">
        <v>52.94</v>
      </c>
      <c r="CA7" s="24">
        <v>57.02</v>
      </c>
      <c r="CB7" s="24">
        <v>477.88</v>
      </c>
      <c r="CC7" s="24">
        <v>511.13</v>
      </c>
      <c r="CD7" s="24">
        <v>413.47</v>
      </c>
      <c r="CE7" s="24">
        <v>430.6</v>
      </c>
      <c r="CF7" s="24">
        <v>440.92</v>
      </c>
      <c r="CG7" s="24">
        <v>274.35000000000002</v>
      </c>
      <c r="CH7" s="24">
        <v>273.52</v>
      </c>
      <c r="CI7" s="24">
        <v>274.99</v>
      </c>
      <c r="CJ7" s="24">
        <v>282.08999999999997</v>
      </c>
      <c r="CK7" s="24">
        <v>303.27999999999997</v>
      </c>
      <c r="CL7" s="24">
        <v>273.68</v>
      </c>
      <c r="CM7" s="24">
        <v>48.6</v>
      </c>
      <c r="CN7" s="24">
        <v>47.14</v>
      </c>
      <c r="CO7" s="24">
        <v>49.53</v>
      </c>
      <c r="CP7" s="24">
        <v>48.6</v>
      </c>
      <c r="CQ7" s="24">
        <v>47.27</v>
      </c>
      <c r="CR7" s="24">
        <v>50.68</v>
      </c>
      <c r="CS7" s="24">
        <v>50.14</v>
      </c>
      <c r="CT7" s="24">
        <v>54.83</v>
      </c>
      <c r="CU7" s="24">
        <v>66.53</v>
      </c>
      <c r="CV7" s="24">
        <v>52.35</v>
      </c>
      <c r="CW7" s="24">
        <v>52.55</v>
      </c>
      <c r="CX7" s="24">
        <v>87.1</v>
      </c>
      <c r="CY7" s="24">
        <v>87.67</v>
      </c>
      <c r="CZ7" s="24">
        <v>88.12</v>
      </c>
      <c r="DA7" s="24">
        <v>88.08</v>
      </c>
      <c r="DB7" s="24">
        <v>87.23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2024-02-11T05:48:45Z</cp:lastPrinted>
  <dcterms:created xsi:type="dcterms:W3CDTF">2023-12-12T02:55:53Z</dcterms:created>
  <dcterms:modified xsi:type="dcterms:W3CDTF">2024-02-11T05:55:17Z</dcterms:modified>
  <cp:category/>
</cp:coreProperties>
</file>