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庶務課PC-1\Desktop\"/>
    </mc:Choice>
  </mc:AlternateContent>
  <xr:revisionPtr revIDLastSave="0" documentId="8_{BAE226B1-9CD4-4118-BD4A-124D5190407D}" xr6:coauthVersionLast="47" xr6:coauthVersionMax="47" xr10:uidLastSave="{00000000-0000-0000-0000-000000000000}"/>
  <workbookProtection workbookAlgorithmName="SHA-512" workbookHashValue="ldvRoKhL/XaVwMBMEmmNYzkn62FVf/vgvK/5ZfYhc1os8B08gQGnOn/UDpW1ep6WlJRNAEDn2AqKF3IwHbcGiA==" workbookSaltValue="2IT3qLZ56XPiizJFbWYBV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E85" i="4"/>
  <c r="AT10" i="4"/>
  <c r="AL10" i="4"/>
  <c r="W10" i="4"/>
  <c r="P10" i="4"/>
  <c r="I10" i="4"/>
  <c r="B10" i="4"/>
  <c r="BB8" i="4"/>
  <c r="AT8" i="4"/>
  <c r="AL8" i="4"/>
  <c r="W8" i="4"/>
  <c r="I8" i="4"/>
  <c r="B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<sst xmlns="http://schemas.openxmlformats.org/spreadsheetml/2006/main" count="231" uniqueCount="113">
  <si>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</si>
  <si>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</si>
  <si>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</si>
  <si>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</si>
  <si>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</si>
  <si>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</si>
  <si>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</si>
  <si>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</si>
  <si>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</si>
  <si>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</si>
  <si>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</si>
  <si>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</si>
  <si>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</si>
  <si>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</si>
  <si>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</si>
  <si>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</si>
  <si>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</si>
  <si>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</si>
  <si>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</si>
  <si>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</si>
  <si>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</si>
  <si>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</si>
  <si>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</si>
  <si>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</si>
  <si>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</si>
  <si>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</si>
  <si>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</si>
  <si>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</si>
  <si>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</si>
  <si>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</si>
  <si>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</si>
  <si>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</si>
  <si>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</si>
  <si>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</si>
  <si>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</si>
  <si>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</si>
  <si>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</si>
  <si>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</si>
  <si>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</si>
  <si>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</si>
  <si>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</si>
  <si>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</si>
  <si>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</si>
  <si>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</si>
  <si>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</si>
  <si>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</si>
  <si>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</si>
  <si>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</si>
  <si>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</si>
  <si>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</si>
  <si>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</si>
  <si>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</si>
  <si>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</si>
  <si>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</si>
  <si>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</si>
  <si>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</si>
  <si>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</si>
  <si>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</si>
  <si>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</si>
  <si>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</si>
  <si>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</si>
  <si>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</si>
  <si>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</si>
  <si>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</si>
  <si>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</si>
  <si>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</si>
  <si>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</si>
  <si>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</si>
  <si>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</si>
  <si>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</si>
  <si>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</si>
  <si>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</si>
  <si>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</si>
  <si>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</si>
  <si>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</si>
  <si>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</si>
  <si>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</si>
  <si>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</si>
  <si>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</si>
  <si>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</si>
  <si>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</si>
  <si>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</si>
  <si>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</si>
  <si>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</si>
  <si>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</si>
  <si>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</si>
  <si>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</si>
  <si>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</si>
  <si>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</si>
  <si>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</si>
  <si>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</si>
  <si>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</si>
  <si>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南予水道企業団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</si>
  <si>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</si>
  <si>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</si>
  <si>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</si>
  <si>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</si>
  <si>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</si>
  <si>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</si>
  <si>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</si>
  <si>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</si>
  <si>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</si>
  <si>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</si>
  <si>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</si>
  <si>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</si>
  <si>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</si>
  <si>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</si>
  <si>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</si>
  <si>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</si>
  <si>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</si>
  <si>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成30年7月豪雨により災害復旧事業で造成した施設を償却対象資産として計上したこと及び被災施設の有姿除却を行ったことにより低下し、その後、償却の進行により増加傾向にある。今後は、老朽化の進んでいる各浄水場の電気計装設備及び機械薬注設備の更新を検討している。
②管路経年化率・管路更新率 企業団が所有する管路は農水省との共同施設と単独施設があり、法定耐用年数を超過した管路は共同施設で180ｍ生じている。共同施設の管路はその持分が農水省87.1%、企業団12.9%であり、企業団の主体的な更新は現実的ではない。また、費用並びに人的資源が限られていることから、当面、老朽化が顕著で、水道用水の供給に際し速やかな更新が必要な電気計装・機械薬注設備や単独所有の管路の更新を優先せざるを得ないと考えている。</t>
    <rPh sb="13" eb="15">
      <t>ヘイセイ</t>
    </rPh>
    <rPh sb="17" eb="18">
      <t>ネン</t>
    </rPh>
    <rPh sb="19" eb="20">
      <t>ツキ</t>
    </rPh>
    <rPh sb="20" eb="22">
      <t>ゴウウ</t>
    </rPh>
    <rPh sb="25" eb="27">
      <t>サイガイ</t>
    </rPh>
    <rPh sb="27" eb="29">
      <t>フッキュウ</t>
    </rPh>
    <rPh sb="29" eb="31">
      <t>ジギョウ</t>
    </rPh>
    <rPh sb="32" eb="34">
      <t>ゾウセイ</t>
    </rPh>
    <rPh sb="36" eb="38">
      <t>シセツ</t>
    </rPh>
    <rPh sb="39" eb="41">
      <t>ショウキャク</t>
    </rPh>
    <rPh sb="41" eb="43">
      <t>タイショウ</t>
    </rPh>
    <rPh sb="43" eb="45">
      <t>シサン</t>
    </rPh>
    <rPh sb="48" eb="50">
      <t>ケイジョウ</t>
    </rPh>
    <rPh sb="54" eb="55">
      <t>オヨ</t>
    </rPh>
    <rPh sb="56" eb="58">
      <t>ヒサイ</t>
    </rPh>
    <rPh sb="58" eb="60">
      <t>シセツ</t>
    </rPh>
    <rPh sb="61" eb="63">
      <t>ユウシ</t>
    </rPh>
    <rPh sb="63" eb="65">
      <t>ジョキャク</t>
    </rPh>
    <rPh sb="66" eb="67">
      <t>オコナ</t>
    </rPh>
    <rPh sb="74" eb="76">
      <t>テイカ</t>
    </rPh>
    <rPh sb="80" eb="81">
      <t>ゴ</t>
    </rPh>
    <rPh sb="82" eb="84">
      <t>ショウキャク</t>
    </rPh>
    <rPh sb="85" eb="87">
      <t>シンコウ</t>
    </rPh>
    <rPh sb="90" eb="92">
      <t>ゾウカ</t>
    </rPh>
    <rPh sb="92" eb="94">
      <t>ケイコウ</t>
    </rPh>
    <rPh sb="98" eb="99">
      <t>イマ</t>
    </rPh>
    <rPh sb="102" eb="105">
      <t>ロウキュウカ</t>
    </rPh>
    <rPh sb="106" eb="107">
      <t>スス</t>
    </rPh>
    <rPh sb="131" eb="133">
      <t>コウシン</t>
    </rPh>
    <rPh sb="134" eb="136">
      <t>ケントウ</t>
    </rPh>
    <rPh sb="199" eb="201">
      <t>キョウドウ</t>
    </rPh>
    <rPh sb="201" eb="203">
      <t>シセツ</t>
    </rPh>
    <rPh sb="214" eb="216">
      <t>キョウドウ</t>
    </rPh>
    <rPh sb="216" eb="218">
      <t>シセツ</t>
    </rPh>
    <rPh sb="219" eb="221">
      <t>カンロ</t>
    </rPh>
    <rPh sb="224" eb="225">
      <t>モ</t>
    </rPh>
    <rPh sb="225" eb="226">
      <t>ブン</t>
    </rPh>
    <rPh sb="227" eb="230">
      <t>ノウスイショウ</t>
    </rPh>
    <rPh sb="236" eb="239">
      <t>キギョウダン</t>
    </rPh>
    <rPh sb="248" eb="251">
      <t>キギョウダン</t>
    </rPh>
    <rPh sb="252" eb="255">
      <t>シュタイテキ</t>
    </rPh>
    <rPh sb="256" eb="258">
      <t>コウシン</t>
    </rPh>
    <rPh sb="259" eb="262">
      <t>ゲンジツテキ</t>
    </rPh>
    <rPh sb="270" eb="272">
      <t>ヒヨウ</t>
    </rPh>
    <rPh sb="272" eb="273">
      <t>ナラ</t>
    </rPh>
    <rPh sb="275" eb="277">
      <t>ジンテキ</t>
    </rPh>
    <rPh sb="277" eb="279">
      <t>シゲン</t>
    </rPh>
    <rPh sb="280" eb="281">
      <t>カギ</t>
    </rPh>
    <rPh sb="291" eb="293">
      <t>トウメン</t>
    </rPh>
    <rPh sb="298" eb="299">
      <t>ネン</t>
    </rPh>
    <rPh sb="334" eb="336">
      <t>タンドク</t>
    </rPh>
    <rPh sb="336" eb="338">
      <t>ショユウ</t>
    </rPh>
    <rPh sb="339" eb="341">
      <t>カンロ</t>
    </rPh>
    <rPh sb="342" eb="344">
      <t>コウシン</t>
    </rPh>
    <rPh sb="345" eb="347">
      <t>ユウセン</t>
    </rPh>
    <rPh sb="351" eb="352">
      <t>エジンケンヒアッシュクサラテイゲンモサクタイオウ</t>
    </rPh>
    <phoneticPr fontId="4"/>
  </si>
  <si>
    <t>①経常収支比率　100％を超え、前年度並びに平均値を上回った。その主な原因は、長期前受金戻入へ計上している災害債元金償還に係る一般会計繰入金が増加したためである。これは、令和４年度に一部の災害復旧事業債の据置期間が経過し、元金償還が増加したことに起因するものであり、経営環境や収益構造が改善したことによるものではない。
②累積欠損金　生じていない。
③流動比率　平均値を上回っているものの、前年度比では減となった。これは建設改良事業の完了や電力料金の高騰による諸経費の増加により現金が減少したためである。特に、動力費は営業費用全体の１割強であり、影響が大きい。
④企業債残高対給水収益比率　平均値を下回っており、元金償還に伴い前年度比で減となっている。今後は、内部留保資金の推移を見ながら起債を検討しなければならないと考えている。
⑤料金回収率　100％を超えている。この理由は少雨により給水量が増加したこと及び⑥によるものである。
⑥給水原価　費用の増加にもかかわらず、改善された形となっているが、①にあるように長期前受金戻入の増加によるものである。長期前受金戻入が費用に対してマイナスに作用し、給水原価を押し下げることとなった。
⑦施設利用率　少雨により対前年度比で給水量が約312,029㎥増となったため改善した。
⑧有収率　用水供給事業のため、100％である。</t>
    <rPh sb="1" eb="3">
      <t>ケイジョウ</t>
    </rPh>
    <rPh sb="3" eb="5">
      <t>シュウシ</t>
    </rPh>
    <rPh sb="5" eb="7">
      <t>ヒリツ</t>
    </rPh>
    <rPh sb="13" eb="14">
      <t>コ</t>
    </rPh>
    <rPh sb="16" eb="19">
      <t>ゼンネンド</t>
    </rPh>
    <rPh sb="19" eb="20">
      <t>ナラ</t>
    </rPh>
    <rPh sb="22" eb="25">
      <t>ヘイキンチ</t>
    </rPh>
    <rPh sb="26" eb="28">
      <t>ウワマワ</t>
    </rPh>
    <rPh sb="33" eb="34">
      <t>オモ</t>
    </rPh>
    <rPh sb="35" eb="37">
      <t>ゲンイン</t>
    </rPh>
    <rPh sb="67" eb="70">
      <t>サイガイサイ</t>
    </rPh>
    <rPh sb="71" eb="73">
      <t>ゾウカ</t>
    </rPh>
    <rPh sb="91" eb="93">
      <t>イチブ</t>
    </rPh>
    <rPh sb="98" eb="100">
      <t>レイワ</t>
    </rPh>
    <rPh sb="101" eb="102">
      <t>ネン</t>
    </rPh>
    <rPh sb="105" eb="107">
      <t>サイガイ</t>
    </rPh>
    <rPh sb="107" eb="112">
      <t>フッキュウジギョウサイ</t>
    </rPh>
    <rPh sb="113" eb="115">
      <t>イチブ</t>
    </rPh>
    <rPh sb="116" eb="120">
      <t>スエオキキカン</t>
    </rPh>
    <rPh sb="121" eb="123">
      <t>ケイカ</t>
    </rPh>
    <rPh sb="125" eb="129">
      <t>ガンキンショウカン</t>
    </rPh>
    <rPh sb="130" eb="132">
      <t>ゾウカ</t>
    </rPh>
    <rPh sb="137" eb="139">
      <t>キイン</t>
    </rPh>
    <rPh sb="147" eb="149">
      <t>ケイエイ</t>
    </rPh>
    <rPh sb="149" eb="151">
      <t>カンキョウ</t>
    </rPh>
    <rPh sb="152" eb="156">
      <t>シュウエキコウゾウ</t>
    </rPh>
    <rPh sb="157" eb="159">
      <t>カイゼン</t>
    </rPh>
    <rPh sb="175" eb="179">
      <t>ルイセキケッソン</t>
    </rPh>
    <rPh sb="179" eb="180">
      <t>キン</t>
    </rPh>
    <rPh sb="181" eb="184">
      <t>ヘイキンチ</t>
    </rPh>
    <rPh sb="185" eb="187">
      <t>ウワマワ</t>
    </rPh>
    <rPh sb="195" eb="196">
      <t>ショウ</t>
    </rPh>
    <rPh sb="201" eb="202">
      <t>ゲン</t>
    </rPh>
    <rPh sb="204" eb="206">
      <t>リュウドウ</t>
    </rPh>
    <rPh sb="206" eb="208">
      <t>ヒリツ</t>
    </rPh>
    <rPh sb="209" eb="212">
      <t>ゼンネンド</t>
    </rPh>
    <rPh sb="212" eb="213">
      <t>ヒ</t>
    </rPh>
    <rPh sb="214" eb="216">
      <t>ジギョウ</t>
    </rPh>
    <rPh sb="217" eb="219">
      <t>カンリョウ</t>
    </rPh>
    <rPh sb="220" eb="223">
      <t>デンリョクリョウ</t>
    </rPh>
    <rPh sb="223" eb="224">
      <t>キン</t>
    </rPh>
    <rPh sb="225" eb="227">
      <t>コウトウ</t>
    </rPh>
    <rPh sb="230" eb="233">
      <t>ショケイヒ</t>
    </rPh>
    <rPh sb="234" eb="236">
      <t>ゾウカ</t>
    </rPh>
    <rPh sb="250" eb="251">
      <t>トモナ</t>
    </rPh>
    <rPh sb="252" eb="253">
      <t>トク</t>
    </rPh>
    <rPh sb="255" eb="258">
      <t>ドウリョクヒ</t>
    </rPh>
    <rPh sb="259" eb="263">
      <t>エイギョウヒヨウ</t>
    </rPh>
    <rPh sb="263" eb="265">
      <t>ゼンタイ</t>
    </rPh>
    <rPh sb="267" eb="268">
      <t>ワリ</t>
    </rPh>
    <rPh sb="268" eb="269">
      <t>キョウ</t>
    </rPh>
    <rPh sb="273" eb="275">
      <t>エイキョウ</t>
    </rPh>
    <rPh sb="276" eb="277">
      <t>オオ</t>
    </rPh>
    <rPh sb="280" eb="283">
      <t>ヘイキンチ</t>
    </rPh>
    <rPh sb="284" eb="286">
      <t>オオハバ</t>
    </rPh>
    <rPh sb="287" eb="289">
      <t>ウワマワ</t>
    </rPh>
    <rPh sb="296" eb="299">
      <t>キギョウサイ</t>
    </rPh>
    <rPh sb="299" eb="301">
      <t>ザンダカ</t>
    </rPh>
    <rPh sb="301" eb="302">
      <t>タイ</t>
    </rPh>
    <rPh sb="326" eb="328">
      <t>コンゴ</t>
    </rPh>
    <rPh sb="330" eb="334">
      <t>ナイブリュウホ</t>
    </rPh>
    <rPh sb="334" eb="336">
      <t>シキン</t>
    </rPh>
    <rPh sb="337" eb="339">
      <t>スイイ</t>
    </rPh>
    <rPh sb="340" eb="341">
      <t>ミ</t>
    </rPh>
    <rPh sb="344" eb="346">
      <t>キサイ</t>
    </rPh>
    <rPh sb="347" eb="349">
      <t>ケントウ</t>
    </rPh>
    <rPh sb="359" eb="360">
      <t>カンガ</t>
    </rPh>
    <rPh sb="365" eb="367">
      <t>イチブ</t>
    </rPh>
    <rPh sb="386" eb="388">
      <t>リユウ</t>
    </rPh>
    <rPh sb="391" eb="393">
      <t>カイゼン</t>
    </rPh>
    <rPh sb="398" eb="400">
      <t>イチブ</t>
    </rPh>
    <rPh sb="404" eb="406">
      <t>チイキ</t>
    </rPh>
    <rPh sb="407" eb="409">
      <t>ショウウ</t>
    </rPh>
    <rPh sb="412" eb="414">
      <t>キュウスイ</t>
    </rPh>
    <rPh sb="414" eb="415">
      <t>リョウ</t>
    </rPh>
    <rPh sb="416" eb="418">
      <t>ゾウカ</t>
    </rPh>
    <rPh sb="418" eb="419">
      <t>オヨ</t>
    </rPh>
    <rPh sb="423" eb="425">
      <t>ヒヨウ</t>
    </rPh>
    <rPh sb="426" eb="428">
      <t>ゾウカ</t>
    </rPh>
    <rPh sb="436" eb="438">
      <t>カイゼン</t>
    </rPh>
    <rPh sb="441" eb="442">
      <t>カタチ</t>
    </rPh>
    <rPh sb="457" eb="464">
      <t>チョウキマエウケキンレイニュウ</t>
    </rPh>
    <rPh sb="465" eb="467">
      <t>ゾウカ</t>
    </rPh>
    <rPh sb="476" eb="483">
      <t>チョウキマエウケキンレイニュウ</t>
    </rPh>
    <rPh sb="484" eb="486">
      <t>ヒヨウ</t>
    </rPh>
    <rPh sb="487" eb="488">
      <t>タイ</t>
    </rPh>
    <rPh sb="495" eb="497">
      <t>サヨウ</t>
    </rPh>
    <rPh sb="499" eb="501">
      <t>キュウスイ</t>
    </rPh>
    <rPh sb="501" eb="503">
      <t>ゲンカ</t>
    </rPh>
    <rPh sb="504" eb="505">
      <t>オ</t>
    </rPh>
    <rPh sb="506" eb="507">
      <t>サ</t>
    </rPh>
    <rPh sb="524" eb="526">
      <t>ショウウ</t>
    </rPh>
    <rPh sb="537" eb="539">
      <t>カイショウ</t>
    </rPh>
    <rPh sb="551" eb="553">
      <t>ゼンネン</t>
    </rPh>
    <rPh sb="553" eb="554">
      <t>ド</t>
    </rPh>
    <rPh sb="557" eb="559">
      <t>シセツ</t>
    </rPh>
    <rPh sb="569" eb="571">
      <t>カイゼン</t>
    </rPh>
    <rPh sb="571" eb="576">
      <t>タイゼンネンドヒ</t>
    </rPh>
    <rPh sb="577" eb="580">
      <t>キュウスイリョウ</t>
    </rPh>
    <rPh sb="581" eb="582">
      <t>ヤクゲンゲンショウユウシュウリツヨウスイキョウキュウジギョウ</t>
    </rPh>
    <phoneticPr fontId="4"/>
  </si>
  <si>
    <t>　災害により浮き彫りにされた組織上の問題・課題について、現時点では解決に至っていない。安定給水の維持は行い得ているが、長期的な視点に基づくコストの見直し、人的資源の確保及び集約など問題は山積している。定年延長により、人的資源の外部流出は一定期間先送りされるが、組織の刷新や新たなる知見の確保につながるものではない。
　当企業団を取り巻く経営環境としては、人口減少に加え、地理的要因により、給水原価及び施設利用率の面で類似団体平均を下回る状況にある。今後は施設全体のダウンサイジングの検討や、職員の減少を見据えた点検体制の見直しや省力化を行い、より効率的で持続可能な経営を目指す必要がある。</t>
    <rPh sb="1" eb="3">
      <t>サイガイ</t>
    </rPh>
    <rPh sb="6" eb="7">
      <t>ウ</t>
    </rPh>
    <rPh sb="8" eb="9">
      <t>ボ</t>
    </rPh>
    <rPh sb="14" eb="17">
      <t>ソシキジョウ</t>
    </rPh>
    <rPh sb="18" eb="20">
      <t>モンダイ</t>
    </rPh>
    <rPh sb="21" eb="23">
      <t>カダイ</t>
    </rPh>
    <rPh sb="28" eb="31">
      <t>ゲンジテン</t>
    </rPh>
    <rPh sb="33" eb="35">
      <t>カイケツ</t>
    </rPh>
    <rPh sb="36" eb="37">
      <t>イタ</t>
    </rPh>
    <rPh sb="45" eb="47">
      <t>キュウスイ</t>
    </rPh>
    <rPh sb="48" eb="50">
      <t>イジ</t>
    </rPh>
    <rPh sb="51" eb="52">
      <t>オコナ</t>
    </rPh>
    <rPh sb="53" eb="54">
      <t>エ</t>
    </rPh>
    <rPh sb="59" eb="62">
      <t>チョウキテキ</t>
    </rPh>
    <rPh sb="63" eb="65">
      <t>シテン</t>
    </rPh>
    <rPh sb="66" eb="67">
      <t>モト</t>
    </rPh>
    <rPh sb="73" eb="75">
      <t>ミナオ</t>
    </rPh>
    <rPh sb="77" eb="81">
      <t>ジンテキシゲン</t>
    </rPh>
    <rPh sb="82" eb="84">
      <t>カクホ</t>
    </rPh>
    <rPh sb="84" eb="85">
      <t>オヨ</t>
    </rPh>
    <rPh sb="86" eb="88">
      <t>シュウヤク</t>
    </rPh>
    <rPh sb="90" eb="92">
      <t>モンダイ</t>
    </rPh>
    <rPh sb="93" eb="95">
      <t>サンセキ</t>
    </rPh>
    <rPh sb="100" eb="102">
      <t>テイネン</t>
    </rPh>
    <rPh sb="102" eb="104">
      <t>エンチョウ</t>
    </rPh>
    <rPh sb="108" eb="110">
      <t>ジンテキ</t>
    </rPh>
    <rPh sb="110" eb="112">
      <t>シゲン</t>
    </rPh>
    <rPh sb="113" eb="115">
      <t>ガイブ</t>
    </rPh>
    <rPh sb="115" eb="117">
      <t>リュウシュツ</t>
    </rPh>
    <rPh sb="118" eb="122">
      <t>イッテイキカン</t>
    </rPh>
    <rPh sb="122" eb="124">
      <t>サキオク</t>
    </rPh>
    <rPh sb="130" eb="132">
      <t>ソシキ</t>
    </rPh>
    <rPh sb="133" eb="135">
      <t>サッシン</t>
    </rPh>
    <rPh sb="136" eb="137">
      <t>アラ</t>
    </rPh>
    <rPh sb="140" eb="142">
      <t>チケン</t>
    </rPh>
    <rPh sb="143" eb="145">
      <t>カクホ</t>
    </rPh>
    <rPh sb="159" eb="162">
      <t>トウキギョウ</t>
    </rPh>
    <rPh sb="162" eb="163">
      <t>ダン</t>
    </rPh>
    <rPh sb="164" eb="165">
      <t>ト</t>
    </rPh>
    <rPh sb="166" eb="167">
      <t>マ</t>
    </rPh>
    <rPh sb="168" eb="172">
      <t>ケイエイカンキョウ</t>
    </rPh>
    <rPh sb="177" eb="181">
      <t>ジンコウゲンショウ</t>
    </rPh>
    <rPh sb="182" eb="183">
      <t>クワ</t>
    </rPh>
    <rPh sb="185" eb="188">
      <t>チリテキ</t>
    </rPh>
    <rPh sb="188" eb="190">
      <t>ヨウイン</t>
    </rPh>
    <rPh sb="194" eb="198">
      <t>キュウスイゲンカ</t>
    </rPh>
    <rPh sb="198" eb="199">
      <t>オヨ</t>
    </rPh>
    <rPh sb="200" eb="205">
      <t>シセツリヨウリツ</t>
    </rPh>
    <rPh sb="206" eb="207">
      <t>メン</t>
    </rPh>
    <rPh sb="208" eb="212">
      <t>ルイジダンタイ</t>
    </rPh>
    <rPh sb="212" eb="214">
      <t>ヘイキン</t>
    </rPh>
    <rPh sb="215" eb="217">
      <t>シタマワ</t>
    </rPh>
    <rPh sb="218" eb="220">
      <t>ジョウキョウ</t>
    </rPh>
    <rPh sb="224" eb="226">
      <t>コンゴ</t>
    </rPh>
    <rPh sb="227" eb="229">
      <t>シセツ</t>
    </rPh>
    <rPh sb="229" eb="231">
      <t>ゼンタイ</t>
    </rPh>
    <rPh sb="241" eb="243">
      <t>ケントウ</t>
    </rPh>
    <rPh sb="245" eb="247">
      <t>ショクイン</t>
    </rPh>
    <rPh sb="248" eb="250">
      <t>ゲンショウ</t>
    </rPh>
    <rPh sb="251" eb="253">
      <t>ミス</t>
    </rPh>
    <rPh sb="255" eb="259">
      <t>テンケンタイセイ</t>
    </rPh>
    <rPh sb="260" eb="262">
      <t>ミナオ</t>
    </rPh>
    <rPh sb="264" eb="267">
      <t>ショウリョクカ</t>
    </rPh>
    <rPh sb="268" eb="269">
      <t>オコナ</t>
    </rPh>
    <rPh sb="273" eb="276">
      <t>コウリツテキ</t>
    </rPh>
    <rPh sb="277" eb="281">
      <t>ジゾクカノウ</t>
    </rPh>
    <rPh sb="282" eb="284">
      <t>ケイエイ</t>
    </rPh>
    <rPh sb="285" eb="287">
      <t>メザ</t>
    </rPh>
    <rPh sb="288" eb="2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</si>
</sst>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A5-4D91-BA61-4B4B1604E6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4DA5-4D91-BA61-4B4B1604E6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42.66</c:v>
                </c:pt>
                <c:pt idx="1">
                  <c:v>45.04</c:v>
                </c:pt>
                <c:pt idx="2">
                  <c:v>42.46</c:v>
                </c:pt>
                <c:pt idx="3">
                  <c:v>43.42</c:v>
                </c:pt>
                <c:pt idx="4">
                  <c:v>45.66</c:v>
                </c:pt>
              </c:numCache>
            </c:numRef>
          </c:val>
          <c:extLst>
            <c:ext xmlns:c16="http://schemas.microsoft.com/office/drawing/2014/chart" uri="{C3380CC4-5D6E-409C-BE32-E72D297353CC}">
              <c16:uniqueId val="{00000000-62E9-4A52-810F-EABB292A5D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2E9-4A52-810F-EABB292A5D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30-4C97-BED3-6370CB4BC0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E630-4C97-BED3-6370CB4BC0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c:v>
                </c:pt>
                <c:pt idx="1">
                  <c:v>104.46</c:v>
                </c:pt>
                <c:pt idx="2">
                  <c:v>105.87</c:v>
                </c:pt>
                <c:pt idx="3">
                  <c:v>113.25</c:v>
                </c:pt>
                <c:pt idx="4">
                  <c:v>119.71</c:v>
                </c:pt>
              </c:numCache>
            </c:numRef>
          </c:val>
          <c:extLst>
            <c:ext xmlns:c16="http://schemas.microsoft.com/office/drawing/2014/chart" uri="{C3380CC4-5D6E-409C-BE32-E72D297353CC}">
              <c16:uniqueId val="{00000000-988D-448F-9F4A-757267A025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988D-448F-9F4A-757267A025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57.37</c:v>
                </c:pt>
                <c:pt idx="1">
                  <c:v>59.01</c:v>
                </c:pt>
                <c:pt idx="2">
                  <c:v>47.84</c:v>
                </c:pt>
                <c:pt idx="3">
                  <c:v>49.4</c:v>
                </c:pt>
                <c:pt idx="4">
                  <c:v>50.33</c:v>
                </c:pt>
              </c:numCache>
            </c:numRef>
          </c:val>
          <c:extLst>
            <c:ext xmlns:c16="http://schemas.microsoft.com/office/drawing/2014/chart" uri="{C3380CC4-5D6E-409C-BE32-E72D297353CC}">
              <c16:uniqueId val="{00000000-F465-41CD-951D-D6A4C6C5A3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F465-41CD-951D-D6A4C6C5A3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0.17</c:v>
                </c:pt>
                <c:pt idx="4" formatCode="#,##0.00;&quot;△&quot;#,##0.00;&quot;-&quot;">
                  <c:v>0.17</c:v>
                </c:pt>
              </c:numCache>
            </c:numRef>
          </c:val>
          <c:extLst>
            <c:ext xmlns:c16="http://schemas.microsoft.com/office/drawing/2014/chart" uri="{C3380CC4-5D6E-409C-BE32-E72D297353CC}">
              <c16:uniqueId val="{00000000-38CE-4527-9BDA-626B1C7C92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38CE-4527-9BDA-626B1C7C92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C3-418B-9882-F14A61ECC5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C7C3-418B-9882-F14A61ECC5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171.31</c:v>
                </c:pt>
                <c:pt idx="1">
                  <c:v>803.49</c:v>
                </c:pt>
                <c:pt idx="2">
                  <c:v>405.42</c:v>
                </c:pt>
                <c:pt idx="3">
                  <c:v>611.97</c:v>
                </c:pt>
                <c:pt idx="4">
                  <c:v>423.81</c:v>
                </c:pt>
              </c:numCache>
            </c:numRef>
          </c:val>
          <c:extLst>
            <c:ext xmlns:c16="http://schemas.microsoft.com/office/drawing/2014/chart" uri="{C3380CC4-5D6E-409C-BE32-E72D297353CC}">
              <c16:uniqueId val="{00000000-B8E4-4716-B37F-C2A6018D47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B8E4-4716-B37F-C2A6018D47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19.64</c:v>
                </c:pt>
                <c:pt idx="1">
                  <c:v>64.099999999999994</c:v>
                </c:pt>
                <c:pt idx="2">
                  <c:v>195.55</c:v>
                </c:pt>
                <c:pt idx="3">
                  <c:v>193.77</c:v>
                </c:pt>
                <c:pt idx="4">
                  <c:v>162.88999999999999</c:v>
                </c:pt>
              </c:numCache>
            </c:numRef>
          </c:val>
          <c:extLst>
            <c:ext xmlns:c16="http://schemas.microsoft.com/office/drawing/2014/chart" uri="{C3380CC4-5D6E-409C-BE32-E72D297353CC}">
              <c16:uniqueId val="{00000000-2581-4270-9A80-31DBF5BFA7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2581-4270-9A80-31DBF5BFA7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101.18</c:v>
                </c:pt>
                <c:pt idx="1">
                  <c:v>100.03</c:v>
                </c:pt>
                <c:pt idx="2">
                  <c:v>101.55</c:v>
                </c:pt>
                <c:pt idx="3">
                  <c:v>110.79</c:v>
                </c:pt>
                <c:pt idx="4">
                  <c:v>121.51</c:v>
                </c:pt>
              </c:numCache>
            </c:numRef>
          </c:val>
          <c:extLst>
            <c:ext xmlns:c16="http://schemas.microsoft.com/office/drawing/2014/chart" uri="{C3380CC4-5D6E-409C-BE32-E72D297353CC}">
              <c16:uniqueId val="{00000000-3AB0-4C0E-8489-8FB1529C6D1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3AB0-4C0E-8489-8FB1529C6D1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118.45</c:v>
                </c:pt>
                <c:pt idx="1">
                  <c:v>117.71</c:v>
                </c:pt>
                <c:pt idx="2">
                  <c:v>117.3</c:v>
                </c:pt>
                <c:pt idx="3">
                  <c:v>107.54</c:v>
                </c:pt>
                <c:pt idx="4">
                  <c:v>96.48</c:v>
                </c:pt>
              </c:numCache>
            </c:numRef>
          </c:val>
          <c:extLst>
            <c:ext xmlns:c16="http://schemas.microsoft.com/office/drawing/2014/chart" uri="{C3380CC4-5D6E-409C-BE32-E72D297353CC}">
              <c16:uniqueId val="{00000000-DF3F-48B1-9751-9427A02016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DF3F-48B1-9751-9427A02016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A55" zoomScale="145" zoomScaleNormal="145" workbookViewId="0">
      <selection activeCell="CB80" sqref="CB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南予水道企業団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86.86</v>
      </c>
      <c r="J10" s="47"/>
      <c r="K10" s="47"/>
      <c r="L10" s="47"/>
      <c r="M10" s="47"/>
      <c r="N10" s="47"/>
      <c r="O10" s="81"/>
      <c r="P10" s="48">
        <f>データ!$P$6</f>
        <v>72.64</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104247</v>
      </c>
      <c r="AM10" s="45"/>
      <c r="AN10" s="45"/>
      <c r="AO10" s="45"/>
      <c r="AP10" s="45"/>
      <c r="AQ10" s="45"/>
      <c r="AR10" s="45"/>
      <c r="AS10" s="45"/>
      <c r="AT10" s="46">
        <f>データ!$V$6</f>
        <v>112.91</v>
      </c>
      <c r="AU10" s="47"/>
      <c r="AV10" s="47"/>
      <c r="AW10" s="47"/>
      <c r="AX10" s="47"/>
      <c r="AY10" s="47"/>
      <c r="AZ10" s="47"/>
      <c r="BA10" s="47"/>
      <c r="BB10" s="48">
        <f>データ!$W$6</f>
        <v>923.28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L10y8x6gr7SCWVhZ+2L53wr77RdULjEFwDJgzotzDtiFiEqHsuWhhp5Kp39a+6MTF8cyWO+G1C/ZWS4D8BGtmg==" saltValue="u7waZEFwToS0QQHNe/wgg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388866</v>
      </c>
      <c r="D6" s="20">
        <f t="shared" si="3"/>
        <v>46</v>
      </c>
      <c r="E6" s="20">
        <f t="shared" si="3"/>
        <v>1</v>
      </c>
      <c r="F6" s="20">
        <f t="shared" si="3"/>
        <v>0</v>
      </c>
      <c r="G6" s="20">
        <f t="shared" si="3"/>
        <v>2</v>
      </c>
      <c r="H6" s="20" t="str">
        <f t="shared" si="3"/>
        <v>愛媛県　南予水道企業団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86.86</v>
      </c>
      <c r="P6" s="21">
        <f t="shared" si="3"/>
        <v>72.64</v>
      </c>
      <c r="Q6" s="21">
        <f t="shared" si="3"/>
        <v>0</v>
      </c>
      <c r="R6" s="21" t="str">
        <f t="shared" si="3"/>
        <v>-</v>
      </c>
      <c r="S6" s="21" t="str">
        <f t="shared" si="3"/>
        <v>-</v>
      </c>
      <c r="T6" s="21" t="str">
        <f t="shared" si="3"/>
        <v>-</v>
      </c>
      <c r="U6" s="21">
        <f t="shared" si="3"/>
        <v>104247</v>
      </c>
      <c r="V6" s="21">
        <f t="shared" si="3"/>
        <v>112.91</v>
      </c>
      <c r="W6" s="21">
        <f t="shared" si="3"/>
        <v>923.28</v>
      </c>
      <c r="X6" s="22">
        <f>IF(X7="",NA(),X7)</f>
        <v>105.3</v>
      </c>
      <c r="Y6" s="22">
        <f t="shared" ref="Y6:AG6" si="4">IF(Y7="",NA(),Y7)</f>
        <v>104.46</v>
      </c>
      <c r="Z6" s="22">
        <f t="shared" si="4"/>
        <v>105.87</v>
      </c>
      <c r="AA6" s="22">
        <f t="shared" si="4"/>
        <v>113.25</v>
      </c>
      <c r="AB6" s="22">
        <f t="shared" si="4"/>
        <v>119.71</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171.31</v>
      </c>
      <c r="AU6" s="22">
        <f t="shared" ref="AU6:BC6" si="6">IF(AU7="",NA(),AU7)</f>
        <v>803.49</v>
      </c>
      <c r="AV6" s="22">
        <f t="shared" si="6"/>
        <v>405.42</v>
      </c>
      <c r="AW6" s="22">
        <f t="shared" si="6"/>
        <v>611.97</v>
      </c>
      <c r="AX6" s="22">
        <f t="shared" si="6"/>
        <v>423.81</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19.64</v>
      </c>
      <c r="BF6" s="22">
        <f t="shared" ref="BF6:BN6" si="7">IF(BF7="",NA(),BF7)</f>
        <v>64.099999999999994</v>
      </c>
      <c r="BG6" s="22">
        <f t="shared" si="7"/>
        <v>195.55</v>
      </c>
      <c r="BH6" s="22">
        <f t="shared" si="7"/>
        <v>193.77</v>
      </c>
      <c r="BI6" s="22">
        <f t="shared" si="7"/>
        <v>162.88999999999999</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101.18</v>
      </c>
      <c r="BQ6" s="22">
        <f t="shared" ref="BQ6:BY6" si="8">IF(BQ7="",NA(),BQ7)</f>
        <v>100.03</v>
      </c>
      <c r="BR6" s="22">
        <f t="shared" si="8"/>
        <v>101.55</v>
      </c>
      <c r="BS6" s="22">
        <f t="shared" si="8"/>
        <v>110.79</v>
      </c>
      <c r="BT6" s="22">
        <f t="shared" si="8"/>
        <v>121.51</v>
      </c>
      <c r="BU6" s="22">
        <f t="shared" si="8"/>
        <v>112.83</v>
      </c>
      <c r="BV6" s="22">
        <f t="shared" si="8"/>
        <v>112.84</v>
      </c>
      <c r="BW6" s="22">
        <f t="shared" si="8"/>
        <v>110.77</v>
      </c>
      <c r="BX6" s="22">
        <f t="shared" si="8"/>
        <v>112.35</v>
      </c>
      <c r="BY6" s="22">
        <f t="shared" si="8"/>
        <v>106.47</v>
      </c>
      <c r="BZ6" s="21" t="str">
        <f>IF(BZ7="","",IF(BZ7="-","【-】","【"&amp;SUBSTITUTE(TEXT(BZ7,"#,##0.00"),"-","△")&amp;"】"))</f>
        <v>【106.47】</v>
      </c>
      <c r="CA6" s="22">
        <f>IF(CA7="",NA(),CA7)</f>
        <v>118.45</v>
      </c>
      <c r="CB6" s="22">
        <f t="shared" ref="CB6:CJ6" si="9">IF(CB7="",NA(),CB7)</f>
        <v>117.71</v>
      </c>
      <c r="CC6" s="22">
        <f t="shared" si="9"/>
        <v>117.3</v>
      </c>
      <c r="CD6" s="22">
        <f t="shared" si="9"/>
        <v>107.54</v>
      </c>
      <c r="CE6" s="22">
        <f t="shared" si="9"/>
        <v>96.48</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42.66</v>
      </c>
      <c r="CM6" s="22">
        <f t="shared" ref="CM6:CU6" si="10">IF(CM7="",NA(),CM7)</f>
        <v>45.04</v>
      </c>
      <c r="CN6" s="22">
        <f t="shared" si="10"/>
        <v>42.46</v>
      </c>
      <c r="CO6" s="22">
        <f t="shared" si="10"/>
        <v>43.42</v>
      </c>
      <c r="CP6" s="22">
        <f t="shared" si="10"/>
        <v>45.66</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57.37</v>
      </c>
      <c r="DI6" s="22">
        <f t="shared" ref="DI6:DQ6" si="12">IF(DI7="",NA(),DI7)</f>
        <v>59.01</v>
      </c>
      <c r="DJ6" s="22">
        <f t="shared" si="12"/>
        <v>47.84</v>
      </c>
      <c r="DK6" s="22">
        <f t="shared" si="12"/>
        <v>49.4</v>
      </c>
      <c r="DL6" s="22">
        <f t="shared" si="12"/>
        <v>50.33</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2">
        <f t="shared" si="13"/>
        <v>0.17</v>
      </c>
      <c r="DW6" s="22">
        <f t="shared" si="13"/>
        <v>0.17</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388866</v>
      </c>
      <c r="D7" s="24">
        <v>46</v>
      </c>
      <c r="E7" s="24">
        <v>1</v>
      </c>
      <c r="F7" s="24">
        <v>0</v>
      </c>
      <c r="G7" s="24">
        <v>2</v>
      </c>
      <c r="H7" s="24" t="s">
        <v>92</v>
      </c>
      <c r="I7" s="24" t="s">
        <v>93</v>
      </c>
      <c r="J7" s="24" t="s">
        <v>94</v>
      </c>
      <c r="K7" s="24" t="s">
        <v>95</v>
      </c>
      <c r="L7" s="24" t="s">
        <v>96</v>
      </c>
      <c r="M7" s="24" t="s">
        <v>97</v>
      </c>
      <c r="N7" s="25" t="s">
        <v>98</v>
      </c>
      <c r="O7" s="25">
        <v>86.86</v>
      </c>
      <c r="P7" s="25">
        <v>72.64</v>
      </c>
      <c r="Q7" s="25">
        <v>0</v>
      </c>
      <c r="R7" s="25" t="s">
        <v>98</v>
      </c>
      <c r="S7" s="25" t="s">
        <v>98</v>
      </c>
      <c r="T7" s="25" t="s">
        <v>98</v>
      </c>
      <c r="U7" s="25">
        <v>104247</v>
      </c>
      <c r="V7" s="25">
        <v>112.91</v>
      </c>
      <c r="W7" s="25">
        <v>923.28</v>
      </c>
      <c r="X7" s="25">
        <v>105.3</v>
      </c>
      <c r="Y7" s="25">
        <v>104.46</v>
      </c>
      <c r="Z7" s="25">
        <v>105.87</v>
      </c>
      <c r="AA7" s="25">
        <v>113.25</v>
      </c>
      <c r="AB7" s="25">
        <v>119.71</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171.31</v>
      </c>
      <c r="AU7" s="25">
        <v>803.49</v>
      </c>
      <c r="AV7" s="25">
        <v>405.42</v>
      </c>
      <c r="AW7" s="25">
        <v>611.97</v>
      </c>
      <c r="AX7" s="25">
        <v>423.81</v>
      </c>
      <c r="AY7" s="25">
        <v>258.49</v>
      </c>
      <c r="AZ7" s="25">
        <v>271.10000000000002</v>
      </c>
      <c r="BA7" s="25">
        <v>284.45</v>
      </c>
      <c r="BB7" s="25">
        <v>309.23</v>
      </c>
      <c r="BC7" s="25">
        <v>313.43</v>
      </c>
      <c r="BD7" s="25">
        <v>313.43</v>
      </c>
      <c r="BE7" s="25">
        <v>19.64</v>
      </c>
      <c r="BF7" s="25">
        <v>64.099999999999994</v>
      </c>
      <c r="BG7" s="25">
        <v>195.55</v>
      </c>
      <c r="BH7" s="25">
        <v>193.77</v>
      </c>
      <c r="BI7" s="25">
        <v>162.88999999999999</v>
      </c>
      <c r="BJ7" s="25">
        <v>290.31</v>
      </c>
      <c r="BK7" s="25">
        <v>272.95999999999998</v>
      </c>
      <c r="BL7" s="25">
        <v>260.95999999999998</v>
      </c>
      <c r="BM7" s="25">
        <v>240.07</v>
      </c>
      <c r="BN7" s="25">
        <v>224.81</v>
      </c>
      <c r="BO7" s="25">
        <v>224.81</v>
      </c>
      <c r="BP7" s="25">
        <v>101.18</v>
      </c>
      <c r="BQ7" s="25">
        <v>100.03</v>
      </c>
      <c r="BR7" s="25">
        <v>101.55</v>
      </c>
      <c r="BS7" s="25">
        <v>110.79</v>
      </c>
      <c r="BT7" s="25">
        <v>121.51</v>
      </c>
      <c r="BU7" s="25">
        <v>112.83</v>
      </c>
      <c r="BV7" s="25">
        <v>112.84</v>
      </c>
      <c r="BW7" s="25">
        <v>110.77</v>
      </c>
      <c r="BX7" s="25">
        <v>112.35</v>
      </c>
      <c r="BY7" s="25">
        <v>106.47</v>
      </c>
      <c r="BZ7" s="25">
        <v>106.47</v>
      </c>
      <c r="CA7" s="25">
        <v>118.45</v>
      </c>
      <c r="CB7" s="25">
        <v>117.71</v>
      </c>
      <c r="CC7" s="25">
        <v>117.3</v>
      </c>
      <c r="CD7" s="25">
        <v>107.54</v>
      </c>
      <c r="CE7" s="25">
        <v>96.48</v>
      </c>
      <c r="CF7" s="25">
        <v>73.86</v>
      </c>
      <c r="CG7" s="25">
        <v>73.849999999999994</v>
      </c>
      <c r="CH7" s="25">
        <v>73.180000000000007</v>
      </c>
      <c r="CI7" s="25">
        <v>73.05</v>
      </c>
      <c r="CJ7" s="25">
        <v>77.53</v>
      </c>
      <c r="CK7" s="25">
        <v>77.53</v>
      </c>
      <c r="CL7" s="25">
        <v>42.66</v>
      </c>
      <c r="CM7" s="25">
        <v>45.04</v>
      </c>
      <c r="CN7" s="25">
        <v>42.46</v>
      </c>
      <c r="CO7" s="25">
        <v>43.42</v>
      </c>
      <c r="CP7" s="25">
        <v>45.66</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57.37</v>
      </c>
      <c r="DI7" s="25">
        <v>59.01</v>
      </c>
      <c r="DJ7" s="25">
        <v>47.84</v>
      </c>
      <c r="DK7" s="25">
        <v>49.4</v>
      </c>
      <c r="DL7" s="25">
        <v>50.33</v>
      </c>
      <c r="DM7" s="25">
        <v>55.77</v>
      </c>
      <c r="DN7" s="25">
        <v>56.48</v>
      </c>
      <c r="DO7" s="25">
        <v>57.5</v>
      </c>
      <c r="DP7" s="25">
        <v>58.52</v>
      </c>
      <c r="DQ7" s="25">
        <v>59.51</v>
      </c>
      <c r="DR7" s="25">
        <v>59.51</v>
      </c>
      <c r="DS7" s="25">
        <v>0</v>
      </c>
      <c r="DT7" s="25">
        <v>0</v>
      </c>
      <c r="DU7" s="25">
        <v>0</v>
      </c>
      <c r="DV7" s="25">
        <v>0.17</v>
      </c>
      <c r="DW7" s="25">
        <v>0.17</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2024-01-26T04:16:43Z</cp:lastPrinted>
  <dcterms:created xsi:type="dcterms:W3CDTF">2023-12-05T01:00:21Z</dcterms:created>
  <dcterms:modified xsi:type="dcterms:W3CDTF">2023-12-05T01:00:21Z</dcterms:modified>
  <cp:category/>
</cp:coreProperties>
</file>