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8420" windowHeight="7455" activeTab="0"/>
  </bookViews>
  <sheets>
    <sheet name="16表" sheetId="1" r:id="rId1"/>
    <sheet name="17表" sheetId="2" r:id="rId2"/>
    <sheet name="18表" sheetId="3" r:id="rId3"/>
    <sheet name="19表 " sheetId="4" r:id="rId4"/>
    <sheet name="20表 " sheetId="5" r:id="rId5"/>
    <sheet name="21表" sheetId="6" r:id="rId6"/>
    <sheet name="22表" sheetId="7" r:id="rId7"/>
    <sheet name="23表" sheetId="8" r:id="rId8"/>
    <sheet name="24表" sheetId="9" r:id="rId9"/>
    <sheet name="25表" sheetId="10" r:id="rId10"/>
    <sheet name="26表 " sheetId="11" r:id="rId11"/>
    <sheet name="27表 " sheetId="12" r:id="rId12"/>
    <sheet name="28表 " sheetId="13" r:id="rId13"/>
    <sheet name="29表 " sheetId="14" r:id="rId14"/>
    <sheet name="30表 " sheetId="15" r:id="rId15"/>
    <sheet name="31表 " sheetId="16" r:id="rId16"/>
  </sheets>
  <definedNames>
    <definedName name="_xlfn.IFERROR" hidden="1">#NAME?</definedName>
    <definedName name="_xlnm.Print_Area" localSheetId="0">'16表'!$A$1:$C$50</definedName>
    <definedName name="_xlnm.Print_Area" localSheetId="2">'18表'!$A$1:$E$39</definedName>
    <definedName name="_xlnm.Print_Area" localSheetId="3">'19表 '!$A$1:$J$13</definedName>
    <definedName name="_xlnm.Print_Area" localSheetId="5">'21表'!$A$1:$L$64</definedName>
    <definedName name="_xlnm.Print_Area" localSheetId="6">'22表'!$A$1:$Q$32</definedName>
    <definedName name="_xlnm.Print_Area" localSheetId="8">'24表'!$A$1:$Q$32</definedName>
    <definedName name="_xlnm.Print_Area" localSheetId="9">'25表'!$A$1:$Q$32</definedName>
    <definedName name="_xlnm.Print_Area" localSheetId="10">'26表 '!$A$1:$K$33</definedName>
    <definedName name="_xlnm.Print_Area" localSheetId="11">'27表 '!$A$1:$F$46</definedName>
    <definedName name="_xlnm.Print_Area" localSheetId="12">'28表 '!$A$1:$E$41</definedName>
    <definedName name="_xlnm.Print_Area" localSheetId="13">'29表 '!$A$1:$H$35</definedName>
  </definedNames>
  <calcPr fullCalcOnLoad="1"/>
</workbook>
</file>

<file path=xl/sharedStrings.xml><?xml version="1.0" encoding="utf-8"?>
<sst xmlns="http://schemas.openxmlformats.org/spreadsheetml/2006/main" count="677" uniqueCount="280">
  <si>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</si>
  <si>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</si>
  <si>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</si>
  <si>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</si>
  <si>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</si>
  <si>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</si>
  <si>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</si>
  <si>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</si>
  <si>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</si>
  <si>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</si>
  <si>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</si>
  <si>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</si>
  <si>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</si>
  <si>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</si>
  <si>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</si>
  <si>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</si>
  <si>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</si>
  <si>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</si>
  <si>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</si>
  <si>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</si>
  <si>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</si>
  <si>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</si>
  <si>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</si>
  <si>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</si>
  <si>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</si>
  <si>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</si>
  <si>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</si>
  <si>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</si>
  <si>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全国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</si>
  <si>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</si>
  <si>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</si>
  <si>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</si>
  <si>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</si>
  <si>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</si>
  <si>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</si>
  <si>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</si>
  <si>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</si>
  <si>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</si>
  <si>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</si>
  <si>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健保組合
及びその
連合会</t>
  </si>
  <si>
    <t>共済組合
及びその
連合会</t>
  </si>
  <si>
    <t>その他</t>
  </si>
  <si>
    <t>精神病床</t>
  </si>
  <si>
    <t>結核病床</t>
  </si>
  <si>
    <t>年次</t>
  </si>
  <si>
    <t>総数</t>
  </si>
  <si>
    <t>昭和50年</t>
  </si>
  <si>
    <t>平成2年</t>
  </si>
  <si>
    <t>11</t>
  </si>
  <si>
    <t>昭和50年</t>
  </si>
  <si>
    <t>一般販売業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</si>
  <si>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</si>
  <si>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</si>
  <si>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</si>
  <si>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</si>
  <si>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</si>
  <si>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</si>
  <si>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</si>
  <si>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</si>
  <si>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</si>
  <si>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</si>
  <si>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</si>
  <si>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農業用品目販売業</t>
  </si>
  <si>
    <t>特定品目販売業</t>
  </si>
  <si>
    <t>注）　平成８年までは各年末現在。平成９年から年度末現在。</t>
  </si>
  <si>
    <t>年次</t>
  </si>
  <si>
    <t>新入院患者</t>
  </si>
  <si>
    <t>退院患者</t>
  </si>
  <si>
    <t>昭和50年</t>
  </si>
  <si>
    <t>精神病院</t>
  </si>
  <si>
    <t>一般病院</t>
  </si>
  <si>
    <t>平成元年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</si>
  <si>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</si>
  <si>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</si>
  <si>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</si>
  <si>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</si>
  <si>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</si>
  <si>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</si>
  <si>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</si>
  <si>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</si>
  <si>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</si>
  <si>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</si>
  <si>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</si>
  <si>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</si>
  <si>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</si>
  <si>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</si>
  <si>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</si>
  <si>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</si>
  <si>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</si>
  <si>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愛媛県</t>
  </si>
  <si>
    <t>精神
病床</t>
  </si>
  <si>
    <t>結核
病床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</si>
  <si>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</si>
  <si>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</si>
  <si>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</si>
  <si>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</si>
  <si>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</si>
  <si>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</si>
  <si>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</si>
  <si>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</si>
  <si>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</si>
  <si>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</si>
  <si>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</si>
  <si>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</si>
  <si>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</si>
  <si>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</si>
  <si>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</si>
  <si>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</si>
  <si>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</si>
  <si>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</si>
  <si>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</si>
  <si>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</si>
  <si>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</si>
  <si>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</si>
  <si>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平成５年</t>
  </si>
  <si>
    <t>-</t>
  </si>
  <si>
    <t>12</t>
  </si>
  <si>
    <t>13</t>
  </si>
  <si>
    <t>感染症病床</t>
  </si>
  <si>
    <t>１２</t>
  </si>
  <si>
    <t>１３</t>
  </si>
  <si>
    <t>一般病床等</t>
  </si>
  <si>
    <t>療養
病床等</t>
  </si>
  <si>
    <t>各年度末現在</t>
  </si>
  <si>
    <t>実数</t>
  </si>
  <si>
    <t>人口１０万対</t>
  </si>
  <si>
    <t>医療
生協</t>
  </si>
  <si>
    <t>14</t>
  </si>
  <si>
    <t>平成２年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</si>
  <si>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</si>
  <si>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</si>
  <si>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</si>
  <si>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</si>
  <si>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</si>
  <si>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</si>
  <si>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その他の病床等※</t>
  </si>
  <si>
    <t>人口１０万対</t>
  </si>
  <si>
    <t>15</t>
  </si>
  <si>
    <t>注）各年１0月１日現在。ただし、平成１１年以前は7月1日現在。</t>
  </si>
  <si>
    <t>１４</t>
  </si>
  <si>
    <t>（５）療養病床</t>
  </si>
  <si>
    <t>公的・社会
保険関係団体</t>
  </si>
  <si>
    <t xml:space="preserve">         平成13年からは松山市を除く。</t>
  </si>
  <si>
    <t>16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</si>
  <si>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</si>
  <si>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</si>
  <si>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</si>
  <si>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</si>
  <si>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</si>
  <si>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</si>
  <si>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</si>
  <si>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</si>
  <si>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</si>
  <si>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</si>
  <si>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</si>
  <si>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</si>
  <si>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</si>
  <si>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</si>
  <si>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</si>
  <si>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</si>
  <si>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</si>
  <si>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</si>
  <si>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</si>
  <si>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</si>
  <si>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</si>
  <si>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</si>
  <si>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</si>
  <si>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</si>
  <si>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</si>
  <si>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</si>
  <si>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</si>
  <si>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</si>
  <si>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</si>
  <si>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</si>
  <si>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鬼北町</t>
  </si>
  <si>
    <t>愛南町</t>
  </si>
  <si>
    <t>療養病床</t>
  </si>
  <si>
    <t>一般病床</t>
  </si>
  <si>
    <t>国立大学法人</t>
  </si>
  <si>
    <t>17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</si>
  <si>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</si>
  <si>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</si>
  <si>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</si>
  <si>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</si>
  <si>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</si>
  <si>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</si>
  <si>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</si>
  <si>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</si>
  <si>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</si>
  <si>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</si>
  <si>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</si>
  <si>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</si>
  <si>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</si>
  <si>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市町</t>
  </si>
  <si>
    <t>１８</t>
  </si>
  <si>
    <t>１８</t>
  </si>
  <si>
    <t>18</t>
  </si>
  <si>
    <t>介護療養病床（再掲）</t>
  </si>
  <si>
    <t>介護療養
病床
（再掲）</t>
  </si>
  <si>
    <t>（７）介護療養病床（再掲）</t>
  </si>
  <si>
    <t>平成元年</t>
  </si>
  <si>
    <t>３</t>
  </si>
  <si>
    <t>19</t>
  </si>
  <si>
    <t>１７</t>
  </si>
  <si>
    <t>１９</t>
  </si>
  <si>
    <t>20</t>
  </si>
  <si>
    <t>１７</t>
  </si>
  <si>
    <t>１９</t>
  </si>
  <si>
    <t>21</t>
  </si>
  <si>
    <t>20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</si>
  <si>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</si>
  <si>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</si>
  <si>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21</t>
  </si>
  <si>
    <t>22</t>
  </si>
  <si>
    <t>21</t>
  </si>
  <si>
    <t>23</t>
  </si>
  <si>
    <t>22</t>
  </si>
  <si>
    <t>2２</t>
  </si>
  <si>
    <t>平成23年</t>
  </si>
  <si>
    <t>平成22年</t>
  </si>
  <si>
    <t>24</t>
  </si>
  <si>
    <t>23</t>
  </si>
  <si>
    <t>23</t>
  </si>
  <si>
    <t>23</t>
  </si>
  <si>
    <t>平成24年</t>
  </si>
  <si>
    <t>厚生連</t>
  </si>
  <si>
    <t>25</t>
  </si>
  <si>
    <t>平成23年</t>
  </si>
  <si>
    <t>平成24年</t>
  </si>
  <si>
    <t>平成25年</t>
  </si>
  <si>
    <t>24</t>
  </si>
  <si>
    <t>25</t>
  </si>
  <si>
    <t>25</t>
  </si>
  <si>
    <t>平成22年</t>
  </si>
  <si>
    <t>平成25年</t>
  </si>
  <si>
    <t>26</t>
  </si>
  <si>
    <t>26</t>
  </si>
  <si>
    <t>平成22年</t>
  </si>
  <si>
    <t>平成26年</t>
  </si>
  <si>
    <t>27</t>
  </si>
  <si>
    <t>平成27年</t>
  </si>
  <si>
    <t>27</t>
  </si>
  <si>
    <t>平成27年</t>
  </si>
  <si>
    <t>国民健康
保険組合</t>
  </si>
  <si>
    <t>平成27年</t>
  </si>
  <si>
    <t>平成28年</t>
  </si>
  <si>
    <t>平成29年</t>
  </si>
  <si>
    <t>平成29年</t>
  </si>
  <si>
    <t>平成29年</t>
  </si>
  <si>
    <t>29.10.1推計人口</t>
  </si>
  <si>
    <t>平成28年</t>
  </si>
  <si>
    <t>28</t>
  </si>
  <si>
    <t>29</t>
  </si>
  <si>
    <t>29</t>
  </si>
  <si>
    <t>29</t>
  </si>
  <si>
    <t>平成29年</t>
  </si>
  <si>
    <t>平成22年</t>
  </si>
  <si>
    <t>平成29年</t>
  </si>
  <si>
    <t>平成29年</t>
  </si>
  <si>
    <t>26</t>
  </si>
  <si>
    <t>27</t>
  </si>
  <si>
    <t>28</t>
  </si>
  <si>
    <t>25</t>
  </si>
  <si>
    <t>第17表 病院の外来患者延数、病院の種類別ー年次別</t>
  </si>
  <si>
    <t>第18表 病院の人口10万対１日平均外来患者数、病院の種類別ー年次別</t>
  </si>
  <si>
    <t>第16表 病院の人口10万対新入院患者数及び退院患者数ー年次別</t>
  </si>
  <si>
    <t>第20表 病院の病床利用率、病床の種類・愛媛県･全国別ー年次別</t>
  </si>
  <si>
    <t>第19表 病院の病床利用率・平均在院日数・１日平均患者数、病床の種類別</t>
  </si>
  <si>
    <t>第21表 病院病床数・患者数、病床の種類・月別</t>
  </si>
  <si>
    <t>第21表（続き）</t>
  </si>
  <si>
    <t>第22表 一般診療所数、率（人口10万対）年次・市町別</t>
  </si>
  <si>
    <t>第23表 一般診療所数、開設者別－市町別</t>
  </si>
  <si>
    <t>第24表 一般診療所の病床数・率（人口10万対）－年次・市町別</t>
  </si>
  <si>
    <t>第25表 歯科診療所数・率（人口10万対）－年次・市町別</t>
  </si>
  <si>
    <t>第26表 薬局数・率（人口10万対）－年次・市町別</t>
  </si>
  <si>
    <t>第28表 毒劇物販売業、販売業の種類別ー年次別</t>
  </si>
  <si>
    <t>第30表 介護老人保健施設の入所定員数、開設者別ー年次別</t>
  </si>
  <si>
    <t>第31表　訪問看護ステーションの施設数、開設者別-年次別　</t>
  </si>
  <si>
    <t>第27表 医薬品販売業、販売業の種類別ー年次別</t>
  </si>
  <si>
    <t>第29表 介護老人保健施設の施設数、開設者別ー年次別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</si>
</sst>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7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6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4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>
      <alignment horizontal="right" vertical="center" shrinkToFit="1"/>
    </xf>
    <xf numFmtId="180" fontId="12" fillId="0" borderId="18" xfId="0" applyNumberFormat="1" applyFont="1" applyBorder="1" applyAlignment="1">
      <alignment horizontal="right" vertical="center" shrinkToFit="1"/>
    </xf>
    <xf numFmtId="180" fontId="12" fillId="0" borderId="22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24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1" fontId="12" fillId="0" borderId="10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4" xfId="0" applyNumberFormat="1" applyFont="1" applyFill="1" applyBorder="1" applyAlignment="1">
      <alignment horizontal="right" vertical="center" shrinkToFit="1"/>
    </xf>
    <xf numFmtId="180" fontId="12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0" fontId="12" fillId="0" borderId="24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0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7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22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15" xfId="49" applyBorder="1">
      <alignment horizontal="center" vertical="center"/>
      <protection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5" xfId="49" applyFont="1" applyBorder="1">
      <alignment horizontal="center" vertical="center"/>
      <protection/>
    </xf>
    <xf numFmtId="49" fontId="5" fillId="0" borderId="12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1" xfId="49" applyBorder="1">
      <alignment horizontal="center" vertical="center"/>
      <protection/>
    </xf>
    <xf numFmtId="49" fontId="5" fillId="0" borderId="23" xfId="49" applyBorder="1">
      <alignment horizontal="center" vertical="center"/>
      <protection/>
    </xf>
    <xf numFmtId="49" fontId="5" fillId="0" borderId="23" xfId="49" applyFont="1" applyBorder="1">
      <alignment horizontal="center" vertical="center"/>
      <protection/>
    </xf>
    <xf numFmtId="0" fontId="0" fillId="0" borderId="15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185" fontId="12" fillId="0" borderId="18" xfId="0" applyNumberFormat="1" applyFont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13" xfId="49" applyNumberFormat="1" applyFont="1" applyBorder="1" applyAlignment="1">
      <alignment horizontal="center" vertic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182" fontId="12" fillId="0" borderId="1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2" fillId="0" borderId="24" xfId="0" applyNumberFormat="1" applyFont="1" applyBorder="1" applyAlignment="1">
      <alignment horizontal="right" vertical="center"/>
    </xf>
    <xf numFmtId="180" fontId="12" fillId="0" borderId="15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23" xfId="64" applyNumberFormat="1" applyFont="1" applyBorder="1" applyAlignment="1">
      <alignment horizontal="center" vertical="center"/>
      <protection/>
    </xf>
    <xf numFmtId="49" fontId="5" fillId="0" borderId="20" xfId="64" applyNumberFormat="1" applyFont="1" applyBorder="1" applyAlignment="1">
      <alignment horizontal="center" vertical="center"/>
      <protection/>
    </xf>
    <xf numFmtId="180" fontId="12" fillId="0" borderId="24" xfId="64" applyNumberFormat="1" applyFont="1" applyBorder="1" applyAlignment="1">
      <alignment horizontal="right" vertical="center" shrinkToFit="1"/>
      <protection/>
    </xf>
    <xf numFmtId="49" fontId="5" fillId="0" borderId="15" xfId="64" applyNumberFormat="1" applyFont="1" applyBorder="1" applyAlignment="1">
      <alignment horizontal="center" vertical="center"/>
      <protection/>
    </xf>
    <xf numFmtId="180" fontId="12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/>
      <protection/>
    </xf>
    <xf numFmtId="180" fontId="12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Border="1" applyAlignment="1">
      <alignment horizontal="center" vertical="center"/>
      <protection/>
    </xf>
    <xf numFmtId="180" fontId="12" fillId="0" borderId="22" xfId="64" applyNumberFormat="1" applyFont="1" applyBorder="1" applyAlignment="1">
      <alignment horizontal="right" vertical="center" shrinkToFit="1"/>
      <protection/>
    </xf>
    <xf numFmtId="49" fontId="5" fillId="0" borderId="12" xfId="64" applyNumberFormat="1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right" vertical="center"/>
    </xf>
    <xf numFmtId="49" fontId="5" fillId="0" borderId="0" xfId="4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1" xfId="49" applyFont="1" applyBorder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0" fontId="12" fillId="0" borderId="20" xfId="64" applyNumberFormat="1" applyFont="1" applyBorder="1" applyAlignment="1">
      <alignment horizontal="right" vertical="center" shrinkToFit="1"/>
      <protection/>
    </xf>
    <xf numFmtId="180" fontId="12" fillId="0" borderId="15" xfId="64" applyNumberFormat="1" applyFont="1" applyBorder="1" applyAlignment="1">
      <alignment horizontal="right" vertical="center" shrinkToFit="1"/>
      <protection/>
    </xf>
    <xf numFmtId="180" fontId="12" fillId="0" borderId="17" xfId="64" applyNumberFormat="1" applyFont="1" applyBorder="1" applyAlignment="1">
      <alignment horizontal="right" vertical="center" shrinkToFit="1"/>
      <protection/>
    </xf>
    <xf numFmtId="180" fontId="12" fillId="0" borderId="19" xfId="64" applyNumberFormat="1" applyFont="1" applyBorder="1" applyAlignment="1">
      <alignment horizontal="right" vertical="center" shrinkToFit="1"/>
      <protection/>
    </xf>
    <xf numFmtId="180" fontId="12" fillId="0" borderId="0" xfId="64" applyNumberFormat="1" applyFont="1" applyBorder="1" applyAlignment="1">
      <alignment horizontal="right" vertical="center" shrinkToFit="1"/>
      <protection/>
    </xf>
    <xf numFmtId="180" fontId="12" fillId="0" borderId="14" xfId="64" applyNumberFormat="1" applyFont="1" applyBorder="1" applyAlignment="1">
      <alignment horizontal="right" vertical="center" shrinkToFit="1"/>
      <protection/>
    </xf>
    <xf numFmtId="180" fontId="12" fillId="0" borderId="10" xfId="64" applyNumberFormat="1" applyFont="1" applyBorder="1" applyAlignment="1">
      <alignment horizontal="right" vertical="center" shrinkToFit="1"/>
      <protection/>
    </xf>
    <xf numFmtId="180" fontId="12" fillId="0" borderId="21" xfId="6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49" fontId="5" fillId="0" borderId="28" xfId="0" applyNumberFormat="1" applyFont="1" applyBorder="1" applyAlignment="1">
      <alignment horizontal="center" vertical="center" wrapText="1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5" fillId="0" borderId="19" xfId="49" applyNumberFormat="1" applyFont="1" applyBorder="1" applyAlignment="1">
      <alignment horizontal="left" vertical="center"/>
      <protection/>
    </xf>
    <xf numFmtId="182" fontId="12" fillId="0" borderId="19" xfId="0" applyNumberFormat="1" applyFont="1" applyBorder="1" applyAlignment="1">
      <alignment horizontal="right" vertical="center" shrinkToFit="1"/>
    </xf>
    <xf numFmtId="181" fontId="12" fillId="0" borderId="21" xfId="0" applyNumberFormat="1" applyFont="1" applyBorder="1" applyAlignment="1">
      <alignment horizontal="right" vertical="center" shrinkToFit="1"/>
    </xf>
    <xf numFmtId="191" fontId="12" fillId="0" borderId="21" xfId="0" applyNumberFormat="1" applyFont="1" applyBorder="1" applyAlignment="1">
      <alignment horizontal="right" vertical="center" shrinkToFit="1"/>
    </xf>
    <xf numFmtId="191" fontId="12" fillId="0" borderId="22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13" xfId="64" applyNumberFormat="1" applyFont="1" applyBorder="1" applyAlignment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64" applyNumberFormat="1" applyFont="1" applyBorder="1" applyAlignment="1">
      <alignment horizontal="center" vertical="center"/>
      <protection/>
    </xf>
    <xf numFmtId="180" fontId="12" fillId="0" borderId="30" xfId="64" applyNumberFormat="1" applyFont="1" applyBorder="1" applyAlignment="1">
      <alignment horizontal="right" vertical="center" shrinkToFit="1"/>
      <protection/>
    </xf>
    <xf numFmtId="180" fontId="12" fillId="0" borderId="31" xfId="64" applyNumberFormat="1" applyFont="1" applyBorder="1" applyAlignment="1">
      <alignment horizontal="right" vertical="center" shrinkToFit="1"/>
      <protection/>
    </xf>
    <xf numFmtId="180" fontId="12" fillId="0" borderId="32" xfId="64" applyNumberFormat="1" applyFont="1" applyBorder="1" applyAlignment="1">
      <alignment horizontal="right" vertical="center" shrinkToFit="1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180" fontId="12" fillId="0" borderId="27" xfId="64" applyNumberFormat="1" applyFont="1" applyBorder="1" applyAlignment="1">
      <alignment horizontal="right" vertical="center" shrinkToFi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16" fillId="0" borderId="19" xfId="49" applyNumberFormat="1" applyFont="1" applyBorder="1" applyAlignment="1">
      <alignment horizontal="left" vertical="center"/>
      <protection/>
    </xf>
    <xf numFmtId="185" fontId="12" fillId="0" borderId="0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49" fontId="20" fillId="0" borderId="13" xfId="49" applyNumberFormat="1" applyFont="1" applyBorder="1" applyAlignment="1">
      <alignment horizontal="center" vertical="center" wrapText="1"/>
      <protection/>
    </xf>
    <xf numFmtId="185" fontId="12" fillId="0" borderId="16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91" fontId="12" fillId="0" borderId="24" xfId="0" applyNumberFormat="1" applyFont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3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Border="1" applyAlignment="1">
      <alignment horizontal="right" vertical="center" shrinkToFi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80" fontId="12" fillId="0" borderId="35" xfId="0" applyNumberFormat="1" applyFont="1" applyBorder="1" applyAlignment="1">
      <alignment horizontal="right" vertical="center" shrinkToFit="1"/>
    </xf>
    <xf numFmtId="49" fontId="20" fillId="0" borderId="13" xfId="0" applyNumberFormat="1" applyFon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1" fontId="12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9" fontId="5" fillId="0" borderId="19" xfId="49" applyNumberFormat="1" applyFont="1" applyBorder="1" applyAlignment="1">
      <alignment horizontal="center" vertical="center"/>
      <protection/>
    </xf>
    <xf numFmtId="49" fontId="5" fillId="0" borderId="22" xfId="49" applyNumberFormat="1" applyFont="1" applyBorder="1" applyAlignment="1">
      <alignment horizontal="center" vertical="center"/>
      <protection/>
    </xf>
    <xf numFmtId="49" fontId="5" fillId="0" borderId="20" xfId="49" applyNumberFormat="1" applyFont="1" applyBorder="1" applyAlignment="1">
      <alignment horizontal="left" vertical="center"/>
      <protection/>
    </xf>
    <xf numFmtId="49" fontId="5" fillId="0" borderId="24" xfId="49" applyNumberFormat="1" applyFont="1" applyBorder="1" applyAlignment="1">
      <alignment horizontal="left" vertic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49" applyNumberFormat="1" applyFont="1" applyBorder="1" applyAlignment="1">
      <alignment horizontal="center" vertical="center"/>
      <protection/>
    </xf>
    <xf numFmtId="49" fontId="5" fillId="0" borderId="23" xfId="49" applyNumberFormat="1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0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6.50390625" defaultRowHeight="13.5"/>
  <cols>
    <col min="1" max="1" width="13.625" style="102" customWidth="1"/>
    <col min="2" max="2" width="31.50390625" style="102" customWidth="1"/>
    <col min="3" max="3" width="37.50390625" style="102" customWidth="1"/>
    <col min="4" max="4" width="5.375" style="102" customWidth="1"/>
    <col min="5" max="7" width="13.625" style="102" customWidth="1"/>
  </cols>
  <sheetData>
    <row r="1" spans="1:7" ht="13.5">
      <c r="A1" s="98" t="s">
        <v>265</v>
      </c>
      <c r="B1" s="117"/>
      <c r="C1" s="117"/>
      <c r="E1" s="117"/>
      <c r="F1" s="117"/>
      <c r="G1" s="117"/>
    </row>
    <row r="2" spans="1:8" s="110" customFormat="1" ht="12" customHeight="1">
      <c r="A2" s="124" t="s">
        <v>65</v>
      </c>
      <c r="B2" s="19" t="s">
        <v>66</v>
      </c>
      <c r="C2" s="22" t="s">
        <v>67</v>
      </c>
      <c r="D2"/>
      <c r="E2"/>
      <c r="F2"/>
      <c r="G2"/>
      <c r="H2"/>
    </row>
    <row r="3" spans="1:8" s="110" customFormat="1" ht="12" customHeight="1">
      <c r="A3" s="106" t="s">
        <v>68</v>
      </c>
      <c r="B3" s="75">
        <v>5894.9</v>
      </c>
      <c r="C3" s="65">
        <v>5842.5</v>
      </c>
      <c r="D3"/>
      <c r="E3"/>
      <c r="F3"/>
      <c r="G3"/>
      <c r="H3"/>
    </row>
    <row r="4" spans="1:7" ht="12" customHeight="1">
      <c r="A4" s="106">
        <v>55</v>
      </c>
      <c r="B4" s="76">
        <v>6361.8</v>
      </c>
      <c r="C4" s="67">
        <v>6361.8</v>
      </c>
      <c r="D4"/>
      <c r="E4" s="125"/>
      <c r="F4" s="126"/>
      <c r="G4" s="127"/>
    </row>
    <row r="5" spans="1:7" ht="12" customHeight="1">
      <c r="A5" s="106">
        <v>60</v>
      </c>
      <c r="B5" s="76">
        <v>7590.9</v>
      </c>
      <c r="C5" s="67">
        <v>7578.4</v>
      </c>
      <c r="D5"/>
      <c r="E5" s="125"/>
      <c r="F5" s="126"/>
      <c r="G5" s="127"/>
    </row>
    <row r="6" spans="1:7" ht="12" customHeight="1" hidden="1">
      <c r="A6" s="106">
        <v>61</v>
      </c>
      <c r="B6" s="76">
        <v>7788.2</v>
      </c>
      <c r="C6" s="67">
        <v>7779.9</v>
      </c>
      <c r="D6"/>
      <c r="E6" s="125"/>
      <c r="F6" s="126"/>
      <c r="G6" s="127"/>
    </row>
    <row r="7" spans="1:7" ht="12" customHeight="1" hidden="1">
      <c r="A7" s="106">
        <v>62</v>
      </c>
      <c r="B7" s="76">
        <v>7986</v>
      </c>
      <c r="C7" s="67">
        <v>7977.4</v>
      </c>
      <c r="D7"/>
      <c r="E7" s="48"/>
      <c r="F7" s="48"/>
      <c r="G7" s="127"/>
    </row>
    <row r="8" spans="1:7" ht="12" customHeight="1" hidden="1">
      <c r="A8" s="106">
        <v>63</v>
      </c>
      <c r="B8" s="76">
        <v>8122.5</v>
      </c>
      <c r="C8" s="67">
        <v>8127.4</v>
      </c>
      <c r="D8"/>
      <c r="E8" s="127"/>
      <c r="F8" s="127"/>
      <c r="G8" s="127"/>
    </row>
    <row r="9" spans="1:7" ht="12" customHeight="1" hidden="1">
      <c r="A9" s="106" t="s">
        <v>200</v>
      </c>
      <c r="B9" s="76">
        <v>8251.3</v>
      </c>
      <c r="C9" s="67">
        <v>8257.6</v>
      </c>
      <c r="D9"/>
      <c r="E9" s="127"/>
      <c r="F9" s="127"/>
      <c r="G9" s="127"/>
    </row>
    <row r="10" spans="1:7" ht="12" customHeight="1">
      <c r="A10" s="113" t="s">
        <v>47</v>
      </c>
      <c r="B10" s="76">
        <v>8452.9</v>
      </c>
      <c r="C10" s="67">
        <v>8435.3</v>
      </c>
      <c r="D10"/>
      <c r="E10"/>
      <c r="F10"/>
      <c r="G10"/>
    </row>
    <row r="11" spans="1:6" ht="13.5" hidden="1">
      <c r="A11" s="108" t="s">
        <v>201</v>
      </c>
      <c r="B11" s="76">
        <v>8297.2</v>
      </c>
      <c r="C11" s="67">
        <v>8307.4</v>
      </c>
      <c r="D11" s="121"/>
      <c r="E11" s="121"/>
      <c r="F11" s="121"/>
    </row>
    <row r="12" spans="1:6" ht="13.5" hidden="1">
      <c r="A12" s="106">
        <v>4</v>
      </c>
      <c r="B12" s="76">
        <v>8860.9</v>
      </c>
      <c r="C12" s="67">
        <v>8871.9</v>
      </c>
      <c r="D12" s="121"/>
      <c r="E12" s="121"/>
      <c r="F12" s="121"/>
    </row>
    <row r="13" spans="1:6" ht="13.5" hidden="1">
      <c r="A13" s="106">
        <v>5</v>
      </c>
      <c r="B13" s="76">
        <v>9125</v>
      </c>
      <c r="C13" s="67">
        <v>9125</v>
      </c>
      <c r="D13" s="121"/>
      <c r="E13" s="121"/>
      <c r="F13" s="121"/>
    </row>
    <row r="14" spans="1:6" ht="13.5" hidden="1">
      <c r="A14" s="106">
        <v>6</v>
      </c>
      <c r="B14" s="76">
        <v>9198</v>
      </c>
      <c r="C14" s="67">
        <v>9234.5</v>
      </c>
      <c r="D14" s="121"/>
      <c r="E14" s="121"/>
      <c r="F14" s="121"/>
    </row>
    <row r="15" spans="1:3" ht="13.5">
      <c r="A15" s="106">
        <v>7</v>
      </c>
      <c r="B15" s="76">
        <v>9699.5</v>
      </c>
      <c r="C15" s="67">
        <v>9599.5</v>
      </c>
    </row>
    <row r="16" spans="1:3" ht="13.5">
      <c r="A16" s="106">
        <v>8</v>
      </c>
      <c r="B16" s="76">
        <v>9932.6</v>
      </c>
      <c r="C16" s="67">
        <v>9920.4</v>
      </c>
    </row>
    <row r="17" spans="1:3" ht="13.5">
      <c r="A17" s="106">
        <v>9</v>
      </c>
      <c r="B17" s="76">
        <v>10133.7</v>
      </c>
      <c r="C17" s="67">
        <v>10171.8</v>
      </c>
    </row>
    <row r="18" spans="1:3" ht="13.5">
      <c r="A18" s="106">
        <v>10</v>
      </c>
      <c r="B18" s="76">
        <v>10696.2</v>
      </c>
      <c r="C18" s="67">
        <v>10703.3</v>
      </c>
    </row>
    <row r="19" spans="1:3" ht="13.5">
      <c r="A19" s="106" t="s">
        <v>101</v>
      </c>
      <c r="B19" s="76">
        <v>10969.472277889112</v>
      </c>
      <c r="C19" s="67">
        <v>10971.476285905144</v>
      </c>
    </row>
    <row r="20" spans="1:3" ht="13.5">
      <c r="A20" s="106" t="s">
        <v>119</v>
      </c>
      <c r="B20" s="76">
        <v>11320.8</v>
      </c>
      <c r="C20" s="67">
        <v>11318.3</v>
      </c>
    </row>
    <row r="21" spans="1:3" ht="13.5">
      <c r="A21" s="112" t="s">
        <v>120</v>
      </c>
      <c r="B21" s="76">
        <v>11564.2</v>
      </c>
      <c r="C21" s="67">
        <v>11564.5</v>
      </c>
    </row>
    <row r="22" spans="1:3" ht="13.5">
      <c r="A22" s="112" t="s">
        <v>139</v>
      </c>
      <c r="B22" s="76">
        <v>11880.2</v>
      </c>
      <c r="C22" s="67">
        <v>11900.4</v>
      </c>
    </row>
    <row r="23" spans="1:3" ht="13.5">
      <c r="A23" s="112" t="s">
        <v>171</v>
      </c>
      <c r="B23" s="76">
        <f>181607/1483000*100000</f>
        <v>12245.920431557654</v>
      </c>
      <c r="C23" s="67">
        <f>181847/1483000*100000</f>
        <v>12262.103843560351</v>
      </c>
    </row>
    <row r="24" spans="1:3" ht="13.5">
      <c r="A24" s="112" t="s">
        <v>183</v>
      </c>
      <c r="B24" s="76">
        <v>12392.68788083954</v>
      </c>
      <c r="C24" s="67">
        <v>12392.552471225457</v>
      </c>
    </row>
    <row r="25" spans="1:3" ht="13.5">
      <c r="A25" s="113" t="s">
        <v>206</v>
      </c>
      <c r="B25" s="76">
        <v>12547.289678876425</v>
      </c>
      <c r="C25" s="67">
        <v>12529.440017985919</v>
      </c>
    </row>
    <row r="26" spans="1:3" ht="13.5">
      <c r="A26" s="113" t="s">
        <v>195</v>
      </c>
      <c r="B26" s="76">
        <v>12609.315068493152</v>
      </c>
      <c r="C26" s="67">
        <v>12654.794520547946</v>
      </c>
    </row>
    <row r="27" spans="1:3" ht="13.5">
      <c r="A27" s="113" t="s">
        <v>207</v>
      </c>
      <c r="B27" s="76">
        <f>180023/1452*100</f>
        <v>12398.2782369146</v>
      </c>
      <c r="C27" s="67">
        <f>180502/1452*100</f>
        <v>12431.267217630853</v>
      </c>
    </row>
    <row r="28" spans="1:3" ht="13.5">
      <c r="A28" s="113" t="s">
        <v>209</v>
      </c>
      <c r="B28" s="76">
        <v>12283.4</v>
      </c>
      <c r="C28" s="67">
        <v>12314</v>
      </c>
    </row>
    <row r="29" spans="1:3" ht="13.5">
      <c r="A29" s="113" t="s">
        <v>212</v>
      </c>
      <c r="B29" s="76">
        <v>12355.6</v>
      </c>
      <c r="C29" s="67">
        <v>12370.1</v>
      </c>
    </row>
    <row r="30" spans="1:3" ht="13.5">
      <c r="A30" s="113" t="s">
        <v>217</v>
      </c>
      <c r="B30" s="76">
        <v>12876.9</v>
      </c>
      <c r="C30" s="67">
        <v>12884.9</v>
      </c>
    </row>
    <row r="31" spans="1:3" ht="13.5">
      <c r="A31" s="113" t="s">
        <v>221</v>
      </c>
      <c r="B31" s="76">
        <v>13104</v>
      </c>
      <c r="C31" s="67">
        <v>13112.5</v>
      </c>
    </row>
    <row r="32" spans="1:3" ht="13.5">
      <c r="A32" s="113" t="s">
        <v>230</v>
      </c>
      <c r="B32" s="76">
        <v>13348</v>
      </c>
      <c r="C32" s="67">
        <v>13369.5</v>
      </c>
    </row>
    <row r="33" spans="1:3" ht="13.5">
      <c r="A33" s="113" t="s">
        <v>232</v>
      </c>
      <c r="B33" s="76">
        <v>13410.3</v>
      </c>
      <c r="C33" s="67">
        <v>13435.4</v>
      </c>
    </row>
    <row r="34" spans="1:3" ht="13.5">
      <c r="A34" s="113" t="s">
        <v>236</v>
      </c>
      <c r="B34" s="76">
        <v>13681.075268817205</v>
      </c>
      <c r="C34" s="67">
        <v>13695.483870967742</v>
      </c>
    </row>
    <row r="35" spans="1:3" ht="13.5">
      <c r="A35" s="113" t="s">
        <v>239</v>
      </c>
      <c r="B35" s="76">
        <v>14034.007220216607</v>
      </c>
      <c r="C35" s="67">
        <v>14066.714801444044</v>
      </c>
    </row>
    <row r="36" spans="1:3" ht="13.5">
      <c r="A36" s="113" t="s">
        <v>251</v>
      </c>
      <c r="B36" s="76">
        <v>14517.527272727273</v>
      </c>
      <c r="C36" s="67">
        <v>14527.418181818182</v>
      </c>
    </row>
    <row r="37" spans="1:3" ht="12.75" customHeight="1">
      <c r="A37" s="109" t="s">
        <v>252</v>
      </c>
      <c r="B37" s="77">
        <v>14735.41055718475</v>
      </c>
      <c r="C37" s="70">
        <v>14728.445747800586</v>
      </c>
    </row>
    <row r="38" ht="13.5">
      <c r="A38" s="115"/>
    </row>
    <row r="39" ht="13.5">
      <c r="A39" s="115"/>
    </row>
    <row r="40" ht="13.5">
      <c r="A40" s="115"/>
    </row>
    <row r="55" ht="44.25" customHeight="1"/>
    <row r="81" ht="39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zoomScalePageLayoutView="0" workbookViewId="0" topLeftCell="A25">
      <selection activeCell="A2" sqref="A2:A3"/>
    </sheetView>
  </sheetViews>
  <sheetFormatPr defaultColWidth="9.125" defaultRowHeight="13.5"/>
  <cols>
    <col min="1" max="1" width="13.75390625" style="38" customWidth="1"/>
    <col min="2" max="16" width="11.125" style="38" customWidth="1"/>
    <col min="17" max="17" width="11.25390625" style="38" customWidth="1"/>
    <col min="18" max="18" width="9.125" style="38" customWidth="1"/>
    <col min="19" max="19" width="11.125" style="212" customWidth="1"/>
    <col min="20" max="20" width="9.00390625" style="0" customWidth="1"/>
    <col min="21" max="16384" width="9.125" style="38" customWidth="1"/>
  </cols>
  <sheetData>
    <row r="1" spans="1:17" ht="21">
      <c r="A1" s="1" t="s">
        <v>273</v>
      </c>
      <c r="B1" s="37"/>
      <c r="C1" s="37"/>
      <c r="D1" s="37"/>
      <c r="E1" s="37"/>
      <c r="F1" s="37"/>
      <c r="G1" s="37"/>
      <c r="H1" s="37"/>
      <c r="I1" s="37"/>
      <c r="K1" s="159"/>
      <c r="L1" s="159"/>
      <c r="M1" s="159"/>
      <c r="N1" s="159"/>
      <c r="O1" s="159"/>
      <c r="P1" s="159"/>
      <c r="Q1" s="159" t="s">
        <v>26</v>
      </c>
    </row>
    <row r="2" spans="1:19" s="39" customFormat="1" ht="14.25" customHeight="1">
      <c r="A2" s="277" t="s">
        <v>27</v>
      </c>
      <c r="B2" s="275" t="s">
        <v>124</v>
      </c>
      <c r="C2" s="275"/>
      <c r="D2" s="275"/>
      <c r="E2" s="275"/>
      <c r="F2" s="275"/>
      <c r="G2" s="275"/>
      <c r="H2" s="275"/>
      <c r="I2" s="276"/>
      <c r="J2" s="275" t="s">
        <v>125</v>
      </c>
      <c r="K2" s="275"/>
      <c r="L2" s="275"/>
      <c r="M2" s="275"/>
      <c r="N2" s="275"/>
      <c r="O2" s="275"/>
      <c r="P2" s="275"/>
      <c r="Q2" s="276"/>
      <c r="S2" s="212"/>
    </row>
    <row r="3" spans="1:19" s="39" customFormat="1" ht="18" customHeight="1">
      <c r="A3" s="278"/>
      <c r="B3" s="40" t="s">
        <v>233</v>
      </c>
      <c r="C3" s="24" t="s">
        <v>227</v>
      </c>
      <c r="D3" s="24" t="s">
        <v>228</v>
      </c>
      <c r="E3" s="24" t="s">
        <v>229</v>
      </c>
      <c r="F3" s="24" t="s">
        <v>238</v>
      </c>
      <c r="G3" s="24" t="s">
        <v>240</v>
      </c>
      <c r="H3" s="24" t="s">
        <v>250</v>
      </c>
      <c r="I3" s="24" t="s">
        <v>247</v>
      </c>
      <c r="J3" s="41" t="s">
        <v>233</v>
      </c>
      <c r="K3" s="41" t="s">
        <v>227</v>
      </c>
      <c r="L3" s="41" t="s">
        <v>228</v>
      </c>
      <c r="M3" s="41" t="s">
        <v>229</v>
      </c>
      <c r="N3" s="41" t="s">
        <v>238</v>
      </c>
      <c r="O3" s="41" t="s">
        <v>240</v>
      </c>
      <c r="P3" s="41" t="s">
        <v>250</v>
      </c>
      <c r="Q3" s="41" t="s">
        <v>247</v>
      </c>
      <c r="R3"/>
      <c r="S3" s="38" t="s">
        <v>249</v>
      </c>
    </row>
    <row r="4" spans="1:19" ht="39.75" customHeight="1">
      <c r="A4" s="52" t="s">
        <v>3</v>
      </c>
      <c r="B4" s="7">
        <v>694</v>
      </c>
      <c r="C4" s="7">
        <v>696</v>
      </c>
      <c r="D4" s="43">
        <v>691</v>
      </c>
      <c r="E4" s="43">
        <v>690</v>
      </c>
      <c r="F4" s="43">
        <v>683</v>
      </c>
      <c r="G4" s="43">
        <v>680</v>
      </c>
      <c r="H4" s="43">
        <v>685</v>
      </c>
      <c r="I4" s="56">
        <v>685</v>
      </c>
      <c r="J4" s="26">
        <v>48.48085180996344</v>
      </c>
      <c r="K4" s="26">
        <v>48.9107519325369</v>
      </c>
      <c r="L4" s="26">
        <v>48.833922261484105</v>
      </c>
      <c r="M4" s="26">
        <v>49.11032028469751</v>
      </c>
      <c r="N4" s="26">
        <v>48.96057347670251</v>
      </c>
      <c r="O4" s="26">
        <v>49.09747292418772</v>
      </c>
      <c r="P4" s="26">
        <v>49.81818181818182</v>
      </c>
      <c r="Q4" s="93">
        <f aca="true" t="shared" si="0" ref="Q4:Q32">I4/S4*100000</f>
        <v>50.21994134897361</v>
      </c>
      <c r="R4"/>
      <c r="S4" s="212">
        <v>1364000</v>
      </c>
    </row>
    <row r="5" spans="1:19" ht="39.75" customHeight="1">
      <c r="A5" s="53" t="s">
        <v>4</v>
      </c>
      <c r="B5" s="10">
        <v>628</v>
      </c>
      <c r="C5" s="10">
        <v>631</v>
      </c>
      <c r="D5" s="45">
        <v>625</v>
      </c>
      <c r="E5" s="45">
        <v>626</v>
      </c>
      <c r="F5" s="45">
        <v>620</v>
      </c>
      <c r="G5" s="45">
        <v>617</v>
      </c>
      <c r="H5" s="45">
        <v>622</v>
      </c>
      <c r="I5" s="57">
        <v>622</v>
      </c>
      <c r="J5" s="28">
        <v>48.574365574697396</v>
      </c>
      <c r="K5" s="28">
        <v>49.043000840959216</v>
      </c>
      <c r="L5" s="28">
        <v>48.828887951374234</v>
      </c>
      <c r="M5" s="28">
        <v>49.21248236094132</v>
      </c>
      <c r="N5" s="28">
        <v>49.03957572857386</v>
      </c>
      <c r="O5" s="28">
        <v>49.15042259804195</v>
      </c>
      <c r="P5" s="28">
        <v>49.88699232766931</v>
      </c>
      <c r="Q5" s="94">
        <f t="shared" si="0"/>
        <v>50.24861755712549</v>
      </c>
      <c r="R5"/>
      <c r="S5" s="212">
        <v>1237845</v>
      </c>
    </row>
    <row r="6" spans="1:19" ht="39.75" customHeight="1">
      <c r="A6" s="54" t="s">
        <v>5</v>
      </c>
      <c r="B6" s="13">
        <v>66</v>
      </c>
      <c r="C6" s="13">
        <v>65</v>
      </c>
      <c r="D6" s="47">
        <v>66</v>
      </c>
      <c r="E6" s="47">
        <v>64</v>
      </c>
      <c r="F6" s="47">
        <v>63</v>
      </c>
      <c r="G6" s="47">
        <v>63</v>
      </c>
      <c r="H6" s="47">
        <v>63</v>
      </c>
      <c r="I6" s="58">
        <v>63</v>
      </c>
      <c r="J6" s="31">
        <v>47.60874269638606</v>
      </c>
      <c r="K6" s="31">
        <v>47.49413630086439</v>
      </c>
      <c r="L6" s="31">
        <v>48.88309533684896</v>
      </c>
      <c r="M6" s="31">
        <v>48.11451253984483</v>
      </c>
      <c r="N6" s="31">
        <v>47.97295239255582</v>
      </c>
      <c r="O6" s="31">
        <v>48.48690084043961</v>
      </c>
      <c r="P6" s="31">
        <v>49.194537063788914</v>
      </c>
      <c r="Q6" s="95">
        <f t="shared" si="0"/>
        <v>49.976201808662545</v>
      </c>
      <c r="R6"/>
      <c r="S6" s="212">
        <v>126060</v>
      </c>
    </row>
    <row r="7" spans="1:19" ht="39.75" customHeight="1">
      <c r="A7" s="53" t="s">
        <v>6</v>
      </c>
      <c r="B7" s="16">
        <v>254</v>
      </c>
      <c r="C7" s="16">
        <v>258</v>
      </c>
      <c r="D7" s="48">
        <v>255</v>
      </c>
      <c r="E7" s="48">
        <v>257</v>
      </c>
      <c r="F7" s="48">
        <v>250</v>
      </c>
      <c r="G7" s="48">
        <v>250</v>
      </c>
      <c r="H7" s="48">
        <v>257</v>
      </c>
      <c r="I7" s="59">
        <v>258</v>
      </c>
      <c r="J7" s="28">
        <v>49.10765209355201</v>
      </c>
      <c r="K7" s="28">
        <v>49.89344462021033</v>
      </c>
      <c r="L7" s="28">
        <v>49.31967855174214</v>
      </c>
      <c r="M7" s="28">
        <v>49.74094066505767</v>
      </c>
      <c r="N7" s="28">
        <v>48.406553085530504</v>
      </c>
      <c r="O7" s="28">
        <v>48.55641770172764</v>
      </c>
      <c r="P7" s="28">
        <v>50.03007644673549</v>
      </c>
      <c r="Q7" s="93">
        <f t="shared" si="0"/>
        <v>50.33124985368823</v>
      </c>
      <c r="R7"/>
      <c r="S7" s="212">
        <v>512604</v>
      </c>
    </row>
    <row r="8" spans="1:19" ht="39.75" customHeight="1">
      <c r="A8" s="53" t="s">
        <v>7</v>
      </c>
      <c r="B8" s="16">
        <v>90</v>
      </c>
      <c r="C8" s="16">
        <v>92</v>
      </c>
      <c r="D8" s="48">
        <v>91</v>
      </c>
      <c r="E8" s="48">
        <v>91</v>
      </c>
      <c r="F8" s="48">
        <v>90</v>
      </c>
      <c r="G8" s="48">
        <v>89</v>
      </c>
      <c r="H8" s="48">
        <v>89</v>
      </c>
      <c r="I8" s="59">
        <v>87</v>
      </c>
      <c r="J8" s="28">
        <v>54.043667283164794</v>
      </c>
      <c r="K8" s="28">
        <v>55.73561930148729</v>
      </c>
      <c r="L8" s="28">
        <v>55.63163300239644</v>
      </c>
      <c r="M8" s="28">
        <v>56.30073252821224</v>
      </c>
      <c r="N8" s="28">
        <v>56.27919483231926</v>
      </c>
      <c r="O8" s="28">
        <v>56.28850070202512</v>
      </c>
      <c r="P8" s="28">
        <v>56.676346222426005</v>
      </c>
      <c r="Q8" s="94">
        <f t="shared" si="0"/>
        <v>55.967628838124895</v>
      </c>
      <c r="R8"/>
      <c r="S8" s="212">
        <v>155447</v>
      </c>
    </row>
    <row r="9" spans="1:19" ht="39.75" customHeight="1">
      <c r="A9" s="53" t="s">
        <v>8</v>
      </c>
      <c r="B9" s="16">
        <v>45</v>
      </c>
      <c r="C9" s="16">
        <v>44</v>
      </c>
      <c r="D9" s="48">
        <v>44</v>
      </c>
      <c r="E9" s="48">
        <v>43</v>
      </c>
      <c r="F9" s="48">
        <v>43</v>
      </c>
      <c r="G9" s="48">
        <v>42</v>
      </c>
      <c r="H9" s="48">
        <v>42</v>
      </c>
      <c r="I9" s="59">
        <v>42</v>
      </c>
      <c r="J9" s="28">
        <v>53.437833986462415</v>
      </c>
      <c r="K9" s="28">
        <v>52.983322295141186</v>
      </c>
      <c r="L9" s="28">
        <v>53.82723902964168</v>
      </c>
      <c r="M9" s="28">
        <v>53.38564298661635</v>
      </c>
      <c r="N9" s="28">
        <v>54.28813109952404</v>
      </c>
      <c r="O9" s="28">
        <v>54.21803395081649</v>
      </c>
      <c r="P9" s="28">
        <v>55.310462895897814</v>
      </c>
      <c r="Q9" s="94">
        <f t="shared" si="0"/>
        <v>56.41976303699524</v>
      </c>
      <c r="R9"/>
      <c r="S9" s="212">
        <v>74442</v>
      </c>
    </row>
    <row r="10" spans="1:19" ht="39.75" customHeight="1">
      <c r="A10" s="53" t="s">
        <v>9</v>
      </c>
      <c r="B10" s="16">
        <v>21</v>
      </c>
      <c r="C10" s="16">
        <v>21</v>
      </c>
      <c r="D10" s="48">
        <v>21</v>
      </c>
      <c r="E10" s="48">
        <v>20</v>
      </c>
      <c r="F10" s="48">
        <v>20</v>
      </c>
      <c r="G10" s="48">
        <v>20</v>
      </c>
      <c r="H10" s="48">
        <v>19</v>
      </c>
      <c r="I10" s="59">
        <v>19</v>
      </c>
      <c r="J10" s="28">
        <v>54.7302580140735</v>
      </c>
      <c r="K10" s="28">
        <v>55.58349434901141</v>
      </c>
      <c r="L10" s="28">
        <v>56.48349874929396</v>
      </c>
      <c r="M10" s="28">
        <v>54.952603379585106</v>
      </c>
      <c r="N10" s="28">
        <v>55.96440663737862</v>
      </c>
      <c r="O10" s="28">
        <v>57.22296929987697</v>
      </c>
      <c r="P10" s="28">
        <v>55.51659654043946</v>
      </c>
      <c r="Q10" s="94">
        <f t="shared" si="0"/>
        <v>56.59983913729929</v>
      </c>
      <c r="R10"/>
      <c r="S10" s="212">
        <v>33569</v>
      </c>
    </row>
    <row r="11" spans="1:19" ht="39.75" customHeight="1">
      <c r="A11" s="53" t="s">
        <v>10</v>
      </c>
      <c r="B11" s="16">
        <v>54</v>
      </c>
      <c r="C11" s="16">
        <v>54</v>
      </c>
      <c r="D11" s="48">
        <v>54</v>
      </c>
      <c r="E11" s="48">
        <v>54</v>
      </c>
      <c r="F11" s="48">
        <v>53</v>
      </c>
      <c r="G11" s="48">
        <v>54</v>
      </c>
      <c r="H11" s="48">
        <v>53</v>
      </c>
      <c r="I11" s="59">
        <v>53</v>
      </c>
      <c r="J11" s="28">
        <v>44.35864788269602</v>
      </c>
      <c r="K11" s="28">
        <v>44.52469883988424</v>
      </c>
      <c r="L11" s="28">
        <v>44.720867253559035</v>
      </c>
      <c r="M11" s="28">
        <v>45.02063445745967</v>
      </c>
      <c r="N11" s="28">
        <v>44.50004617929321</v>
      </c>
      <c r="O11" s="28">
        <v>45.03640442691175</v>
      </c>
      <c r="P11" s="28">
        <v>44.50490393658471</v>
      </c>
      <c r="Q11" s="94">
        <f t="shared" si="0"/>
        <v>44.769563454520885</v>
      </c>
      <c r="R11"/>
      <c r="S11" s="212">
        <v>118384</v>
      </c>
    </row>
    <row r="12" spans="1:19" ht="39.75" customHeight="1">
      <c r="A12" s="53" t="s">
        <v>11</v>
      </c>
      <c r="B12" s="16">
        <v>56</v>
      </c>
      <c r="C12" s="16">
        <v>55</v>
      </c>
      <c r="D12" s="48">
        <v>55</v>
      </c>
      <c r="E12" s="48">
        <v>55</v>
      </c>
      <c r="F12" s="48">
        <v>55</v>
      </c>
      <c r="G12" s="48">
        <v>55</v>
      </c>
      <c r="H12" s="48">
        <v>55</v>
      </c>
      <c r="I12" s="59">
        <v>55</v>
      </c>
      <c r="J12" s="28">
        <v>49.959407981015424</v>
      </c>
      <c r="K12" s="28">
        <v>49.20379316514582</v>
      </c>
      <c r="L12" s="28">
        <v>49.4422020657851</v>
      </c>
      <c r="M12" s="28">
        <v>49.831027515787376</v>
      </c>
      <c r="N12" s="28">
        <v>50.21684546907099</v>
      </c>
      <c r="O12" s="28">
        <v>50.8440105755542</v>
      </c>
      <c r="P12" s="28">
        <v>51.07015181763313</v>
      </c>
      <c r="Q12" s="94">
        <f t="shared" si="0"/>
        <v>51.49668080484631</v>
      </c>
      <c r="R12"/>
      <c r="S12" s="212">
        <v>106803</v>
      </c>
    </row>
    <row r="13" spans="1:19" ht="39.75" customHeight="1">
      <c r="A13" s="53" t="s">
        <v>12</v>
      </c>
      <c r="B13" s="16">
        <v>26</v>
      </c>
      <c r="C13" s="16">
        <v>26</v>
      </c>
      <c r="D13" s="48">
        <v>25</v>
      </c>
      <c r="E13" s="48">
        <v>25</v>
      </c>
      <c r="F13" s="48">
        <v>26</v>
      </c>
      <c r="G13" s="48">
        <v>25</v>
      </c>
      <c r="H13" s="48">
        <v>24</v>
      </c>
      <c r="I13" s="59">
        <v>26</v>
      </c>
      <c r="J13" s="28">
        <v>55.13497465911742</v>
      </c>
      <c r="K13" s="28">
        <v>55.85032113934655</v>
      </c>
      <c r="L13" s="28">
        <v>54.357279526874244</v>
      </c>
      <c r="M13" s="28">
        <v>54.9438473879695</v>
      </c>
      <c r="N13" s="28">
        <v>57.8896978603077</v>
      </c>
      <c r="O13" s="28">
        <v>56.707344735290114</v>
      </c>
      <c r="P13" s="28">
        <v>55.36332179930796</v>
      </c>
      <c r="Q13" s="94">
        <f t="shared" si="0"/>
        <v>60.78174677389191</v>
      </c>
      <c r="R13"/>
      <c r="S13" s="212">
        <v>42776</v>
      </c>
    </row>
    <row r="14" spans="1:19" ht="39.75" customHeight="1">
      <c r="A14" s="53" t="s">
        <v>13</v>
      </c>
      <c r="B14" s="16">
        <v>15</v>
      </c>
      <c r="C14" s="16">
        <v>15</v>
      </c>
      <c r="D14" s="48">
        <v>15</v>
      </c>
      <c r="E14" s="48">
        <v>15</v>
      </c>
      <c r="F14" s="48">
        <v>15</v>
      </c>
      <c r="G14" s="48">
        <v>15</v>
      </c>
      <c r="H14" s="48">
        <v>15</v>
      </c>
      <c r="I14" s="59">
        <v>15</v>
      </c>
      <c r="J14" s="28">
        <v>39.456032827419314</v>
      </c>
      <c r="K14" s="28">
        <v>39.6814899076744</v>
      </c>
      <c r="L14" s="28">
        <v>39.980809211578446</v>
      </c>
      <c r="M14" s="28">
        <v>40.22957678485222</v>
      </c>
      <c r="N14" s="28">
        <v>40.50113403175288</v>
      </c>
      <c r="O14" s="28">
        <v>40.73098541830722</v>
      </c>
      <c r="P14" s="28">
        <v>41.14436185094769</v>
      </c>
      <c r="Q14" s="94">
        <f t="shared" si="0"/>
        <v>41.57427937915743</v>
      </c>
      <c r="R14"/>
      <c r="S14" s="212">
        <v>36080</v>
      </c>
    </row>
    <row r="15" spans="1:19" ht="39.75" customHeight="1">
      <c r="A15" s="53" t="s">
        <v>144</v>
      </c>
      <c r="B15" s="16">
        <v>38</v>
      </c>
      <c r="C15" s="16">
        <v>37</v>
      </c>
      <c r="D15" s="48">
        <v>36</v>
      </c>
      <c r="E15" s="48">
        <v>37</v>
      </c>
      <c r="F15" s="48">
        <v>36</v>
      </c>
      <c r="G15" s="48">
        <v>35</v>
      </c>
      <c r="H15" s="48">
        <v>35</v>
      </c>
      <c r="I15" s="59">
        <v>35</v>
      </c>
      <c r="J15" s="28">
        <v>42.134675729317976</v>
      </c>
      <c r="K15" s="28">
        <v>41.275755513660044</v>
      </c>
      <c r="L15" s="28">
        <v>40.411297202640206</v>
      </c>
      <c r="M15" s="28">
        <v>41.77156598213983</v>
      </c>
      <c r="N15" s="28">
        <v>40.95190426354826</v>
      </c>
      <c r="O15" s="28">
        <v>40.039811012092024</v>
      </c>
      <c r="P15" s="28">
        <v>40.38352813578096</v>
      </c>
      <c r="Q15" s="94">
        <f t="shared" si="0"/>
        <v>40.75264309999534</v>
      </c>
      <c r="R15"/>
      <c r="S15" s="212">
        <v>85884</v>
      </c>
    </row>
    <row r="16" spans="1:19" ht="39.75" customHeight="1">
      <c r="A16" s="53" t="s">
        <v>145</v>
      </c>
      <c r="B16" s="16">
        <v>17</v>
      </c>
      <c r="C16" s="16">
        <v>17</v>
      </c>
      <c r="D16" s="48">
        <v>17</v>
      </c>
      <c r="E16" s="48">
        <v>17</v>
      </c>
      <c r="F16" s="48">
        <v>19</v>
      </c>
      <c r="G16" s="48">
        <v>19</v>
      </c>
      <c r="H16" s="48">
        <v>20</v>
      </c>
      <c r="I16" s="59">
        <v>19</v>
      </c>
      <c r="J16" s="28">
        <v>40.39923954372623</v>
      </c>
      <c r="K16" s="28">
        <v>41.00238778611225</v>
      </c>
      <c r="L16" s="28">
        <v>41.50998681447478</v>
      </c>
      <c r="M16" s="28">
        <v>42.053184910327765</v>
      </c>
      <c r="N16" s="28">
        <v>47.700341434022896</v>
      </c>
      <c r="O16" s="28">
        <v>48.81934273748041</v>
      </c>
      <c r="P16" s="28">
        <v>52.27391531625719</v>
      </c>
      <c r="Q16" s="94">
        <f t="shared" si="0"/>
        <v>50.70993914807302</v>
      </c>
      <c r="R16"/>
      <c r="S16" s="212">
        <v>37468</v>
      </c>
    </row>
    <row r="17" spans="1:19" ht="39.75" customHeight="1">
      <c r="A17" s="53" t="s">
        <v>147</v>
      </c>
      <c r="B17" s="16">
        <v>12</v>
      </c>
      <c r="C17" s="16">
        <v>12</v>
      </c>
      <c r="D17" s="48">
        <v>12</v>
      </c>
      <c r="E17" s="48">
        <v>12</v>
      </c>
      <c r="F17" s="48">
        <v>13</v>
      </c>
      <c r="G17" s="48">
        <v>13</v>
      </c>
      <c r="H17" s="48">
        <v>13</v>
      </c>
      <c r="I17" s="59">
        <v>13</v>
      </c>
      <c r="J17" s="28">
        <v>34.03965619947238</v>
      </c>
      <c r="K17" s="28">
        <v>34.17245699965828</v>
      </c>
      <c r="L17" s="28">
        <v>34.37508951846229</v>
      </c>
      <c r="M17" s="28">
        <v>34.60407174577542</v>
      </c>
      <c r="N17" s="28">
        <v>37.51803751803752</v>
      </c>
      <c r="O17" s="28">
        <v>37.558142894288274</v>
      </c>
      <c r="P17" s="28">
        <v>37.77203126361972</v>
      </c>
      <c r="Q17" s="94">
        <f t="shared" si="0"/>
        <v>37.80388507618937</v>
      </c>
      <c r="R17"/>
      <c r="S17" s="212">
        <v>34388</v>
      </c>
    </row>
    <row r="18" spans="1:19" ht="39.75" customHeight="1">
      <c r="A18" s="51" t="s">
        <v>149</v>
      </c>
      <c r="B18" s="231">
        <v>4</v>
      </c>
      <c r="C18" s="231">
        <v>4</v>
      </c>
      <c r="D18" s="231">
        <v>4</v>
      </c>
      <c r="E18" s="231">
        <v>4</v>
      </c>
      <c r="F18" s="231">
        <v>4</v>
      </c>
      <c r="G18" s="231">
        <v>4</v>
      </c>
      <c r="H18" s="231">
        <v>4</v>
      </c>
      <c r="I18" s="61">
        <v>4</v>
      </c>
      <c r="J18" s="33">
        <v>52.30125523012552</v>
      </c>
      <c r="K18" s="33">
        <v>52.868094105207504</v>
      </c>
      <c r="L18" s="33">
        <v>53.92289026691831</v>
      </c>
      <c r="M18" s="33">
        <v>55.06607929515419</v>
      </c>
      <c r="N18" s="33">
        <v>55.772448410485225</v>
      </c>
      <c r="O18" s="33">
        <v>56.06166783461808</v>
      </c>
      <c r="P18" s="33">
        <v>56.91519635742743</v>
      </c>
      <c r="Q18" s="34">
        <f t="shared" si="0"/>
        <v>58.029885390976354</v>
      </c>
      <c r="S18" s="212">
        <v>6893</v>
      </c>
    </row>
    <row r="19" spans="1:19" ht="39.75" customHeight="1">
      <c r="A19" s="54" t="s">
        <v>150</v>
      </c>
      <c r="B19" s="21">
        <v>5</v>
      </c>
      <c r="C19" s="21">
        <v>4</v>
      </c>
      <c r="D19" s="50">
        <v>4</v>
      </c>
      <c r="E19" s="50">
        <v>4</v>
      </c>
      <c r="F19" s="50">
        <v>4</v>
      </c>
      <c r="G19" s="50">
        <v>4</v>
      </c>
      <c r="H19" s="50">
        <v>4</v>
      </c>
      <c r="I19" s="60">
        <v>4</v>
      </c>
      <c r="J19" s="31">
        <v>51.845707175445874</v>
      </c>
      <c r="K19" s="31">
        <v>42.269893268519496</v>
      </c>
      <c r="L19" s="31">
        <v>43.205875999135884</v>
      </c>
      <c r="M19" s="31">
        <v>44.35573297848747</v>
      </c>
      <c r="N19" s="31">
        <v>45.81376703699462</v>
      </c>
      <c r="O19" s="31">
        <v>47.35409020954185</v>
      </c>
      <c r="P19" s="31">
        <v>48.65588127964968</v>
      </c>
      <c r="Q19" s="95">
        <f t="shared" si="0"/>
        <v>50.320795068562084</v>
      </c>
      <c r="R19"/>
      <c r="S19" s="212">
        <v>7949</v>
      </c>
    </row>
    <row r="20" spans="1:19" ht="39.75" customHeight="1">
      <c r="A20" s="53" t="s">
        <v>14</v>
      </c>
      <c r="B20" s="16">
        <v>16</v>
      </c>
      <c r="C20" s="16">
        <v>15</v>
      </c>
      <c r="D20" s="48">
        <v>16</v>
      </c>
      <c r="E20" s="48">
        <v>16</v>
      </c>
      <c r="F20" s="48">
        <v>16</v>
      </c>
      <c r="G20" s="48">
        <v>16</v>
      </c>
      <c r="H20" s="48">
        <v>16</v>
      </c>
      <c r="I20" s="59">
        <v>16</v>
      </c>
      <c r="J20" s="28">
        <v>52.702658190322474</v>
      </c>
      <c r="K20" s="28">
        <v>49.69026402093617</v>
      </c>
      <c r="L20" s="28">
        <v>53.12614138194375</v>
      </c>
      <c r="M20" s="28">
        <v>53.31911490269261</v>
      </c>
      <c r="N20" s="28">
        <v>53.31378494551998</v>
      </c>
      <c r="O20" s="28">
        <v>53.219797764768494</v>
      </c>
      <c r="P20" s="28">
        <v>53.315561479506826</v>
      </c>
      <c r="Q20" s="94">
        <f t="shared" si="0"/>
        <v>53.38137657224835</v>
      </c>
      <c r="R20"/>
      <c r="S20" s="212">
        <v>29973</v>
      </c>
    </row>
    <row r="21" spans="1:19" ht="39.75" customHeight="1">
      <c r="A21" s="53" t="s">
        <v>15</v>
      </c>
      <c r="B21" s="16">
        <v>10</v>
      </c>
      <c r="C21" s="16">
        <v>10</v>
      </c>
      <c r="D21" s="48">
        <v>10</v>
      </c>
      <c r="E21" s="48">
        <v>9</v>
      </c>
      <c r="F21" s="48">
        <v>8</v>
      </c>
      <c r="G21" s="48">
        <v>8</v>
      </c>
      <c r="H21" s="48">
        <v>8</v>
      </c>
      <c r="I21" s="59">
        <v>8</v>
      </c>
      <c r="J21" s="28">
        <v>45.4938355852782</v>
      </c>
      <c r="K21" s="28">
        <v>45.65793078257693</v>
      </c>
      <c r="L21" s="28">
        <v>46.08932110430013</v>
      </c>
      <c r="M21" s="28">
        <v>41.81573200761975</v>
      </c>
      <c r="N21" s="28">
        <v>37.308212470270014</v>
      </c>
      <c r="O21" s="28">
        <v>37.666556805875985</v>
      </c>
      <c r="P21" s="28">
        <v>37.68074984692195</v>
      </c>
      <c r="Q21" s="94">
        <f t="shared" si="0"/>
        <v>38.14064362336114</v>
      </c>
      <c r="R21"/>
      <c r="S21" s="212">
        <v>20975</v>
      </c>
    </row>
    <row r="22" spans="1:19" ht="39.75" customHeight="1">
      <c r="A22" s="51" t="s">
        <v>16</v>
      </c>
      <c r="B22" s="238">
        <v>10</v>
      </c>
      <c r="C22" s="238">
        <v>9</v>
      </c>
      <c r="D22" s="231">
        <v>9</v>
      </c>
      <c r="E22" s="231">
        <v>9</v>
      </c>
      <c r="F22" s="231">
        <v>9</v>
      </c>
      <c r="G22" s="231">
        <v>9</v>
      </c>
      <c r="H22" s="231">
        <v>9</v>
      </c>
      <c r="I22" s="61">
        <v>9</v>
      </c>
      <c r="J22" s="33">
        <v>55.41701302299806</v>
      </c>
      <c r="K22" s="33">
        <v>50.63860912620267</v>
      </c>
      <c r="L22" s="33">
        <v>51.475634866163354</v>
      </c>
      <c r="M22" s="33">
        <v>52.38344683080147</v>
      </c>
      <c r="N22" s="33">
        <v>53.12868949232586</v>
      </c>
      <c r="O22" s="33">
        <v>53.757018277386216</v>
      </c>
      <c r="P22" s="33">
        <v>54.91488193300385</v>
      </c>
      <c r="Q22" s="236">
        <f t="shared" si="0"/>
        <v>55.92146141419163</v>
      </c>
      <c r="R22"/>
      <c r="S22" s="212">
        <v>16094</v>
      </c>
    </row>
    <row r="23" spans="1:19" ht="39.75" customHeight="1">
      <c r="A23" s="53" t="s">
        <v>17</v>
      </c>
      <c r="B23" s="16">
        <v>4</v>
      </c>
      <c r="C23" s="16">
        <v>4</v>
      </c>
      <c r="D23" s="48">
        <v>4</v>
      </c>
      <c r="E23" s="48">
        <v>4</v>
      </c>
      <c r="F23" s="48">
        <v>4</v>
      </c>
      <c r="G23" s="48">
        <v>4</v>
      </c>
      <c r="H23" s="48">
        <v>4</v>
      </c>
      <c r="I23" s="59">
        <v>4</v>
      </c>
      <c r="J23" s="28">
        <v>36.75794890645102</v>
      </c>
      <c r="K23" s="28">
        <v>37.71094560196097</v>
      </c>
      <c r="L23" s="28">
        <v>38.78975950349108</v>
      </c>
      <c r="M23" s="28">
        <v>39.95205753096285</v>
      </c>
      <c r="N23" s="28">
        <v>41.02984921530413</v>
      </c>
      <c r="O23" s="28">
        <v>41.5541242468315</v>
      </c>
      <c r="P23" s="28">
        <v>42.73960893257827</v>
      </c>
      <c r="Q23" s="94">
        <f t="shared" si="0"/>
        <v>44.067423157430866</v>
      </c>
      <c r="R23"/>
      <c r="S23" s="212">
        <v>9077</v>
      </c>
    </row>
    <row r="24" spans="1:19" ht="39.75" customHeight="1">
      <c r="A24" s="53" t="s">
        <v>18</v>
      </c>
      <c r="B24" s="16">
        <v>2</v>
      </c>
      <c r="C24" s="16">
        <v>2</v>
      </c>
      <c r="D24" s="48">
        <v>2</v>
      </c>
      <c r="E24" s="48">
        <v>2</v>
      </c>
      <c r="F24" s="48">
        <v>2</v>
      </c>
      <c r="G24" s="48">
        <v>2</v>
      </c>
      <c r="H24" s="48">
        <v>2</v>
      </c>
      <c r="I24" s="59">
        <v>2</v>
      </c>
      <c r="J24" s="28">
        <v>45.69339730408956</v>
      </c>
      <c r="K24" s="28">
        <v>46.008741660915575</v>
      </c>
      <c r="L24" s="28">
        <v>46.78362573099415</v>
      </c>
      <c r="M24" s="28">
        <v>47.60771244941681</v>
      </c>
      <c r="N24" s="28">
        <v>48.309178743961354</v>
      </c>
      <c r="O24" s="28">
        <v>49.11591355599214</v>
      </c>
      <c r="P24" s="28">
        <v>50.23863350916855</v>
      </c>
      <c r="Q24" s="94">
        <f t="shared" si="0"/>
        <v>50.365147318055904</v>
      </c>
      <c r="R24"/>
      <c r="S24" s="212">
        <v>3971</v>
      </c>
    </row>
    <row r="25" spans="1:19" ht="39.75" customHeight="1">
      <c r="A25" s="245" t="s">
        <v>192</v>
      </c>
      <c r="B25" s="107">
        <v>4</v>
      </c>
      <c r="C25" s="48">
        <v>5</v>
      </c>
      <c r="D25" s="48">
        <v>5</v>
      </c>
      <c r="E25" s="48">
        <v>5</v>
      </c>
      <c r="F25" s="48">
        <v>5</v>
      </c>
      <c r="G25" s="48">
        <v>5</v>
      </c>
      <c r="H25" s="48">
        <v>5</v>
      </c>
      <c r="I25" s="59">
        <v>5</v>
      </c>
      <c r="J25" s="28">
        <v>34.38493939654431</v>
      </c>
      <c r="K25" s="28">
        <v>43.72540445999125</v>
      </c>
      <c r="L25" s="28">
        <v>44.271294492650966</v>
      </c>
      <c r="M25" s="28">
        <v>45.093795093795094</v>
      </c>
      <c r="N25" s="28">
        <v>45.955882352941174</v>
      </c>
      <c r="O25" s="28">
        <v>46.707146193367585</v>
      </c>
      <c r="P25" s="28">
        <v>47.62811964183654</v>
      </c>
      <c r="Q25" s="94">
        <f t="shared" si="0"/>
        <v>48.633401420095325</v>
      </c>
      <c r="S25" s="212">
        <v>10281</v>
      </c>
    </row>
    <row r="26" spans="1:19" ht="39.75" customHeight="1" thickBot="1">
      <c r="A26" s="249" t="s">
        <v>173</v>
      </c>
      <c r="B26" s="240">
        <v>11</v>
      </c>
      <c r="C26" s="240">
        <v>12</v>
      </c>
      <c r="D26" s="241">
        <v>12</v>
      </c>
      <c r="E26" s="241">
        <v>11</v>
      </c>
      <c r="F26" s="241">
        <v>11</v>
      </c>
      <c r="G26" s="241">
        <v>11</v>
      </c>
      <c r="H26" s="241">
        <v>11</v>
      </c>
      <c r="I26" s="251">
        <v>11</v>
      </c>
      <c r="J26" s="247">
        <v>45.717135613648644</v>
      </c>
      <c r="K26" s="248">
        <v>50.89274354298317</v>
      </c>
      <c r="L26" s="248">
        <v>51.81123440265964</v>
      </c>
      <c r="M26" s="248">
        <v>48.41336208793627</v>
      </c>
      <c r="N26" s="248">
        <v>49.42043310270464</v>
      </c>
      <c r="O26" s="248">
        <v>50.22372386083463</v>
      </c>
      <c r="P26" s="248">
        <v>51.53190293263375</v>
      </c>
      <c r="Q26" s="244">
        <f t="shared" si="0"/>
        <v>52.76538590684511</v>
      </c>
      <c r="R26"/>
      <c r="S26" s="212">
        <v>20847</v>
      </c>
    </row>
    <row r="27" spans="1:19" ht="39.75" customHeight="1" thickTop="1">
      <c r="A27" s="199" t="s">
        <v>19</v>
      </c>
      <c r="B27" s="193">
        <v>38</v>
      </c>
      <c r="C27" s="193">
        <v>37</v>
      </c>
      <c r="D27" s="193">
        <v>36</v>
      </c>
      <c r="E27" s="193">
        <v>37</v>
      </c>
      <c r="F27" s="193">
        <v>36</v>
      </c>
      <c r="G27" s="193">
        <v>35</v>
      </c>
      <c r="H27" s="193">
        <v>35</v>
      </c>
      <c r="I27" s="194">
        <v>35</v>
      </c>
      <c r="J27" s="195">
        <v>42.134675729317976</v>
      </c>
      <c r="K27" s="195">
        <v>41.275755513660044</v>
      </c>
      <c r="L27" s="195">
        <v>40.411297202640206</v>
      </c>
      <c r="M27" s="195">
        <v>41.77156598213983</v>
      </c>
      <c r="N27" s="195">
        <v>40.95190426354826</v>
      </c>
      <c r="O27" s="195">
        <v>40.039811012092024</v>
      </c>
      <c r="P27" s="195">
        <v>40.38352813578096</v>
      </c>
      <c r="Q27" s="201">
        <f t="shared" si="0"/>
        <v>40.75264309999534</v>
      </c>
      <c r="R27"/>
      <c r="S27" s="212">
        <v>85884</v>
      </c>
    </row>
    <row r="28" spans="1:19" ht="39.75" customHeight="1">
      <c r="A28" s="53" t="s">
        <v>20</v>
      </c>
      <c r="B28" s="10">
        <v>110</v>
      </c>
      <c r="C28" s="10">
        <v>109</v>
      </c>
      <c r="D28" s="10">
        <v>109</v>
      </c>
      <c r="E28" s="10">
        <v>109</v>
      </c>
      <c r="F28" s="10">
        <v>108</v>
      </c>
      <c r="G28" s="10">
        <v>109</v>
      </c>
      <c r="H28" s="10">
        <v>108</v>
      </c>
      <c r="I28" s="11">
        <v>108</v>
      </c>
      <c r="J28" s="28">
        <v>47.04352809353964</v>
      </c>
      <c r="K28" s="28">
        <v>46.768871668790574</v>
      </c>
      <c r="L28" s="28">
        <v>46.98478382688909</v>
      </c>
      <c r="M28" s="28">
        <v>47.32587118679391</v>
      </c>
      <c r="N28" s="28">
        <v>47.238721755180954</v>
      </c>
      <c r="O28" s="28">
        <v>47.79087764219979</v>
      </c>
      <c r="P28" s="28">
        <v>47.62261721557612</v>
      </c>
      <c r="Q28" s="94">
        <f t="shared" si="0"/>
        <v>47.96013979492599</v>
      </c>
      <c r="R28"/>
      <c r="S28" s="212">
        <v>225187</v>
      </c>
    </row>
    <row r="29" spans="1:19" ht="39.75" customHeight="1">
      <c r="A29" s="53" t="s">
        <v>21</v>
      </c>
      <c r="B29" s="10">
        <v>94</v>
      </c>
      <c r="C29" s="10">
        <v>96</v>
      </c>
      <c r="D29" s="10">
        <v>95</v>
      </c>
      <c r="E29" s="10">
        <v>95</v>
      </c>
      <c r="F29" s="10">
        <v>94</v>
      </c>
      <c r="G29" s="10">
        <v>93</v>
      </c>
      <c r="H29" s="10">
        <v>93</v>
      </c>
      <c r="I29" s="11">
        <v>91</v>
      </c>
      <c r="J29" s="28">
        <v>53.96716040877253</v>
      </c>
      <c r="K29" s="28">
        <v>55.609942594319676</v>
      </c>
      <c r="L29" s="28">
        <v>55.557504941693864</v>
      </c>
      <c r="M29" s="28">
        <v>56.24763167866616</v>
      </c>
      <c r="N29" s="28">
        <v>56.25744363782176</v>
      </c>
      <c r="O29" s="28">
        <v>56.27870667901168</v>
      </c>
      <c r="P29" s="28">
        <v>56.68657808118981</v>
      </c>
      <c r="Q29" s="94">
        <f t="shared" si="0"/>
        <v>56.055192805223605</v>
      </c>
      <c r="R29"/>
      <c r="S29" s="212">
        <v>162340</v>
      </c>
    </row>
    <row r="30" spans="1:19" ht="39.75" customHeight="1">
      <c r="A30" s="53" t="s">
        <v>22</v>
      </c>
      <c r="B30" s="10">
        <v>312</v>
      </c>
      <c r="C30" s="10">
        <v>314</v>
      </c>
      <c r="D30" s="10">
        <v>312</v>
      </c>
      <c r="E30" s="10">
        <v>313</v>
      </c>
      <c r="F30" s="10">
        <v>306</v>
      </c>
      <c r="G30" s="10">
        <v>306</v>
      </c>
      <c r="H30" s="10">
        <v>313</v>
      </c>
      <c r="I30" s="11">
        <v>314</v>
      </c>
      <c r="J30" s="28">
        <v>47.8171911997977</v>
      </c>
      <c r="K30" s="28">
        <v>48.19121784118692</v>
      </c>
      <c r="L30" s="28">
        <v>47.96059852367439</v>
      </c>
      <c r="M30" s="28">
        <v>48.21392812581833</v>
      </c>
      <c r="N30" s="28">
        <v>47.19818610892601</v>
      </c>
      <c r="O30" s="28">
        <v>47.36438848085689</v>
      </c>
      <c r="P30" s="28">
        <v>48.60044687567447</v>
      </c>
      <c r="Q30" s="94">
        <f t="shared" si="0"/>
        <v>48.91201911618786</v>
      </c>
      <c r="R30"/>
      <c r="S30" s="212">
        <v>641969</v>
      </c>
    </row>
    <row r="31" spans="1:19" ht="39.75" customHeight="1">
      <c r="A31" s="53" t="s">
        <v>23</v>
      </c>
      <c r="B31" s="10">
        <v>78</v>
      </c>
      <c r="C31" s="10">
        <v>77</v>
      </c>
      <c r="D31" s="10">
        <v>76</v>
      </c>
      <c r="E31" s="10">
        <v>75</v>
      </c>
      <c r="F31" s="10">
        <v>78</v>
      </c>
      <c r="G31" s="10">
        <v>77</v>
      </c>
      <c r="H31" s="10">
        <v>76</v>
      </c>
      <c r="I31" s="11">
        <v>77</v>
      </c>
      <c r="J31" s="28">
        <v>49.82943002798114</v>
      </c>
      <c r="K31" s="28">
        <v>49.94324631101022</v>
      </c>
      <c r="L31" s="28">
        <v>50.0260003554479</v>
      </c>
      <c r="M31" s="28">
        <v>50.16252658613909</v>
      </c>
      <c r="N31" s="28">
        <v>52.999571926534436</v>
      </c>
      <c r="O31" s="28">
        <v>53.35217981763255</v>
      </c>
      <c r="P31" s="28">
        <v>53.67914000367278</v>
      </c>
      <c r="Q31" s="94">
        <f t="shared" si="0"/>
        <v>55.40206066885397</v>
      </c>
      <c r="R31"/>
      <c r="S31" s="212">
        <v>138984</v>
      </c>
    </row>
    <row r="32" spans="1:19" ht="39.75" customHeight="1">
      <c r="A32" s="54" t="s">
        <v>24</v>
      </c>
      <c r="B32" s="13">
        <v>62</v>
      </c>
      <c r="C32" s="13">
        <v>63</v>
      </c>
      <c r="D32" s="13">
        <v>63</v>
      </c>
      <c r="E32" s="13">
        <v>61</v>
      </c>
      <c r="F32" s="13">
        <v>61</v>
      </c>
      <c r="G32" s="13">
        <v>60</v>
      </c>
      <c r="H32" s="13">
        <v>60</v>
      </c>
      <c r="I32" s="14">
        <v>60</v>
      </c>
      <c r="J32" s="31">
        <v>49.886949734875</v>
      </c>
      <c r="K32" s="31">
        <v>51.46806529091712</v>
      </c>
      <c r="L32" s="31">
        <v>52.29387497613573</v>
      </c>
      <c r="M32" s="31">
        <v>51.45247815378386</v>
      </c>
      <c r="N32" s="31">
        <v>52.36725758681376</v>
      </c>
      <c r="O32" s="31">
        <v>52.56518082422203</v>
      </c>
      <c r="P32" s="31">
        <v>53.686471009305656</v>
      </c>
      <c r="Q32" s="95">
        <f t="shared" si="0"/>
        <v>54.77401155731644</v>
      </c>
      <c r="R32"/>
      <c r="S32" s="212">
        <v>109541</v>
      </c>
    </row>
    <row r="33" ht="12.75" customHeight="1">
      <c r="A33" s="55"/>
    </row>
  </sheetData>
  <sheetProtection/>
  <mergeCells count="3">
    <mergeCell ref="B2:I2"/>
    <mergeCell ref="J2:Q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pane xSplit="1" ySplit="3" topLeftCell="B31" activePane="bottomRight" state="frozen"/>
      <selection pane="topLeft" activeCell="K76" sqref="K76"/>
      <selection pane="topRight" activeCell="K76" sqref="K76"/>
      <selection pane="bottomLeft" activeCell="K76" sqref="K76"/>
      <selection pane="bottomRight" activeCell="S4" sqref="S4"/>
    </sheetView>
  </sheetViews>
  <sheetFormatPr defaultColWidth="8.625" defaultRowHeight="13.5"/>
  <cols>
    <col min="1" max="1" width="11.75390625" style="38" customWidth="1"/>
    <col min="2" max="11" width="11.125" style="38" customWidth="1"/>
    <col min="12" max="12" width="8.625" style="38" customWidth="1"/>
    <col min="13" max="13" width="11.125" style="212" customWidth="1"/>
    <col min="14" max="16384" width="8.625" style="38" customWidth="1"/>
  </cols>
  <sheetData>
    <row r="1" spans="1:11" ht="21">
      <c r="A1" s="1" t="s">
        <v>274</v>
      </c>
      <c r="B1" s="37"/>
      <c r="C1" s="37"/>
      <c r="D1" s="37"/>
      <c r="E1" s="37"/>
      <c r="F1" s="37"/>
      <c r="I1" s="172"/>
      <c r="J1" s="172"/>
      <c r="K1" s="159" t="s">
        <v>123</v>
      </c>
    </row>
    <row r="2" spans="1:13" s="39" customFormat="1" ht="13.5">
      <c r="A2" s="277" t="s">
        <v>27</v>
      </c>
      <c r="B2" s="275" t="s">
        <v>124</v>
      </c>
      <c r="C2" s="275"/>
      <c r="D2" s="275"/>
      <c r="E2" s="275"/>
      <c r="F2" s="276"/>
      <c r="G2" s="275" t="s">
        <v>125</v>
      </c>
      <c r="H2" s="275"/>
      <c r="I2" s="275"/>
      <c r="J2" s="275"/>
      <c r="K2" s="276"/>
      <c r="M2" s="212"/>
    </row>
    <row r="3" spans="1:13" s="39" customFormat="1" ht="16.5" customHeight="1">
      <c r="A3" s="278"/>
      <c r="B3" s="224" t="s">
        <v>229</v>
      </c>
      <c r="C3" s="24" t="s">
        <v>238</v>
      </c>
      <c r="D3" s="24" t="s">
        <v>240</v>
      </c>
      <c r="E3" s="24" t="s">
        <v>250</v>
      </c>
      <c r="F3" s="24" t="s">
        <v>246</v>
      </c>
      <c r="G3" s="62" t="s">
        <v>229</v>
      </c>
      <c r="H3" s="62" t="s">
        <v>238</v>
      </c>
      <c r="I3" s="22" t="s">
        <v>240</v>
      </c>
      <c r="J3" s="22" t="s">
        <v>250</v>
      </c>
      <c r="K3" s="22" t="s">
        <v>246</v>
      </c>
      <c r="L3"/>
      <c r="M3" s="38" t="s">
        <v>249</v>
      </c>
    </row>
    <row r="4" spans="1:13" ht="39.75" customHeight="1">
      <c r="A4" s="52" t="s">
        <v>3</v>
      </c>
      <c r="B4" s="7">
        <v>550</v>
      </c>
      <c r="C4" s="7">
        <v>568</v>
      </c>
      <c r="D4" s="7">
        <v>581</v>
      </c>
      <c r="E4" s="7">
        <v>590</v>
      </c>
      <c r="F4" s="7">
        <f>SUM(F7:F26)</f>
        <v>597</v>
      </c>
      <c r="G4" s="25">
        <v>39.1</v>
      </c>
      <c r="H4" s="26">
        <v>40.69907832351325</v>
      </c>
      <c r="I4" s="26">
        <v>41.94945848375451</v>
      </c>
      <c r="J4" s="26">
        <v>42.90909090909091</v>
      </c>
      <c r="K4" s="29">
        <f>F4/(M4/100000)</f>
        <v>43.7683284457478</v>
      </c>
      <c r="L4" s="254"/>
      <c r="M4" s="212">
        <v>1364000</v>
      </c>
    </row>
    <row r="5" spans="1:13" ht="39.75" customHeight="1">
      <c r="A5" s="53" t="s">
        <v>4</v>
      </c>
      <c r="B5" s="10">
        <v>508</v>
      </c>
      <c r="C5" s="10">
        <v>527</v>
      </c>
      <c r="D5" s="10">
        <v>541</v>
      </c>
      <c r="E5" s="10">
        <v>550</v>
      </c>
      <c r="F5" s="10">
        <f>SUM(F7:F17)</f>
        <v>557</v>
      </c>
      <c r="G5" s="27">
        <v>39.9</v>
      </c>
      <c r="H5" s="28">
        <v>41.68363936928778</v>
      </c>
      <c r="I5" s="28">
        <v>43.09623764269156</v>
      </c>
      <c r="J5" s="28">
        <v>44.112292251154535</v>
      </c>
      <c r="K5" s="29">
        <f aca="true" t="shared" si="0" ref="K5:K32">F5/(M5/100000)</f>
        <v>44.997556236847096</v>
      </c>
      <c r="L5"/>
      <c r="M5" s="212">
        <v>1237845</v>
      </c>
    </row>
    <row r="6" spans="1:13" ht="39.75" customHeight="1">
      <c r="A6" s="54" t="s">
        <v>5</v>
      </c>
      <c r="B6" s="13">
        <v>42</v>
      </c>
      <c r="C6" s="13">
        <v>41</v>
      </c>
      <c r="D6" s="13">
        <v>40</v>
      </c>
      <c r="E6" s="13">
        <v>40</v>
      </c>
      <c r="F6" s="13">
        <f>SUM(F18:F26)</f>
        <v>40</v>
      </c>
      <c r="G6" s="30">
        <v>31.6</v>
      </c>
      <c r="H6" s="31">
        <v>31.220492826901403</v>
      </c>
      <c r="I6" s="31">
        <v>30.78533386694579</v>
      </c>
      <c r="J6" s="31">
        <v>31.234626707167568</v>
      </c>
      <c r="K6" s="32">
        <f t="shared" si="0"/>
        <v>31.730921783277807</v>
      </c>
      <c r="L6"/>
      <c r="M6" s="212">
        <v>126060</v>
      </c>
    </row>
    <row r="7" spans="1:13" ht="39.75" customHeight="1">
      <c r="A7" s="52" t="s">
        <v>6</v>
      </c>
      <c r="B7" s="17">
        <v>196</v>
      </c>
      <c r="C7" s="17">
        <v>211</v>
      </c>
      <c r="D7" s="17">
        <v>221</v>
      </c>
      <c r="E7" s="17">
        <v>226</v>
      </c>
      <c r="F7" s="17">
        <v>232</v>
      </c>
      <c r="G7" s="25">
        <v>37.9</v>
      </c>
      <c r="H7" s="26">
        <v>40.85513080418775</v>
      </c>
      <c r="I7" s="26">
        <v>42.92387324832723</v>
      </c>
      <c r="J7" s="26">
        <v>43.995320143821864</v>
      </c>
      <c r="K7" s="29">
        <f t="shared" si="0"/>
        <v>45.25910839556461</v>
      </c>
      <c r="L7"/>
      <c r="M7" s="212">
        <v>512604</v>
      </c>
    </row>
    <row r="8" spans="1:13" ht="39.75" customHeight="1">
      <c r="A8" s="53" t="s">
        <v>7</v>
      </c>
      <c r="B8" s="16">
        <v>72</v>
      </c>
      <c r="C8" s="16">
        <v>73</v>
      </c>
      <c r="D8" s="16">
        <v>76</v>
      </c>
      <c r="E8" s="16">
        <v>75</v>
      </c>
      <c r="F8" s="16">
        <v>76</v>
      </c>
      <c r="G8" s="27">
        <v>44.5</v>
      </c>
      <c r="H8" s="28">
        <v>45.648680252881185</v>
      </c>
      <c r="I8" s="28">
        <v>48.066584869145046</v>
      </c>
      <c r="J8" s="28">
        <v>47.760965917774726</v>
      </c>
      <c r="K8" s="29">
        <f t="shared" si="0"/>
        <v>48.891261973534384</v>
      </c>
      <c r="L8"/>
      <c r="M8" s="212">
        <v>155447</v>
      </c>
    </row>
    <row r="9" spans="1:13" ht="39.75" customHeight="1">
      <c r="A9" s="53" t="s">
        <v>8</v>
      </c>
      <c r="B9" s="16">
        <v>27</v>
      </c>
      <c r="C9" s="16">
        <v>27</v>
      </c>
      <c r="D9" s="16">
        <v>27</v>
      </c>
      <c r="E9" s="16">
        <v>28</v>
      </c>
      <c r="F9" s="16">
        <v>27</v>
      </c>
      <c r="G9" s="27">
        <v>33.5</v>
      </c>
      <c r="H9" s="28">
        <v>34.08789627179416</v>
      </c>
      <c r="I9" s="28">
        <v>34.85445039695346</v>
      </c>
      <c r="J9" s="28">
        <v>36.87364193059854</v>
      </c>
      <c r="K9" s="29">
        <f t="shared" si="0"/>
        <v>36.269847666639805</v>
      </c>
      <c r="L9"/>
      <c r="M9" s="212">
        <v>74442</v>
      </c>
    </row>
    <row r="10" spans="1:13" ht="39.75" customHeight="1">
      <c r="A10" s="53" t="s">
        <v>9</v>
      </c>
      <c r="B10" s="16">
        <v>25</v>
      </c>
      <c r="C10" s="16">
        <v>24</v>
      </c>
      <c r="D10" s="16">
        <v>25</v>
      </c>
      <c r="E10" s="16">
        <v>25</v>
      </c>
      <c r="F10" s="16">
        <v>25</v>
      </c>
      <c r="G10" s="27">
        <v>68.7</v>
      </c>
      <c r="H10" s="28">
        <v>67.15728796485435</v>
      </c>
      <c r="I10" s="28">
        <v>71.52871162484621</v>
      </c>
      <c r="J10" s="28">
        <v>73.0481533426835</v>
      </c>
      <c r="K10" s="29">
        <f t="shared" si="0"/>
        <v>74.47347254907802</v>
      </c>
      <c r="L10"/>
      <c r="M10" s="212">
        <v>33569</v>
      </c>
    </row>
    <row r="11" spans="1:13" ht="39.75" customHeight="1">
      <c r="A11" s="53" t="s">
        <v>10</v>
      </c>
      <c r="B11" s="16">
        <v>49</v>
      </c>
      <c r="C11" s="16">
        <v>50</v>
      </c>
      <c r="D11" s="16">
        <v>50</v>
      </c>
      <c r="E11" s="16">
        <v>52</v>
      </c>
      <c r="F11" s="16">
        <v>49</v>
      </c>
      <c r="G11" s="27">
        <v>40.9</v>
      </c>
      <c r="H11" s="28">
        <v>41.98117564084265</v>
      </c>
      <c r="I11" s="28">
        <v>41.700374469362735</v>
      </c>
      <c r="J11" s="28">
        <v>43.66518876796991</v>
      </c>
      <c r="K11" s="29">
        <f t="shared" si="0"/>
        <v>41.390728476821195</v>
      </c>
      <c r="L11"/>
      <c r="M11" s="212">
        <v>118384</v>
      </c>
    </row>
    <row r="12" spans="1:13" ht="39.75" customHeight="1">
      <c r="A12" s="53" t="s">
        <v>11</v>
      </c>
      <c r="B12" s="16">
        <v>36</v>
      </c>
      <c r="C12" s="16">
        <v>35</v>
      </c>
      <c r="D12" s="16">
        <v>36</v>
      </c>
      <c r="E12" s="16">
        <v>37</v>
      </c>
      <c r="F12" s="16">
        <v>38</v>
      </c>
      <c r="G12" s="27">
        <v>32.6</v>
      </c>
      <c r="H12" s="28">
        <v>31.956174389408808</v>
      </c>
      <c r="I12" s="28">
        <v>33.279716013090024</v>
      </c>
      <c r="J12" s="28">
        <v>34.3562839500441</v>
      </c>
      <c r="K12" s="29">
        <f t="shared" si="0"/>
        <v>35.57952491971199</v>
      </c>
      <c r="L12"/>
      <c r="M12" s="212">
        <v>106803</v>
      </c>
    </row>
    <row r="13" spans="1:13" ht="39.75" customHeight="1">
      <c r="A13" s="53" t="s">
        <v>12</v>
      </c>
      <c r="B13" s="16">
        <v>23</v>
      </c>
      <c r="C13" s="16">
        <v>23</v>
      </c>
      <c r="D13" s="16">
        <v>22</v>
      </c>
      <c r="E13" s="16">
        <v>22</v>
      </c>
      <c r="F13" s="16">
        <v>23</v>
      </c>
      <c r="G13" s="27">
        <v>50.5</v>
      </c>
      <c r="H13" s="28">
        <v>51.21011733796451</v>
      </c>
      <c r="I13" s="28">
        <v>49.902463367055304</v>
      </c>
      <c r="J13" s="28">
        <v>50.74971164936563</v>
      </c>
      <c r="K13" s="29">
        <f t="shared" si="0"/>
        <v>53.7684682999813</v>
      </c>
      <c r="L13"/>
      <c r="M13" s="212">
        <v>42776</v>
      </c>
    </row>
    <row r="14" spans="1:13" ht="39.75" customHeight="1">
      <c r="A14" s="53" t="s">
        <v>13</v>
      </c>
      <c r="B14" s="16">
        <v>13</v>
      </c>
      <c r="C14" s="16">
        <v>13</v>
      </c>
      <c r="D14" s="16">
        <v>13</v>
      </c>
      <c r="E14" s="16">
        <v>13</v>
      </c>
      <c r="F14" s="16">
        <v>13</v>
      </c>
      <c r="G14" s="27">
        <v>34.9</v>
      </c>
      <c r="H14" s="28">
        <v>35.10098282751917</v>
      </c>
      <c r="I14" s="28">
        <v>35.300187362532924</v>
      </c>
      <c r="J14" s="28">
        <v>35.658446937488</v>
      </c>
      <c r="K14" s="29">
        <f t="shared" si="0"/>
        <v>36.031042128603104</v>
      </c>
      <c r="L14"/>
      <c r="M14" s="212">
        <v>36080</v>
      </c>
    </row>
    <row r="15" spans="1:13" ht="39.75" customHeight="1">
      <c r="A15" s="53" t="s">
        <v>172</v>
      </c>
      <c r="B15" s="16">
        <v>35</v>
      </c>
      <c r="C15" s="16">
        <v>35</v>
      </c>
      <c r="D15" s="16">
        <v>35</v>
      </c>
      <c r="E15" s="16">
        <v>35</v>
      </c>
      <c r="F15" s="16">
        <v>35</v>
      </c>
      <c r="G15" s="27">
        <v>39.5</v>
      </c>
      <c r="H15" s="28">
        <v>39.81435136733858</v>
      </c>
      <c r="I15" s="28">
        <v>40.039811012092024</v>
      </c>
      <c r="J15" s="28">
        <v>40.38352813578096</v>
      </c>
      <c r="K15" s="29">
        <f t="shared" si="0"/>
        <v>40.75264309999534</v>
      </c>
      <c r="L15"/>
      <c r="M15" s="212">
        <v>85884</v>
      </c>
    </row>
    <row r="16" spans="1:13" ht="39.75" customHeight="1">
      <c r="A16" s="53" t="s">
        <v>146</v>
      </c>
      <c r="B16" s="16">
        <v>15</v>
      </c>
      <c r="C16" s="16">
        <v>18</v>
      </c>
      <c r="D16" s="16">
        <v>18</v>
      </c>
      <c r="E16" s="16">
        <v>19</v>
      </c>
      <c r="F16" s="16">
        <v>20</v>
      </c>
      <c r="G16" s="27">
        <v>37.1</v>
      </c>
      <c r="H16" s="28">
        <v>45.18979714802169</v>
      </c>
      <c r="I16" s="28">
        <v>46.24990364603407</v>
      </c>
      <c r="J16" s="28">
        <v>49.66021955044433</v>
      </c>
      <c r="K16" s="29">
        <f t="shared" si="0"/>
        <v>53.37888331376107</v>
      </c>
      <c r="L16"/>
      <c r="M16" s="212">
        <v>37468</v>
      </c>
    </row>
    <row r="17" spans="1:13" ht="39.75" customHeight="1">
      <c r="A17" s="54" t="s">
        <v>148</v>
      </c>
      <c r="B17" s="21">
        <v>17</v>
      </c>
      <c r="C17" s="21">
        <v>18</v>
      </c>
      <c r="D17" s="21">
        <v>18</v>
      </c>
      <c r="E17" s="21">
        <v>18</v>
      </c>
      <c r="F17" s="21">
        <v>19</v>
      </c>
      <c r="G17" s="30">
        <v>49</v>
      </c>
      <c r="H17" s="31">
        <v>51.94805194805195</v>
      </c>
      <c r="I17" s="31">
        <v>52.00358246901453</v>
      </c>
      <c r="J17" s="31">
        <v>52.29973559578116</v>
      </c>
      <c r="K17" s="32">
        <f t="shared" si="0"/>
        <v>55.25183203443061</v>
      </c>
      <c r="L17"/>
      <c r="M17" s="212">
        <v>34388</v>
      </c>
    </row>
    <row r="18" spans="1:13" ht="39.75" customHeight="1">
      <c r="A18" s="51" t="s">
        <v>149</v>
      </c>
      <c r="B18" s="238">
        <v>1</v>
      </c>
      <c r="C18" s="238">
        <v>1</v>
      </c>
      <c r="D18" s="238">
        <v>1</v>
      </c>
      <c r="E18" s="238">
        <v>1</v>
      </c>
      <c r="F18" s="238">
        <v>1</v>
      </c>
      <c r="G18" s="214">
        <v>13.8</v>
      </c>
      <c r="H18" s="33">
        <v>13.943112102621306</v>
      </c>
      <c r="I18" s="33">
        <v>14.01541695865452</v>
      </c>
      <c r="J18" s="33">
        <v>14.22879908935686</v>
      </c>
      <c r="K18" s="34">
        <f t="shared" si="0"/>
        <v>14.507471347744087</v>
      </c>
      <c r="M18" s="212">
        <v>6893</v>
      </c>
    </row>
    <row r="19" spans="1:13" ht="39.75" customHeight="1">
      <c r="A19" s="51" t="s">
        <v>151</v>
      </c>
      <c r="B19" s="238">
        <v>4</v>
      </c>
      <c r="C19" s="238">
        <v>4</v>
      </c>
      <c r="D19" s="238">
        <v>4</v>
      </c>
      <c r="E19" s="238">
        <v>4</v>
      </c>
      <c r="F19" s="238">
        <v>4</v>
      </c>
      <c r="G19" s="214">
        <v>44.4</v>
      </c>
      <c r="H19" s="33">
        <v>45.81376703699462</v>
      </c>
      <c r="I19" s="33">
        <v>47.35409020954185</v>
      </c>
      <c r="J19" s="33">
        <v>48.65588127964968</v>
      </c>
      <c r="K19" s="34">
        <f t="shared" si="0"/>
        <v>50.32079506856208</v>
      </c>
      <c r="L19"/>
      <c r="M19" s="212">
        <v>7949</v>
      </c>
    </row>
    <row r="20" spans="1:13" ht="39.75" customHeight="1">
      <c r="A20" s="53" t="s">
        <v>14</v>
      </c>
      <c r="B20" s="16">
        <v>10</v>
      </c>
      <c r="C20" s="16">
        <v>9</v>
      </c>
      <c r="D20" s="16">
        <v>9</v>
      </c>
      <c r="E20" s="16">
        <v>9</v>
      </c>
      <c r="F20" s="16">
        <v>9</v>
      </c>
      <c r="G20" s="27">
        <v>33.3</v>
      </c>
      <c r="H20" s="28">
        <v>29.989004031854986</v>
      </c>
      <c r="I20" s="28">
        <v>29.936136242682277</v>
      </c>
      <c r="J20" s="28">
        <v>29.990003332222596</v>
      </c>
      <c r="K20" s="29">
        <f t="shared" si="0"/>
        <v>30.0270243218897</v>
      </c>
      <c r="L20"/>
      <c r="M20" s="212">
        <v>29973</v>
      </c>
    </row>
    <row r="21" spans="1:13" ht="39.75" customHeight="1">
      <c r="A21" s="53" t="s">
        <v>15</v>
      </c>
      <c r="B21" s="16">
        <v>4</v>
      </c>
      <c r="C21" s="16">
        <v>4</v>
      </c>
      <c r="D21" s="16">
        <v>4</v>
      </c>
      <c r="E21" s="16">
        <v>4</v>
      </c>
      <c r="F21" s="16">
        <v>4</v>
      </c>
      <c r="G21" s="27">
        <v>18.6</v>
      </c>
      <c r="H21" s="28">
        <v>18.654106235135007</v>
      </c>
      <c r="I21" s="28">
        <v>18.833278402937992</v>
      </c>
      <c r="J21" s="28">
        <v>18.840374923460978</v>
      </c>
      <c r="K21" s="32">
        <f t="shared" si="0"/>
        <v>19.07032181168057</v>
      </c>
      <c r="L21"/>
      <c r="M21" s="212">
        <v>20975</v>
      </c>
    </row>
    <row r="22" spans="1:13" ht="39.75" customHeight="1">
      <c r="A22" s="51" t="s">
        <v>16</v>
      </c>
      <c r="B22" s="238">
        <v>5</v>
      </c>
      <c r="C22" s="238">
        <v>5</v>
      </c>
      <c r="D22" s="238">
        <v>5</v>
      </c>
      <c r="E22" s="238">
        <v>5</v>
      </c>
      <c r="F22" s="238">
        <v>5</v>
      </c>
      <c r="G22" s="214">
        <v>29.1</v>
      </c>
      <c r="H22" s="33">
        <v>29.515938606847698</v>
      </c>
      <c r="I22" s="33">
        <v>29.86501015410345</v>
      </c>
      <c r="J22" s="33">
        <v>30.508267740557688</v>
      </c>
      <c r="K22" s="34">
        <f t="shared" si="0"/>
        <v>31.067478563439792</v>
      </c>
      <c r="L22"/>
      <c r="M22" s="212">
        <v>16094</v>
      </c>
    </row>
    <row r="23" spans="1:13" ht="39.75" customHeight="1">
      <c r="A23" s="51" t="s">
        <v>17</v>
      </c>
      <c r="B23" s="238">
        <v>1</v>
      </c>
      <c r="C23" s="238">
        <v>1</v>
      </c>
      <c r="D23" s="238">
        <v>1</v>
      </c>
      <c r="E23" s="238">
        <v>1</v>
      </c>
      <c r="F23" s="238">
        <v>1</v>
      </c>
      <c r="G23" s="214">
        <v>10</v>
      </c>
      <c r="H23" s="33">
        <v>10.257462303826033</v>
      </c>
      <c r="I23" s="33">
        <v>10.388531061707875</v>
      </c>
      <c r="J23" s="33">
        <v>10.684902233144566</v>
      </c>
      <c r="K23" s="34">
        <f t="shared" si="0"/>
        <v>11.016855789357717</v>
      </c>
      <c r="L23"/>
      <c r="M23" s="212">
        <v>9077</v>
      </c>
    </row>
    <row r="24" spans="1:13" ht="39.75" customHeight="1">
      <c r="A24" s="53" t="s">
        <v>18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7">
        <v>47.6</v>
      </c>
      <c r="H24" s="28">
        <v>48.309178743961354</v>
      </c>
      <c r="I24" s="28">
        <v>49.11591355599214</v>
      </c>
      <c r="J24" s="28">
        <v>50.23863350916855</v>
      </c>
      <c r="K24" s="29">
        <f t="shared" si="0"/>
        <v>50.365147318055904</v>
      </c>
      <c r="L24"/>
      <c r="M24" s="212">
        <v>3971</v>
      </c>
    </row>
    <row r="25" spans="1:13" ht="39.75" customHeight="1">
      <c r="A25" s="53" t="s">
        <v>174</v>
      </c>
      <c r="B25" s="16">
        <v>4</v>
      </c>
      <c r="C25" s="16">
        <v>4</v>
      </c>
      <c r="D25" s="16">
        <v>4</v>
      </c>
      <c r="E25" s="16">
        <v>4</v>
      </c>
      <c r="F25" s="16">
        <v>4</v>
      </c>
      <c r="G25" s="27">
        <v>36.1</v>
      </c>
      <c r="H25" s="28">
        <v>36.76470588235294</v>
      </c>
      <c r="I25" s="28">
        <v>37.365716954694065</v>
      </c>
      <c r="J25" s="28">
        <v>38.10249571346923</v>
      </c>
      <c r="K25" s="32">
        <f t="shared" si="0"/>
        <v>38.90672113607626</v>
      </c>
      <c r="M25" s="212">
        <v>10281</v>
      </c>
    </row>
    <row r="26" spans="1:13" ht="39.75" customHeight="1" thickBot="1">
      <c r="A26" s="249" t="s">
        <v>175</v>
      </c>
      <c r="B26" s="240">
        <v>11</v>
      </c>
      <c r="C26" s="240">
        <v>11</v>
      </c>
      <c r="D26" s="240">
        <v>10</v>
      </c>
      <c r="E26" s="240">
        <v>10</v>
      </c>
      <c r="F26" s="240">
        <v>10</v>
      </c>
      <c r="G26" s="247">
        <v>48.4</v>
      </c>
      <c r="H26" s="248">
        <v>49.42043310270464</v>
      </c>
      <c r="I26" s="248">
        <v>45.65793078257693</v>
      </c>
      <c r="J26" s="248">
        <v>46.8471844842125</v>
      </c>
      <c r="K26" s="255">
        <f t="shared" si="0"/>
        <v>47.96853264258647</v>
      </c>
      <c r="L26"/>
      <c r="M26" s="212">
        <v>20847</v>
      </c>
    </row>
    <row r="27" spans="1:13" ht="39.75" customHeight="1" thickTop="1">
      <c r="A27" s="199" t="s">
        <v>19</v>
      </c>
      <c r="B27" s="193">
        <v>35</v>
      </c>
      <c r="C27" s="193">
        <v>35</v>
      </c>
      <c r="D27" s="193">
        <v>35</v>
      </c>
      <c r="E27" s="193">
        <v>35</v>
      </c>
      <c r="F27" s="193">
        <f>F15</f>
        <v>35</v>
      </c>
      <c r="G27" s="202">
        <v>39.5</v>
      </c>
      <c r="H27" s="195">
        <v>39.81435136733858</v>
      </c>
      <c r="I27" s="195">
        <v>40.039811012092024</v>
      </c>
      <c r="J27" s="195">
        <v>40.38352813578096</v>
      </c>
      <c r="K27" s="29">
        <f t="shared" si="0"/>
        <v>40.75264309999534</v>
      </c>
      <c r="L27"/>
      <c r="M27" s="212">
        <v>85884</v>
      </c>
    </row>
    <row r="28" spans="1:13" ht="39.75" customHeight="1">
      <c r="A28" s="53" t="s">
        <v>20</v>
      </c>
      <c r="B28" s="10">
        <v>85</v>
      </c>
      <c r="C28" s="10">
        <v>85</v>
      </c>
      <c r="D28" s="10">
        <v>86</v>
      </c>
      <c r="E28" s="10">
        <v>89</v>
      </c>
      <c r="F28" s="10">
        <f>F11+F12</f>
        <v>87</v>
      </c>
      <c r="G28" s="27">
        <v>36.9</v>
      </c>
      <c r="H28" s="28">
        <v>37.17862360361464</v>
      </c>
      <c r="I28" s="28">
        <v>37.706564011276896</v>
      </c>
      <c r="J28" s="28">
        <v>39.244564186909955</v>
      </c>
      <c r="K28" s="29">
        <f t="shared" si="0"/>
        <v>38.63455705702372</v>
      </c>
      <c r="L28"/>
      <c r="M28" s="212">
        <v>225187</v>
      </c>
    </row>
    <row r="29" spans="1:13" ht="39.75" customHeight="1">
      <c r="A29" s="53" t="s">
        <v>21</v>
      </c>
      <c r="B29" s="10">
        <v>73</v>
      </c>
      <c r="C29" s="10">
        <v>74</v>
      </c>
      <c r="D29" s="10">
        <v>77</v>
      </c>
      <c r="E29" s="10">
        <v>76</v>
      </c>
      <c r="F29" s="10">
        <f>F8+F18</f>
        <v>77</v>
      </c>
      <c r="G29" s="27">
        <v>43.2</v>
      </c>
      <c r="H29" s="28">
        <v>44.28777477871075</v>
      </c>
      <c r="I29" s="28">
        <v>46.59634854068708</v>
      </c>
      <c r="J29" s="28">
        <v>46.32451542118737</v>
      </c>
      <c r="K29" s="29">
        <f t="shared" si="0"/>
        <v>47.43131698903536</v>
      </c>
      <c r="L29"/>
      <c r="M29" s="212">
        <v>162340</v>
      </c>
    </row>
    <row r="30" spans="1:13" ht="39.75" customHeight="1">
      <c r="A30" s="53" t="s">
        <v>22</v>
      </c>
      <c r="B30" s="10">
        <v>244</v>
      </c>
      <c r="C30" s="10">
        <v>259</v>
      </c>
      <c r="D30" s="10">
        <v>269</v>
      </c>
      <c r="E30" s="10">
        <v>274</v>
      </c>
      <c r="F30" s="10">
        <f>F7+F14+F17+F19+F20+F21</f>
        <v>281</v>
      </c>
      <c r="G30" s="27">
        <v>37.6</v>
      </c>
      <c r="H30" s="28">
        <v>39.9487915104962</v>
      </c>
      <c r="I30" s="28">
        <v>41.63732189983825</v>
      </c>
      <c r="J30" s="28">
        <v>42.54480014036679</v>
      </c>
      <c r="K30" s="29">
        <f t="shared" si="0"/>
        <v>43.77158398614263</v>
      </c>
      <c r="L30"/>
      <c r="M30" s="212">
        <v>641969</v>
      </c>
    </row>
    <row r="31" spans="1:13" ht="39.75" customHeight="1">
      <c r="A31" s="53" t="s">
        <v>23</v>
      </c>
      <c r="B31" s="10">
        <v>69</v>
      </c>
      <c r="C31" s="10">
        <v>71</v>
      </c>
      <c r="D31" s="10">
        <v>71</v>
      </c>
      <c r="E31" s="10">
        <v>72</v>
      </c>
      <c r="F31" s="10">
        <f>F10+F13+F16+F22+F23</f>
        <v>74</v>
      </c>
      <c r="G31" s="27">
        <v>46.1</v>
      </c>
      <c r="H31" s="28">
        <v>48.24320008697366</v>
      </c>
      <c r="I31" s="28">
        <v>49.19486710457027</v>
      </c>
      <c r="J31" s="28">
        <v>50.85392210874264</v>
      </c>
      <c r="K31" s="29">
        <f t="shared" si="0"/>
        <v>53.243538824612905</v>
      </c>
      <c r="L31"/>
      <c r="M31" s="212">
        <v>138984</v>
      </c>
    </row>
    <row r="32" spans="1:13" ht="39.75" customHeight="1">
      <c r="A32" s="54" t="s">
        <v>24</v>
      </c>
      <c r="B32" s="13">
        <v>44</v>
      </c>
      <c r="C32" s="13">
        <v>44</v>
      </c>
      <c r="D32" s="13">
        <v>43</v>
      </c>
      <c r="E32" s="13">
        <v>44</v>
      </c>
      <c r="F32" s="13">
        <f>F9+F24+F25+F26</f>
        <v>43</v>
      </c>
      <c r="G32" s="30">
        <v>37.1</v>
      </c>
      <c r="H32" s="31">
        <v>37.773103833111556</v>
      </c>
      <c r="I32" s="31">
        <v>37.67171292402579</v>
      </c>
      <c r="J32" s="31">
        <v>39.37007874015748</v>
      </c>
      <c r="K32" s="32">
        <f t="shared" si="0"/>
        <v>39.25470828274345</v>
      </c>
      <c r="L32"/>
      <c r="M32" s="212">
        <v>109541</v>
      </c>
    </row>
    <row r="33" ht="12.75" customHeight="1">
      <c r="A33" s="97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view="pageBreakPreview" zoomScale="93" zoomScaleSheetLayoutView="93" zoomScalePageLayoutView="0" workbookViewId="0" topLeftCell="A1">
      <pane ySplit="2" topLeftCell="A30" activePane="bottomLeft" state="frozen"/>
      <selection pane="topLeft" activeCell="K76" sqref="K76"/>
      <selection pane="bottomLeft" activeCell="L41" sqref="L41"/>
    </sheetView>
  </sheetViews>
  <sheetFormatPr defaultColWidth="6.50390625" defaultRowHeight="13.5"/>
  <cols>
    <col min="1" max="1" width="13.625" style="102" customWidth="1"/>
    <col min="2" max="6" width="14.625" style="102" customWidth="1"/>
    <col min="7" max="7" width="12.50390625" style="0" customWidth="1"/>
    <col min="8" max="255" width="6.50390625" style="0" customWidth="1"/>
  </cols>
  <sheetData>
    <row r="1" spans="1:6" s="63" customFormat="1" ht="13.5">
      <c r="A1" s="98" t="s">
        <v>278</v>
      </c>
      <c r="B1" s="99"/>
      <c r="C1" s="99"/>
      <c r="D1" s="99"/>
      <c r="E1" s="99"/>
      <c r="F1" s="99"/>
    </row>
    <row r="2" spans="1:6" s="110" customFormat="1" ht="12.75" customHeight="1">
      <c r="A2" s="19" t="s">
        <v>44</v>
      </c>
      <c r="B2" s="19" t="s">
        <v>25</v>
      </c>
      <c r="C2" s="19" t="s">
        <v>210</v>
      </c>
      <c r="D2" s="19" t="s">
        <v>51</v>
      </c>
      <c r="E2" s="19" t="s">
        <v>52</v>
      </c>
      <c r="F2" s="22" t="s">
        <v>53</v>
      </c>
    </row>
    <row r="3" spans="1:6" s="110" customFormat="1" ht="15" customHeight="1">
      <c r="A3" s="111" t="s">
        <v>54</v>
      </c>
      <c r="B3" s="104">
        <v>891</v>
      </c>
      <c r="C3" s="105">
        <v>97</v>
      </c>
      <c r="D3" s="105">
        <v>220</v>
      </c>
      <c r="E3" s="105">
        <v>264</v>
      </c>
      <c r="F3" s="78">
        <v>310</v>
      </c>
    </row>
    <row r="4" spans="1:6" s="63" customFormat="1" ht="15" customHeight="1">
      <c r="A4" s="112">
        <v>50</v>
      </c>
      <c r="B4" s="107">
        <v>839</v>
      </c>
      <c r="C4" s="48">
        <v>118</v>
      </c>
      <c r="D4" s="48">
        <v>224</v>
      </c>
      <c r="E4" s="48">
        <v>230</v>
      </c>
      <c r="F4" s="59">
        <v>267</v>
      </c>
    </row>
    <row r="5" spans="1:6" s="63" customFormat="1" ht="15" customHeight="1">
      <c r="A5" s="112">
        <v>55</v>
      </c>
      <c r="B5" s="107">
        <v>884</v>
      </c>
      <c r="C5" s="48">
        <v>183</v>
      </c>
      <c r="D5" s="48">
        <v>236</v>
      </c>
      <c r="E5" s="48">
        <v>204</v>
      </c>
      <c r="F5" s="59">
        <v>261</v>
      </c>
    </row>
    <row r="6" spans="1:6" s="63" customFormat="1" ht="12.75" customHeight="1" hidden="1">
      <c r="A6" s="112">
        <v>58</v>
      </c>
      <c r="B6" s="107">
        <v>859</v>
      </c>
      <c r="C6" s="48">
        <v>185</v>
      </c>
      <c r="D6" s="48">
        <v>231</v>
      </c>
      <c r="E6" s="48">
        <v>197</v>
      </c>
      <c r="F6" s="59">
        <v>246</v>
      </c>
    </row>
    <row r="7" spans="1:6" s="63" customFormat="1" ht="12.75" customHeight="1" hidden="1">
      <c r="A7" s="112">
        <v>59</v>
      </c>
      <c r="B7" s="107">
        <v>855</v>
      </c>
      <c r="C7" s="48">
        <v>184</v>
      </c>
      <c r="D7" s="48">
        <v>230</v>
      </c>
      <c r="E7" s="48">
        <v>195</v>
      </c>
      <c r="F7" s="59">
        <v>246</v>
      </c>
    </row>
    <row r="8" spans="1:6" s="63" customFormat="1" ht="15" customHeight="1">
      <c r="A8" s="112">
        <v>60</v>
      </c>
      <c r="B8" s="107">
        <v>826</v>
      </c>
      <c r="C8" s="48">
        <v>185</v>
      </c>
      <c r="D8" s="48">
        <v>226</v>
      </c>
      <c r="E8" s="48">
        <v>183</v>
      </c>
      <c r="F8" s="59">
        <v>232</v>
      </c>
    </row>
    <row r="9" spans="1:6" s="63" customFormat="1" ht="12.75" customHeight="1" hidden="1">
      <c r="A9" s="112">
        <v>61</v>
      </c>
      <c r="B9" s="107">
        <v>826</v>
      </c>
      <c r="C9" s="48">
        <v>185</v>
      </c>
      <c r="D9" s="48">
        <v>225</v>
      </c>
      <c r="E9" s="48">
        <v>184</v>
      </c>
      <c r="F9" s="59">
        <v>232</v>
      </c>
    </row>
    <row r="10" spans="1:6" s="63" customFormat="1" ht="12.75" customHeight="1" hidden="1">
      <c r="A10" s="112">
        <v>62</v>
      </c>
      <c r="B10" s="107">
        <v>811</v>
      </c>
      <c r="C10" s="48">
        <v>186</v>
      </c>
      <c r="D10" s="48">
        <v>221</v>
      </c>
      <c r="E10" s="48">
        <v>189</v>
      </c>
      <c r="F10" s="59">
        <v>215</v>
      </c>
    </row>
    <row r="11" spans="1:6" s="63" customFormat="1" ht="12.75" customHeight="1" hidden="1">
      <c r="A11" s="112">
        <v>63</v>
      </c>
      <c r="B11" s="107">
        <v>786</v>
      </c>
      <c r="C11" s="48">
        <v>190</v>
      </c>
      <c r="D11" s="48">
        <v>218</v>
      </c>
      <c r="E11" s="48">
        <v>178</v>
      </c>
      <c r="F11" s="59">
        <v>200</v>
      </c>
    </row>
    <row r="12" spans="1:6" s="63" customFormat="1" ht="12.75" customHeight="1" hidden="1">
      <c r="A12" s="112" t="s">
        <v>61</v>
      </c>
      <c r="B12" s="107">
        <v>769</v>
      </c>
      <c r="C12" s="48">
        <v>196</v>
      </c>
      <c r="D12" s="48">
        <v>210</v>
      </c>
      <c r="E12" s="48">
        <v>170</v>
      </c>
      <c r="F12" s="59">
        <v>193</v>
      </c>
    </row>
    <row r="13" spans="1:6" s="63" customFormat="1" ht="15" customHeight="1">
      <c r="A13" s="113" t="s">
        <v>128</v>
      </c>
      <c r="B13" s="107">
        <v>765</v>
      </c>
      <c r="C13" s="48">
        <v>203</v>
      </c>
      <c r="D13" s="48">
        <v>201</v>
      </c>
      <c r="E13" s="48">
        <v>167</v>
      </c>
      <c r="F13" s="59">
        <v>194</v>
      </c>
    </row>
    <row r="14" spans="1:6" s="63" customFormat="1" ht="12.75" customHeight="1" hidden="1">
      <c r="A14" s="112">
        <v>3</v>
      </c>
      <c r="B14" s="107">
        <v>751</v>
      </c>
      <c r="C14" s="48">
        <v>209</v>
      </c>
      <c r="D14" s="48">
        <v>198</v>
      </c>
      <c r="E14" s="48">
        <v>165</v>
      </c>
      <c r="F14" s="59">
        <v>179</v>
      </c>
    </row>
    <row r="15" spans="1:6" s="63" customFormat="1" ht="12.75" customHeight="1" hidden="1">
      <c r="A15" s="112">
        <v>4</v>
      </c>
      <c r="B15" s="107">
        <v>739</v>
      </c>
      <c r="C15" s="48">
        <v>208</v>
      </c>
      <c r="D15" s="48">
        <v>196</v>
      </c>
      <c r="E15" s="48">
        <v>162</v>
      </c>
      <c r="F15" s="59">
        <v>173</v>
      </c>
    </row>
    <row r="16" spans="1:6" s="63" customFormat="1" ht="12.75" customHeight="1" hidden="1">
      <c r="A16" s="112">
        <v>5</v>
      </c>
      <c r="B16" s="107">
        <v>728</v>
      </c>
      <c r="C16" s="48">
        <v>224</v>
      </c>
      <c r="D16" s="48">
        <v>191</v>
      </c>
      <c r="E16" s="48">
        <v>151</v>
      </c>
      <c r="F16" s="59">
        <v>162</v>
      </c>
    </row>
    <row r="17" spans="1:6" s="63" customFormat="1" ht="12.75" customHeight="1" hidden="1">
      <c r="A17" s="112">
        <v>6</v>
      </c>
      <c r="B17" s="107">
        <v>731</v>
      </c>
      <c r="C17" s="48">
        <v>226</v>
      </c>
      <c r="D17" s="48">
        <v>189</v>
      </c>
      <c r="E17" s="48">
        <v>155</v>
      </c>
      <c r="F17" s="59">
        <v>161</v>
      </c>
    </row>
    <row r="18" spans="1:6" s="63" customFormat="1" ht="15" customHeight="1">
      <c r="A18" s="112">
        <v>7</v>
      </c>
      <c r="B18" s="107">
        <v>729</v>
      </c>
      <c r="C18" s="48">
        <v>227</v>
      </c>
      <c r="D18" s="48">
        <v>185</v>
      </c>
      <c r="E18" s="48">
        <v>151</v>
      </c>
      <c r="F18" s="59">
        <v>166</v>
      </c>
    </row>
    <row r="19" spans="1:6" s="63" customFormat="1" ht="15" customHeight="1">
      <c r="A19" s="112">
        <v>8</v>
      </c>
      <c r="B19" s="107">
        <v>725</v>
      </c>
      <c r="C19" s="48">
        <v>232</v>
      </c>
      <c r="D19" s="48">
        <v>189</v>
      </c>
      <c r="E19" s="48">
        <v>146</v>
      </c>
      <c r="F19" s="59">
        <v>158</v>
      </c>
    </row>
    <row r="20" spans="1:7" s="63" customFormat="1" ht="15" customHeight="1">
      <c r="A20" s="112">
        <v>9</v>
      </c>
      <c r="B20" s="107">
        <v>690</v>
      </c>
      <c r="C20" s="48">
        <v>221</v>
      </c>
      <c r="D20" s="48">
        <v>188</v>
      </c>
      <c r="E20" s="48">
        <v>138</v>
      </c>
      <c r="F20" s="59">
        <v>143</v>
      </c>
      <c r="G20" s="116"/>
    </row>
    <row r="21" spans="1:7" s="63" customFormat="1" ht="15" customHeight="1">
      <c r="A21" s="112">
        <v>10</v>
      </c>
      <c r="B21" s="107">
        <v>673</v>
      </c>
      <c r="C21" s="48">
        <v>211</v>
      </c>
      <c r="D21" s="48">
        <v>187</v>
      </c>
      <c r="E21" s="48">
        <v>141</v>
      </c>
      <c r="F21" s="59">
        <v>134</v>
      </c>
      <c r="G21" s="116"/>
    </row>
    <row r="22" spans="1:7" s="63" customFormat="1" ht="15" customHeight="1">
      <c r="A22" s="112">
        <v>11</v>
      </c>
      <c r="B22" s="107">
        <v>647</v>
      </c>
      <c r="C22" s="48">
        <v>206</v>
      </c>
      <c r="D22" s="48">
        <v>184</v>
      </c>
      <c r="E22" s="48">
        <v>131</v>
      </c>
      <c r="F22" s="59">
        <v>126</v>
      </c>
      <c r="G22" s="116"/>
    </row>
    <row r="23" spans="1:7" s="63" customFormat="1" ht="15" customHeight="1">
      <c r="A23" s="112" t="s">
        <v>116</v>
      </c>
      <c r="B23" s="107">
        <v>570</v>
      </c>
      <c r="C23" s="48">
        <v>201</v>
      </c>
      <c r="D23" s="48">
        <v>184</v>
      </c>
      <c r="E23" s="48">
        <v>57</v>
      </c>
      <c r="F23" s="59">
        <v>128</v>
      </c>
      <c r="G23" s="116"/>
    </row>
    <row r="24" spans="1:7" s="63" customFormat="1" ht="15" customHeight="1">
      <c r="A24" s="112" t="s">
        <v>117</v>
      </c>
      <c r="B24" s="107">
        <v>609</v>
      </c>
      <c r="C24" s="48">
        <v>185</v>
      </c>
      <c r="D24" s="48">
        <v>175</v>
      </c>
      <c r="E24" s="48">
        <v>121</v>
      </c>
      <c r="F24" s="59">
        <v>128</v>
      </c>
      <c r="G24" s="116"/>
    </row>
    <row r="25" spans="1:7" s="63" customFormat="1" ht="15" customHeight="1">
      <c r="A25" s="112" t="s">
        <v>127</v>
      </c>
      <c r="B25" s="107">
        <v>606</v>
      </c>
      <c r="C25" s="48">
        <v>185</v>
      </c>
      <c r="D25" s="48">
        <v>176</v>
      </c>
      <c r="E25" s="48">
        <v>119</v>
      </c>
      <c r="F25" s="59">
        <v>126</v>
      </c>
      <c r="G25" s="116"/>
    </row>
    <row r="26" spans="1:7" ht="15" customHeight="1">
      <c r="A26" s="113" t="s">
        <v>137</v>
      </c>
      <c r="B26" s="107">
        <v>604</v>
      </c>
      <c r="C26" s="48">
        <v>192</v>
      </c>
      <c r="D26" s="48">
        <v>166</v>
      </c>
      <c r="E26" s="48">
        <v>124</v>
      </c>
      <c r="F26" s="59">
        <v>122</v>
      </c>
      <c r="G26" s="114"/>
    </row>
    <row r="27" spans="1:7" ht="15" customHeight="1">
      <c r="A27" s="113" t="s">
        <v>143</v>
      </c>
      <c r="B27" s="107">
        <v>600</v>
      </c>
      <c r="C27" s="48">
        <v>197</v>
      </c>
      <c r="D27" s="48">
        <v>167</v>
      </c>
      <c r="E27" s="48">
        <v>126</v>
      </c>
      <c r="F27" s="59">
        <v>110</v>
      </c>
      <c r="G27" s="114"/>
    </row>
    <row r="28" spans="1:7" ht="15" customHeight="1">
      <c r="A28" s="113" t="s">
        <v>179</v>
      </c>
      <c r="B28" s="107">
        <v>558</v>
      </c>
      <c r="C28" s="48">
        <v>200</v>
      </c>
      <c r="D28" s="48">
        <v>149</v>
      </c>
      <c r="E28" s="48">
        <v>107</v>
      </c>
      <c r="F28" s="59">
        <v>102</v>
      </c>
      <c r="G28" s="114"/>
    </row>
    <row r="29" spans="1:7" ht="15" customHeight="1">
      <c r="A29" s="113" t="s">
        <v>196</v>
      </c>
      <c r="B29" s="107">
        <v>555</v>
      </c>
      <c r="C29" s="48">
        <v>211</v>
      </c>
      <c r="D29" s="48">
        <v>143</v>
      </c>
      <c r="E29" s="48">
        <v>103</v>
      </c>
      <c r="F29" s="59">
        <v>98</v>
      </c>
      <c r="G29" s="114"/>
    </row>
    <row r="30" spans="1:7" ht="15" customHeight="1">
      <c r="A30" s="113" t="s">
        <v>202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7"/>
    </row>
    <row r="31" spans="1:7" ht="15" customHeight="1">
      <c r="A31" s="113" t="s">
        <v>205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  <c r="G31" s="127"/>
    </row>
    <row r="32" spans="1:7" ht="15" customHeight="1">
      <c r="A32" s="113" t="s">
        <v>208</v>
      </c>
      <c r="B32" s="15">
        <v>588</v>
      </c>
      <c r="C32" s="16">
        <v>396</v>
      </c>
      <c r="D32" s="16">
        <v>3</v>
      </c>
      <c r="E32" s="16">
        <v>102</v>
      </c>
      <c r="F32" s="18">
        <v>87</v>
      </c>
      <c r="G32" s="127"/>
    </row>
    <row r="33" spans="1:7" ht="15" customHeight="1">
      <c r="A33" s="113" t="s">
        <v>213</v>
      </c>
      <c r="B33" s="15">
        <v>568</v>
      </c>
      <c r="C33" s="16">
        <v>404</v>
      </c>
      <c r="D33" s="16">
        <v>2</v>
      </c>
      <c r="E33" s="16">
        <v>95</v>
      </c>
      <c r="F33" s="18">
        <v>67</v>
      </c>
      <c r="G33" s="127"/>
    </row>
    <row r="34" spans="1:7" ht="15" customHeight="1">
      <c r="A34" s="113" t="s">
        <v>215</v>
      </c>
      <c r="B34" s="15">
        <v>556</v>
      </c>
      <c r="C34" s="16">
        <v>427</v>
      </c>
      <c r="D34" s="16">
        <v>2</v>
      </c>
      <c r="E34" s="16">
        <v>87</v>
      </c>
      <c r="F34" s="18">
        <v>40</v>
      </c>
      <c r="G34" s="127"/>
    </row>
    <row r="35" spans="1:7" ht="15" customHeight="1">
      <c r="A35" s="113" t="s">
        <v>220</v>
      </c>
      <c r="B35" s="15">
        <v>539</v>
      </c>
      <c r="C35" s="16">
        <v>437</v>
      </c>
      <c r="D35" s="16">
        <v>2</v>
      </c>
      <c r="E35" s="16">
        <v>84</v>
      </c>
      <c r="F35" s="18">
        <v>16</v>
      </c>
      <c r="G35" s="127"/>
    </row>
    <row r="36" spans="1:7" ht="15" customHeight="1">
      <c r="A36" s="113" t="s">
        <v>262</v>
      </c>
      <c r="B36" s="15">
        <v>545</v>
      </c>
      <c r="C36" s="16">
        <v>445</v>
      </c>
      <c r="D36" s="16">
        <v>2</v>
      </c>
      <c r="E36" s="16">
        <v>82</v>
      </c>
      <c r="F36" s="18">
        <v>16</v>
      </c>
      <c r="G36" s="127"/>
    </row>
    <row r="37" spans="1:7" ht="15" customHeight="1">
      <c r="A37" s="113" t="s">
        <v>259</v>
      </c>
      <c r="B37" s="15">
        <v>545</v>
      </c>
      <c r="C37" s="16">
        <v>445</v>
      </c>
      <c r="D37" s="16">
        <v>2</v>
      </c>
      <c r="E37" s="16">
        <v>82</v>
      </c>
      <c r="F37" s="18">
        <v>16</v>
      </c>
      <c r="G37" s="127"/>
    </row>
    <row r="38" spans="1:7" ht="15" customHeight="1">
      <c r="A38" s="113" t="s">
        <v>260</v>
      </c>
      <c r="B38" s="15">
        <v>551</v>
      </c>
      <c r="C38" s="16">
        <v>451</v>
      </c>
      <c r="D38" s="16">
        <v>2</v>
      </c>
      <c r="E38" s="16">
        <v>82</v>
      </c>
      <c r="F38" s="18">
        <v>16</v>
      </c>
      <c r="G38" s="127"/>
    </row>
    <row r="39" spans="1:6" ht="13.5">
      <c r="A39" s="113" t="s">
        <v>261</v>
      </c>
      <c r="B39" s="15">
        <v>555</v>
      </c>
      <c r="C39" s="16">
        <v>457</v>
      </c>
      <c r="D39" s="16">
        <v>1</v>
      </c>
      <c r="E39" s="16">
        <v>81</v>
      </c>
      <c r="F39" s="18">
        <v>16</v>
      </c>
    </row>
    <row r="40" spans="1:6" ht="13.5">
      <c r="A40" s="113" t="s">
        <v>252</v>
      </c>
      <c r="B40" s="15">
        <v>539</v>
      </c>
      <c r="C40" s="16">
        <v>449</v>
      </c>
      <c r="D40" s="16">
        <v>1</v>
      </c>
      <c r="E40" s="16">
        <v>76</v>
      </c>
      <c r="F40" s="18">
        <v>13</v>
      </c>
    </row>
    <row r="41" spans="1:6" ht="29.25" customHeight="1">
      <c r="A41" s="295" t="s">
        <v>211</v>
      </c>
      <c r="B41" s="295"/>
      <c r="C41" s="295"/>
      <c r="D41" s="295"/>
      <c r="E41" s="295"/>
      <c r="F41" s="295"/>
    </row>
    <row r="71" ht="18.75" customHeight="1"/>
  </sheetData>
  <sheetProtection/>
  <mergeCells count="1">
    <mergeCell ref="A41:F4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2"/>
  <sheetViews>
    <sheetView zoomScale="98" zoomScaleNormal="98" zoomScaleSheetLayoutView="75" zoomScalePageLayoutView="0" workbookViewId="0" topLeftCell="A1">
      <pane ySplit="2" topLeftCell="A3" activePane="bottomLeft" state="frozen"/>
      <selection pane="topLeft" activeCell="H49" sqref="H49"/>
      <selection pane="bottomLeft" activeCell="H49" sqref="H49"/>
    </sheetView>
  </sheetViews>
  <sheetFormatPr defaultColWidth="6.50390625" defaultRowHeight="13.5"/>
  <cols>
    <col min="1" max="1" width="10.25390625" style="102" customWidth="1"/>
    <col min="2" max="5" width="19.125" style="102" customWidth="1"/>
    <col min="6" max="255" width="6.50390625" style="0" customWidth="1"/>
  </cols>
  <sheetData>
    <row r="1" spans="1:5" ht="13.5">
      <c r="A1" s="98" t="s">
        <v>275</v>
      </c>
      <c r="B1" s="117"/>
      <c r="C1" s="117"/>
      <c r="D1" s="117"/>
      <c r="E1" s="117"/>
    </row>
    <row r="2" spans="1:5" s="110" customFormat="1" ht="12.75" customHeight="1">
      <c r="A2" s="19" t="s">
        <v>44</v>
      </c>
      <c r="B2" s="19" t="s">
        <v>25</v>
      </c>
      <c r="C2" s="19" t="s">
        <v>50</v>
      </c>
      <c r="D2" s="19" t="s">
        <v>62</v>
      </c>
      <c r="E2" s="22" t="s">
        <v>63</v>
      </c>
    </row>
    <row r="3" spans="1:6" s="110" customFormat="1" ht="15" customHeight="1">
      <c r="A3" s="111" t="s">
        <v>54</v>
      </c>
      <c r="B3" s="104">
        <v>1023</v>
      </c>
      <c r="C3" s="105">
        <v>476</v>
      </c>
      <c r="D3" s="105">
        <v>544</v>
      </c>
      <c r="E3" s="78">
        <v>3</v>
      </c>
      <c r="F3" s="121"/>
    </row>
    <row r="4" spans="1:6" ht="15" customHeight="1">
      <c r="A4" s="112">
        <v>50</v>
      </c>
      <c r="B4" s="107">
        <v>1087</v>
      </c>
      <c r="C4" s="48">
        <v>533</v>
      </c>
      <c r="D4" s="48">
        <v>530</v>
      </c>
      <c r="E4" s="59">
        <v>24</v>
      </c>
      <c r="F4" s="121"/>
    </row>
    <row r="5" spans="1:6" ht="15" customHeight="1">
      <c r="A5" s="112">
        <v>55</v>
      </c>
      <c r="B5" s="107">
        <v>1179</v>
      </c>
      <c r="C5" s="48">
        <v>575</v>
      </c>
      <c r="D5" s="48">
        <v>557</v>
      </c>
      <c r="E5" s="59">
        <v>47</v>
      </c>
      <c r="F5" s="121"/>
    </row>
    <row r="6" spans="1:6" ht="12.75" customHeight="1" hidden="1">
      <c r="A6" s="112">
        <v>58</v>
      </c>
      <c r="B6" s="107">
        <v>1184</v>
      </c>
      <c r="C6" s="48">
        <v>579</v>
      </c>
      <c r="D6" s="48">
        <v>561</v>
      </c>
      <c r="E6" s="59">
        <v>44</v>
      </c>
      <c r="F6" s="121"/>
    </row>
    <row r="7" spans="1:6" ht="12.75" customHeight="1" hidden="1">
      <c r="A7" s="112">
        <v>59</v>
      </c>
      <c r="B7" s="107">
        <v>1205</v>
      </c>
      <c r="C7" s="48">
        <v>592</v>
      </c>
      <c r="D7" s="48">
        <v>568</v>
      </c>
      <c r="E7" s="59">
        <v>45</v>
      </c>
      <c r="F7" s="121"/>
    </row>
    <row r="8" spans="1:6" ht="15" customHeight="1">
      <c r="A8" s="112">
        <v>60</v>
      </c>
      <c r="B8" s="107">
        <v>1205</v>
      </c>
      <c r="C8" s="48">
        <v>595</v>
      </c>
      <c r="D8" s="48">
        <v>567</v>
      </c>
      <c r="E8" s="59">
        <v>43</v>
      </c>
      <c r="F8" s="121"/>
    </row>
    <row r="9" spans="1:6" ht="12.75" customHeight="1" hidden="1">
      <c r="A9" s="112">
        <v>61</v>
      </c>
      <c r="B9" s="107">
        <v>1220</v>
      </c>
      <c r="C9" s="48">
        <v>310</v>
      </c>
      <c r="D9" s="48">
        <v>570</v>
      </c>
      <c r="E9" s="59">
        <v>40</v>
      </c>
      <c r="F9" s="121"/>
    </row>
    <row r="10" spans="1:6" ht="12.75" customHeight="1" hidden="1">
      <c r="A10" s="112">
        <v>62</v>
      </c>
      <c r="B10" s="107">
        <v>1225</v>
      </c>
      <c r="C10" s="48">
        <v>613</v>
      </c>
      <c r="D10" s="48">
        <v>573</v>
      </c>
      <c r="E10" s="59">
        <v>39</v>
      </c>
      <c r="F10" s="121"/>
    </row>
    <row r="11" spans="1:6" ht="12.75" customHeight="1" hidden="1">
      <c r="A11" s="112">
        <v>63</v>
      </c>
      <c r="B11" s="107">
        <v>1234</v>
      </c>
      <c r="C11" s="48">
        <v>620</v>
      </c>
      <c r="D11" s="48">
        <v>576</v>
      </c>
      <c r="E11" s="59">
        <v>38</v>
      </c>
      <c r="F11" s="121"/>
    </row>
    <row r="12" spans="1:6" ht="12.75" customHeight="1" hidden="1">
      <c r="A12" s="112" t="s">
        <v>61</v>
      </c>
      <c r="B12" s="107">
        <v>1234</v>
      </c>
      <c r="C12" s="48">
        <v>621</v>
      </c>
      <c r="D12" s="48">
        <v>576</v>
      </c>
      <c r="E12" s="59">
        <v>37</v>
      </c>
      <c r="F12" s="121"/>
    </row>
    <row r="13" spans="1:6" ht="15" customHeight="1">
      <c r="A13" s="113" t="s">
        <v>128</v>
      </c>
      <c r="B13" s="107">
        <v>1254</v>
      </c>
      <c r="C13" s="48">
        <v>637</v>
      </c>
      <c r="D13" s="48">
        <v>580</v>
      </c>
      <c r="E13" s="59">
        <v>37</v>
      </c>
      <c r="F13" s="121"/>
    </row>
    <row r="14" spans="1:6" ht="12.75" customHeight="1" hidden="1">
      <c r="A14" s="112">
        <v>3</v>
      </c>
      <c r="B14" s="107">
        <v>1259</v>
      </c>
      <c r="C14" s="48">
        <v>647</v>
      </c>
      <c r="D14" s="48">
        <v>576</v>
      </c>
      <c r="E14" s="59">
        <v>36</v>
      </c>
      <c r="F14" s="121"/>
    </row>
    <row r="15" spans="1:5" ht="12.75" customHeight="1" hidden="1">
      <c r="A15" s="112">
        <v>4</v>
      </c>
      <c r="B15" s="107">
        <v>1261</v>
      </c>
      <c r="C15" s="48">
        <v>648</v>
      </c>
      <c r="D15" s="48">
        <v>573</v>
      </c>
      <c r="E15" s="59">
        <v>40</v>
      </c>
    </row>
    <row r="16" spans="1:5" ht="12.75" customHeight="1" hidden="1">
      <c r="A16" s="112">
        <v>5</v>
      </c>
      <c r="B16" s="107">
        <v>1277</v>
      </c>
      <c r="C16" s="48">
        <v>663</v>
      </c>
      <c r="D16" s="48">
        <v>573</v>
      </c>
      <c r="E16" s="59">
        <v>41</v>
      </c>
    </row>
    <row r="17" spans="1:5" ht="12.75" customHeight="1" hidden="1">
      <c r="A17" s="112">
        <v>6</v>
      </c>
      <c r="B17" s="107">
        <v>1255</v>
      </c>
      <c r="C17" s="48">
        <v>644</v>
      </c>
      <c r="D17" s="48">
        <v>569</v>
      </c>
      <c r="E17" s="59">
        <v>42</v>
      </c>
    </row>
    <row r="18" spans="1:5" ht="15" customHeight="1">
      <c r="A18" s="112">
        <v>7</v>
      </c>
      <c r="B18" s="107">
        <v>1276</v>
      </c>
      <c r="C18" s="48">
        <v>665</v>
      </c>
      <c r="D18" s="48">
        <v>568</v>
      </c>
      <c r="E18" s="59">
        <v>43</v>
      </c>
    </row>
    <row r="19" spans="1:5" ht="15" customHeight="1">
      <c r="A19" s="112">
        <v>8</v>
      </c>
      <c r="B19" s="107">
        <v>1270</v>
      </c>
      <c r="C19" s="48">
        <v>653</v>
      </c>
      <c r="D19" s="48">
        <v>574</v>
      </c>
      <c r="E19" s="59">
        <v>43</v>
      </c>
    </row>
    <row r="20" spans="1:5" ht="15" customHeight="1">
      <c r="A20" s="112">
        <v>9</v>
      </c>
      <c r="B20" s="107">
        <v>1243</v>
      </c>
      <c r="C20" s="48">
        <v>641</v>
      </c>
      <c r="D20" s="48">
        <v>560</v>
      </c>
      <c r="E20" s="59">
        <v>42</v>
      </c>
    </row>
    <row r="21" spans="1:5" ht="15" customHeight="1">
      <c r="A21" s="112">
        <v>10</v>
      </c>
      <c r="B21" s="107">
        <v>1241</v>
      </c>
      <c r="C21" s="48">
        <v>635</v>
      </c>
      <c r="D21" s="48">
        <v>566</v>
      </c>
      <c r="E21" s="59">
        <v>40</v>
      </c>
    </row>
    <row r="22" spans="1:5" ht="15" customHeight="1">
      <c r="A22" s="112" t="s">
        <v>48</v>
      </c>
      <c r="B22" s="107">
        <v>1211</v>
      </c>
      <c r="C22" s="48">
        <v>625</v>
      </c>
      <c r="D22" s="48">
        <v>544</v>
      </c>
      <c r="E22" s="59">
        <v>42</v>
      </c>
    </row>
    <row r="23" spans="1:5" ht="15" customHeight="1">
      <c r="A23" s="112" t="s">
        <v>116</v>
      </c>
      <c r="B23" s="107">
        <v>1216</v>
      </c>
      <c r="C23" s="48">
        <v>629</v>
      </c>
      <c r="D23" s="48">
        <v>548</v>
      </c>
      <c r="E23" s="59">
        <v>39</v>
      </c>
    </row>
    <row r="24" spans="1:5" ht="15" customHeight="1">
      <c r="A24" s="112" t="s">
        <v>117</v>
      </c>
      <c r="B24" s="107">
        <v>926</v>
      </c>
      <c r="C24" s="48">
        <v>435</v>
      </c>
      <c r="D24" s="48">
        <v>459</v>
      </c>
      <c r="E24" s="59">
        <v>32</v>
      </c>
    </row>
    <row r="25" spans="1:6" ht="15" customHeight="1">
      <c r="A25" s="112" t="s">
        <v>139</v>
      </c>
      <c r="B25" s="107">
        <v>908</v>
      </c>
      <c r="C25" s="48">
        <v>440</v>
      </c>
      <c r="D25" s="48">
        <v>434</v>
      </c>
      <c r="E25" s="59">
        <v>34</v>
      </c>
      <c r="F25" s="114"/>
    </row>
    <row r="26" spans="1:6" ht="15" customHeight="1">
      <c r="A26" s="112" t="s">
        <v>171</v>
      </c>
      <c r="B26" s="107">
        <v>904</v>
      </c>
      <c r="C26" s="48">
        <v>445</v>
      </c>
      <c r="D26" s="48">
        <v>428</v>
      </c>
      <c r="E26" s="59">
        <v>31</v>
      </c>
      <c r="F26" s="114"/>
    </row>
    <row r="27" spans="1:6" ht="15" customHeight="1">
      <c r="A27" s="112" t="s">
        <v>183</v>
      </c>
      <c r="B27" s="107">
        <v>812</v>
      </c>
      <c r="C27" s="48">
        <v>417</v>
      </c>
      <c r="D27" s="48">
        <v>368</v>
      </c>
      <c r="E27" s="59">
        <v>27</v>
      </c>
      <c r="F27" s="114"/>
    </row>
    <row r="28" spans="1:6" ht="15" customHeight="1">
      <c r="A28" s="113" t="s">
        <v>203</v>
      </c>
      <c r="B28" s="107">
        <v>764</v>
      </c>
      <c r="C28" s="48">
        <v>412</v>
      </c>
      <c r="D28" s="48">
        <v>324</v>
      </c>
      <c r="E28" s="59">
        <v>28</v>
      </c>
      <c r="F28" s="114"/>
    </row>
    <row r="29" spans="1:6" ht="15" customHeight="1">
      <c r="A29" s="113" t="s">
        <v>194</v>
      </c>
      <c r="B29" s="107">
        <v>744</v>
      </c>
      <c r="C29" s="48">
        <v>400</v>
      </c>
      <c r="D29" s="48">
        <v>317</v>
      </c>
      <c r="E29" s="59">
        <v>27</v>
      </c>
      <c r="F29" s="114"/>
    </row>
    <row r="30" spans="1:6" ht="15" customHeight="1">
      <c r="A30" s="113" t="s">
        <v>204</v>
      </c>
      <c r="B30" s="107">
        <v>735</v>
      </c>
      <c r="C30" s="48">
        <v>412</v>
      </c>
      <c r="D30" s="48">
        <v>296</v>
      </c>
      <c r="E30" s="59">
        <v>27</v>
      </c>
      <c r="F30" s="114"/>
    </row>
    <row r="31" spans="1:6" ht="15" customHeight="1">
      <c r="A31" s="113" t="s">
        <v>205</v>
      </c>
      <c r="B31" s="107">
        <v>727</v>
      </c>
      <c r="C31" s="48">
        <v>409</v>
      </c>
      <c r="D31" s="48">
        <v>291</v>
      </c>
      <c r="E31" s="59">
        <v>27</v>
      </c>
      <c r="F31" s="114"/>
    </row>
    <row r="32" spans="1:6" ht="15" customHeight="1">
      <c r="A32" s="113" t="s">
        <v>208</v>
      </c>
      <c r="B32" s="107">
        <v>683</v>
      </c>
      <c r="C32" s="48">
        <v>367</v>
      </c>
      <c r="D32" s="48">
        <v>289</v>
      </c>
      <c r="E32" s="59">
        <v>27</v>
      </c>
      <c r="F32" s="114"/>
    </row>
    <row r="33" spans="1:6" ht="15" customHeight="1">
      <c r="A33" s="113" t="s">
        <v>213</v>
      </c>
      <c r="B33" s="107">
        <v>648</v>
      </c>
      <c r="C33" s="48">
        <v>356</v>
      </c>
      <c r="D33" s="48">
        <v>269</v>
      </c>
      <c r="E33" s="59">
        <v>23</v>
      </c>
      <c r="F33" s="114"/>
    </row>
    <row r="34" spans="1:6" ht="15" customHeight="1">
      <c r="A34" s="113" t="s">
        <v>215</v>
      </c>
      <c r="B34" s="107">
        <v>616</v>
      </c>
      <c r="C34" s="48">
        <v>348</v>
      </c>
      <c r="D34" s="48">
        <v>244</v>
      </c>
      <c r="E34" s="59">
        <v>24</v>
      </c>
      <c r="F34" s="114"/>
    </row>
    <row r="35" spans="1:6" ht="15" customHeight="1">
      <c r="A35" s="113" t="s">
        <v>220</v>
      </c>
      <c r="B35" s="107">
        <v>594</v>
      </c>
      <c r="C35" s="48">
        <v>334</v>
      </c>
      <c r="D35" s="48">
        <v>236</v>
      </c>
      <c r="E35" s="59">
        <v>24</v>
      </c>
      <c r="F35" s="114"/>
    </row>
    <row r="36" spans="1:6" ht="15" customHeight="1">
      <c r="A36" s="113" t="s">
        <v>262</v>
      </c>
      <c r="B36" s="107">
        <v>575</v>
      </c>
      <c r="C36" s="48">
        <v>323</v>
      </c>
      <c r="D36" s="48">
        <v>228</v>
      </c>
      <c r="E36" s="59">
        <v>24</v>
      </c>
      <c r="F36" s="114"/>
    </row>
    <row r="37" spans="1:6" ht="15" customHeight="1">
      <c r="A37" s="113" t="s">
        <v>259</v>
      </c>
      <c r="B37" s="107">
        <v>571</v>
      </c>
      <c r="C37" s="48">
        <v>318</v>
      </c>
      <c r="D37" s="48">
        <v>229</v>
      </c>
      <c r="E37" s="59">
        <v>24</v>
      </c>
      <c r="F37" s="114"/>
    </row>
    <row r="38" spans="1:6" ht="15" customHeight="1">
      <c r="A38" s="113" t="s">
        <v>260</v>
      </c>
      <c r="B38" s="107">
        <v>559</v>
      </c>
      <c r="C38" s="48">
        <v>315</v>
      </c>
      <c r="D38" s="48">
        <v>220</v>
      </c>
      <c r="E38" s="59">
        <v>24</v>
      </c>
      <c r="F38" s="114"/>
    </row>
    <row r="39" spans="1:6" ht="15" customHeight="1">
      <c r="A39" s="113" t="s">
        <v>261</v>
      </c>
      <c r="B39" s="107">
        <v>540</v>
      </c>
      <c r="C39" s="48">
        <v>303</v>
      </c>
      <c r="D39" s="48">
        <v>215</v>
      </c>
      <c r="E39" s="59">
        <v>22</v>
      </c>
      <c r="F39" s="253"/>
    </row>
    <row r="40" spans="1:6" ht="15" customHeight="1">
      <c r="A40" s="109" t="s">
        <v>252</v>
      </c>
      <c r="B40" s="101">
        <v>526</v>
      </c>
      <c r="C40" s="50">
        <v>297</v>
      </c>
      <c r="D40" s="50">
        <v>209</v>
      </c>
      <c r="E40" s="60">
        <v>20</v>
      </c>
      <c r="F40" s="127"/>
    </row>
    <row r="41" spans="1:5" ht="12.75" customHeight="1">
      <c r="A41" s="115" t="s">
        <v>64</v>
      </c>
      <c r="B41"/>
      <c r="C41"/>
      <c r="D41"/>
      <c r="E41"/>
    </row>
    <row r="42" ht="13.5">
      <c r="A42" s="115" t="s">
        <v>142</v>
      </c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0"/>
  <sheetViews>
    <sheetView view="pageBreakPreview" zoomScale="75" zoomScaleSheetLayoutView="75" zoomScalePageLayoutView="0" workbookViewId="0" topLeftCell="A1">
      <selection activeCell="K29" sqref="K29"/>
    </sheetView>
  </sheetViews>
  <sheetFormatPr defaultColWidth="6.50390625" defaultRowHeight="13.5"/>
  <cols>
    <col min="1" max="1" width="9.625" style="102" customWidth="1"/>
    <col min="2" max="7" width="12.875" style="102" customWidth="1"/>
    <col min="8" max="8" width="3.50390625" style="0" customWidth="1"/>
    <col min="9" max="255" width="6.50390625" style="0" customWidth="1"/>
  </cols>
  <sheetData>
    <row r="1" spans="1:7" ht="13.5">
      <c r="A1" s="98" t="s">
        <v>279</v>
      </c>
      <c r="B1" s="117"/>
      <c r="C1" s="117"/>
      <c r="D1" s="117"/>
      <c r="E1" s="117"/>
      <c r="F1" s="117"/>
      <c r="G1" s="100" t="s">
        <v>130</v>
      </c>
    </row>
    <row r="2" spans="1:7" s="110" customFormat="1" ht="14.25" customHeight="1">
      <c r="A2" s="296" t="s">
        <v>44</v>
      </c>
      <c r="B2" s="270" t="s">
        <v>25</v>
      </c>
      <c r="C2" s="118"/>
      <c r="D2" s="118"/>
      <c r="E2" s="118"/>
      <c r="F2" s="118"/>
      <c r="G2" s="119"/>
    </row>
    <row r="3" spans="1:7" s="110" customFormat="1" ht="42.75" customHeight="1">
      <c r="A3" s="296"/>
      <c r="B3" s="296"/>
      <c r="C3" s="51" t="s">
        <v>55</v>
      </c>
      <c r="D3" s="22" t="s">
        <v>56</v>
      </c>
      <c r="E3" s="51" t="s">
        <v>57</v>
      </c>
      <c r="F3" s="51" t="s">
        <v>58</v>
      </c>
      <c r="G3" s="22" t="s">
        <v>59</v>
      </c>
    </row>
    <row r="4" spans="1:7" ht="14.25" customHeight="1" hidden="1">
      <c r="A4" s="111" t="s">
        <v>60</v>
      </c>
      <c r="B4" s="104">
        <v>0</v>
      </c>
      <c r="C4" s="105">
        <v>0</v>
      </c>
      <c r="D4" s="105">
        <v>0</v>
      </c>
      <c r="E4" s="105">
        <v>0</v>
      </c>
      <c r="F4" s="105">
        <v>0</v>
      </c>
      <c r="G4" s="78">
        <v>0</v>
      </c>
    </row>
    <row r="5" spans="1:7" ht="14.25" customHeight="1" hidden="1">
      <c r="A5" s="112" t="s">
        <v>61</v>
      </c>
      <c r="B5" s="107">
        <v>4</v>
      </c>
      <c r="C5" s="48">
        <v>0</v>
      </c>
      <c r="D5" s="48">
        <v>2</v>
      </c>
      <c r="E5" s="48">
        <v>2</v>
      </c>
      <c r="F5" s="48">
        <v>0</v>
      </c>
      <c r="G5" s="59">
        <v>0</v>
      </c>
    </row>
    <row r="6" spans="1:7" ht="14.25" customHeight="1" hidden="1">
      <c r="A6" s="112">
        <v>2</v>
      </c>
      <c r="B6" s="107">
        <v>7</v>
      </c>
      <c r="C6" s="48">
        <v>0</v>
      </c>
      <c r="D6" s="48">
        <v>5</v>
      </c>
      <c r="E6" s="48">
        <v>2</v>
      </c>
      <c r="F6" s="48">
        <v>0</v>
      </c>
      <c r="G6" s="59">
        <v>0</v>
      </c>
    </row>
    <row r="7" spans="1:7" ht="14.25" customHeight="1" hidden="1">
      <c r="A7" s="112">
        <v>3</v>
      </c>
      <c r="B7" s="107">
        <v>10</v>
      </c>
      <c r="C7" s="48">
        <v>1</v>
      </c>
      <c r="D7" s="48">
        <v>6</v>
      </c>
      <c r="E7" s="48">
        <v>3</v>
      </c>
      <c r="F7" s="48">
        <v>0</v>
      </c>
      <c r="G7" s="59">
        <v>0</v>
      </c>
    </row>
    <row r="8" spans="1:7" ht="14.25" customHeight="1" hidden="1">
      <c r="A8" s="112">
        <v>4</v>
      </c>
      <c r="B8" s="107">
        <v>16</v>
      </c>
      <c r="C8" s="48">
        <v>1</v>
      </c>
      <c r="D8" s="48">
        <v>10</v>
      </c>
      <c r="E8" s="48">
        <v>5</v>
      </c>
      <c r="F8" s="48">
        <v>0</v>
      </c>
      <c r="G8" s="59">
        <v>0</v>
      </c>
    </row>
    <row r="9" spans="1:13" ht="14.25" customHeight="1">
      <c r="A9" s="113" t="s">
        <v>129</v>
      </c>
      <c r="B9" s="107">
        <v>19</v>
      </c>
      <c r="C9" s="48">
        <v>1</v>
      </c>
      <c r="D9" s="48">
        <v>10</v>
      </c>
      <c r="E9" s="48">
        <v>8</v>
      </c>
      <c r="F9" s="48">
        <v>0</v>
      </c>
      <c r="G9" s="59">
        <v>0</v>
      </c>
      <c r="K9" s="120"/>
      <c r="L9" s="120"/>
      <c r="M9" s="120"/>
    </row>
    <row r="10" spans="1:7" ht="14.25" customHeight="1" hidden="1">
      <c r="A10" s="112">
        <v>6</v>
      </c>
      <c r="B10" s="107">
        <v>24</v>
      </c>
      <c r="C10" s="48">
        <v>1</v>
      </c>
      <c r="D10" s="48">
        <v>14</v>
      </c>
      <c r="E10" s="48">
        <v>9</v>
      </c>
      <c r="F10" s="48">
        <v>0</v>
      </c>
      <c r="G10" s="59">
        <v>0</v>
      </c>
    </row>
    <row r="11" spans="1:7" ht="14.25" customHeight="1" hidden="1">
      <c r="A11" s="112">
        <v>7</v>
      </c>
      <c r="B11" s="107">
        <v>27</v>
      </c>
      <c r="C11" s="48">
        <v>1</v>
      </c>
      <c r="D11" s="48">
        <v>16</v>
      </c>
      <c r="E11" s="48">
        <v>9</v>
      </c>
      <c r="F11" s="48">
        <v>1</v>
      </c>
      <c r="G11" s="59">
        <v>0</v>
      </c>
    </row>
    <row r="12" spans="1:7" ht="14.25" customHeight="1" hidden="1">
      <c r="A12" s="112">
        <v>8</v>
      </c>
      <c r="B12" s="107">
        <v>35</v>
      </c>
      <c r="C12" s="48">
        <v>2</v>
      </c>
      <c r="D12" s="48">
        <v>23</v>
      </c>
      <c r="E12" s="48">
        <v>9</v>
      </c>
      <c r="F12" s="48">
        <v>1</v>
      </c>
      <c r="G12" s="59">
        <v>0</v>
      </c>
    </row>
    <row r="13" spans="1:7" ht="14.25" customHeight="1" hidden="1">
      <c r="A13" s="112">
        <v>9</v>
      </c>
      <c r="B13" s="107">
        <v>41</v>
      </c>
      <c r="C13" s="48">
        <v>3</v>
      </c>
      <c r="D13" s="48">
        <v>27</v>
      </c>
      <c r="E13" s="48">
        <v>10</v>
      </c>
      <c r="F13" s="48">
        <v>1</v>
      </c>
      <c r="G13" s="59">
        <v>0</v>
      </c>
    </row>
    <row r="14" spans="1:7" ht="14.25" customHeight="1">
      <c r="A14" s="112">
        <v>10</v>
      </c>
      <c r="B14" s="107">
        <v>46</v>
      </c>
      <c r="C14" s="48">
        <v>4</v>
      </c>
      <c r="D14" s="48">
        <v>30</v>
      </c>
      <c r="E14" s="48">
        <v>10</v>
      </c>
      <c r="F14" s="48">
        <v>1</v>
      </c>
      <c r="G14" s="59">
        <v>1</v>
      </c>
    </row>
    <row r="15" spans="1:7" ht="14.25" customHeight="1">
      <c r="A15" s="112" t="s">
        <v>48</v>
      </c>
      <c r="B15" s="107">
        <v>47</v>
      </c>
      <c r="C15" s="48">
        <v>4</v>
      </c>
      <c r="D15" s="48">
        <v>31</v>
      </c>
      <c r="E15" s="48">
        <v>10</v>
      </c>
      <c r="F15" s="48">
        <v>1</v>
      </c>
      <c r="G15" s="59">
        <v>1</v>
      </c>
    </row>
    <row r="16" spans="1:7" ht="14.25" customHeight="1">
      <c r="A16" s="112" t="s">
        <v>116</v>
      </c>
      <c r="B16" s="107">
        <v>51</v>
      </c>
      <c r="C16" s="48">
        <v>4</v>
      </c>
      <c r="D16" s="48">
        <v>33</v>
      </c>
      <c r="E16" s="48">
        <v>12</v>
      </c>
      <c r="F16" s="48">
        <v>1</v>
      </c>
      <c r="G16" s="59">
        <v>1</v>
      </c>
    </row>
    <row r="17" spans="1:7" ht="13.5">
      <c r="A17" s="113" t="s">
        <v>117</v>
      </c>
      <c r="B17" s="107">
        <v>52</v>
      </c>
      <c r="C17" s="48">
        <v>4</v>
      </c>
      <c r="D17" s="48">
        <v>34</v>
      </c>
      <c r="E17" s="48">
        <v>12</v>
      </c>
      <c r="F17" s="48">
        <v>1</v>
      </c>
      <c r="G17" s="59">
        <v>1</v>
      </c>
    </row>
    <row r="18" spans="1:7" ht="13.5">
      <c r="A18" s="112" t="s">
        <v>139</v>
      </c>
      <c r="B18" s="107">
        <v>59</v>
      </c>
      <c r="C18" s="48">
        <v>4</v>
      </c>
      <c r="D18" s="48">
        <v>38</v>
      </c>
      <c r="E18" s="48">
        <v>15</v>
      </c>
      <c r="F18" s="48">
        <v>1</v>
      </c>
      <c r="G18" s="59">
        <v>1</v>
      </c>
    </row>
    <row r="19" spans="1:7" ht="13.5">
      <c r="A19" s="112" t="s">
        <v>171</v>
      </c>
      <c r="B19" s="107">
        <v>59</v>
      </c>
      <c r="C19" s="48">
        <v>4</v>
      </c>
      <c r="D19" s="48">
        <v>38</v>
      </c>
      <c r="E19" s="48">
        <v>15</v>
      </c>
      <c r="F19" s="48">
        <v>1</v>
      </c>
      <c r="G19" s="59">
        <v>1</v>
      </c>
    </row>
    <row r="20" spans="1:7" ht="13.5">
      <c r="A20" s="112" t="s">
        <v>183</v>
      </c>
      <c r="B20" s="107">
        <v>60</v>
      </c>
      <c r="C20" s="48">
        <v>4</v>
      </c>
      <c r="D20" s="48">
        <v>39</v>
      </c>
      <c r="E20" s="48">
        <v>15</v>
      </c>
      <c r="F20" s="48">
        <v>1</v>
      </c>
      <c r="G20" s="59">
        <v>1</v>
      </c>
    </row>
    <row r="21" spans="1:7" ht="13.5">
      <c r="A21" s="113" t="s">
        <v>203</v>
      </c>
      <c r="B21" s="107">
        <v>62</v>
      </c>
      <c r="C21" s="48">
        <v>4</v>
      </c>
      <c r="D21" s="48">
        <v>41</v>
      </c>
      <c r="E21" s="48">
        <v>15</v>
      </c>
      <c r="F21" s="48">
        <v>1</v>
      </c>
      <c r="G21" s="59">
        <v>1</v>
      </c>
    </row>
    <row r="22" spans="1:7" ht="13.5">
      <c r="A22" s="113" t="s">
        <v>194</v>
      </c>
      <c r="B22" s="107">
        <v>62</v>
      </c>
      <c r="C22" s="48">
        <v>4</v>
      </c>
      <c r="D22" s="48">
        <v>41</v>
      </c>
      <c r="E22" s="48">
        <v>15</v>
      </c>
      <c r="F22" s="48">
        <v>1</v>
      </c>
      <c r="G22" s="59">
        <v>1</v>
      </c>
    </row>
    <row r="23" spans="1:7" ht="13.5">
      <c r="A23" s="113" t="s">
        <v>204</v>
      </c>
      <c r="B23" s="107">
        <v>62</v>
      </c>
      <c r="C23" s="48">
        <v>4</v>
      </c>
      <c r="D23" s="48">
        <v>41</v>
      </c>
      <c r="E23" s="48">
        <v>15</v>
      </c>
      <c r="F23" s="48">
        <v>1</v>
      </c>
      <c r="G23" s="59">
        <v>1</v>
      </c>
    </row>
    <row r="24" spans="1:7" ht="13.5">
      <c r="A24" s="113" t="s">
        <v>205</v>
      </c>
      <c r="B24" s="107">
        <v>62</v>
      </c>
      <c r="C24" s="48">
        <v>4</v>
      </c>
      <c r="D24" s="48">
        <v>41</v>
      </c>
      <c r="E24" s="48">
        <v>15</v>
      </c>
      <c r="F24" s="48">
        <v>1</v>
      </c>
      <c r="G24" s="59">
        <v>1</v>
      </c>
    </row>
    <row r="25" spans="1:7" ht="13.5">
      <c r="A25" s="113" t="s">
        <v>208</v>
      </c>
      <c r="B25" s="107">
        <v>58</v>
      </c>
      <c r="C25" s="48">
        <v>3</v>
      </c>
      <c r="D25" s="48">
        <v>38</v>
      </c>
      <c r="E25" s="48">
        <v>15</v>
      </c>
      <c r="F25" s="48">
        <v>1</v>
      </c>
      <c r="G25" s="59">
        <v>1</v>
      </c>
    </row>
    <row r="26" spans="1:7" ht="13.5">
      <c r="A26" s="113" t="s">
        <v>213</v>
      </c>
      <c r="B26" s="107">
        <v>56</v>
      </c>
      <c r="C26" s="48">
        <v>3</v>
      </c>
      <c r="D26" s="48">
        <v>38</v>
      </c>
      <c r="E26" s="48">
        <v>13</v>
      </c>
      <c r="F26" s="48">
        <v>1</v>
      </c>
      <c r="G26" s="59">
        <v>1</v>
      </c>
    </row>
    <row r="27" spans="1:7" ht="13.5">
      <c r="A27" s="113" t="s">
        <v>215</v>
      </c>
      <c r="B27" s="107">
        <v>64</v>
      </c>
      <c r="C27" s="48">
        <v>4</v>
      </c>
      <c r="D27" s="48">
        <v>43</v>
      </c>
      <c r="E27" s="48">
        <v>15</v>
      </c>
      <c r="F27" s="48">
        <v>1</v>
      </c>
      <c r="G27" s="59">
        <v>1</v>
      </c>
    </row>
    <row r="28" spans="1:7" ht="13.5">
      <c r="A28" s="113" t="s">
        <v>220</v>
      </c>
      <c r="B28" s="107">
        <v>62</v>
      </c>
      <c r="C28" s="48">
        <v>3</v>
      </c>
      <c r="D28" s="48">
        <v>42</v>
      </c>
      <c r="E28" s="48">
        <v>15</v>
      </c>
      <c r="F28" s="48">
        <v>1</v>
      </c>
      <c r="G28" s="59">
        <v>1</v>
      </c>
    </row>
    <row r="29" spans="1:7" ht="13.5">
      <c r="A29" s="113" t="s">
        <v>262</v>
      </c>
      <c r="B29" s="107">
        <v>61</v>
      </c>
      <c r="C29" s="48">
        <v>3</v>
      </c>
      <c r="D29" s="48">
        <v>41</v>
      </c>
      <c r="E29" s="48">
        <v>15</v>
      </c>
      <c r="F29" s="48">
        <v>1</v>
      </c>
      <c r="G29" s="59">
        <v>1</v>
      </c>
    </row>
    <row r="30" spans="1:7" ht="13.5">
      <c r="A30" s="113" t="s">
        <v>259</v>
      </c>
      <c r="B30" s="107">
        <v>59</v>
      </c>
      <c r="C30" s="48">
        <v>2</v>
      </c>
      <c r="D30" s="48">
        <v>42</v>
      </c>
      <c r="E30" s="48">
        <v>13</v>
      </c>
      <c r="F30" s="48">
        <v>1</v>
      </c>
      <c r="G30" s="59">
        <v>1</v>
      </c>
    </row>
    <row r="31" spans="1:7" ht="13.5">
      <c r="A31" s="113" t="s">
        <v>260</v>
      </c>
      <c r="B31" s="107">
        <v>61</v>
      </c>
      <c r="C31" s="48">
        <v>3</v>
      </c>
      <c r="D31" s="48">
        <v>42</v>
      </c>
      <c r="E31" s="48">
        <v>14</v>
      </c>
      <c r="F31" s="48">
        <v>1</v>
      </c>
      <c r="G31" s="59">
        <v>1</v>
      </c>
    </row>
    <row r="32" spans="1:7" ht="13.5">
      <c r="A32" s="113" t="s">
        <v>261</v>
      </c>
      <c r="B32" s="107">
        <v>61</v>
      </c>
      <c r="C32" s="48">
        <v>4</v>
      </c>
      <c r="D32" s="48">
        <v>42</v>
      </c>
      <c r="E32" s="48">
        <v>13</v>
      </c>
      <c r="F32" s="48">
        <v>1</v>
      </c>
      <c r="G32" s="59">
        <v>1</v>
      </c>
    </row>
    <row r="33" spans="1:7" ht="13.5">
      <c r="A33" s="109" t="s">
        <v>252</v>
      </c>
      <c r="B33" s="101">
        <v>64</v>
      </c>
      <c r="C33" s="50">
        <v>4</v>
      </c>
      <c r="D33" s="50">
        <v>44</v>
      </c>
      <c r="E33" s="50">
        <v>14</v>
      </c>
      <c r="F33" s="50">
        <v>1</v>
      </c>
      <c r="G33" s="60">
        <v>1</v>
      </c>
    </row>
    <row r="34" ht="13.5" hidden="1">
      <c r="A34" s="115" t="s">
        <v>104</v>
      </c>
    </row>
    <row r="35" ht="13.5">
      <c r="A35" s="115"/>
    </row>
    <row r="36" ht="13.5">
      <c r="A36" s="115"/>
    </row>
    <row r="37" ht="13.5">
      <c r="A37" s="115"/>
    </row>
    <row r="38" ht="13.5">
      <c r="A38" s="115"/>
    </row>
    <row r="39" ht="13.5">
      <c r="A39" s="115"/>
    </row>
    <row r="40" ht="13.5">
      <c r="A40" s="115"/>
    </row>
    <row r="81" ht="36.75" customHeight="1"/>
  </sheetData>
  <sheetProtection/>
  <mergeCells count="2">
    <mergeCell ref="A2:A3"/>
    <mergeCell ref="B2:B3"/>
  </mergeCells>
  <printOptions/>
  <pageMargins left="0.7874015748031497" right="0.7874015748031497" top="0.2" bottom="0.24" header="0" footer="0"/>
  <pageSetup blackAndWhite="1" fitToWidth="40" horizontalDpi="300" verticalDpi="300" orientation="portrait" paperSize="9" scale="83" r:id="rId1"/>
  <rowBreaks count="1" manualBreakCount="1">
    <brk id="3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zoomScale="84" zoomScaleNormal="84" zoomScaleSheetLayoutView="75" zoomScalePageLayoutView="0" workbookViewId="0" topLeftCell="A1">
      <selection activeCell="M21" sqref="M21"/>
    </sheetView>
  </sheetViews>
  <sheetFormatPr defaultColWidth="6.50390625" defaultRowHeight="13.5"/>
  <cols>
    <col min="1" max="1" width="10.00390625" style="102" customWidth="1"/>
    <col min="2" max="7" width="12.75390625" style="102" customWidth="1"/>
    <col min="8" max="254" width="6.50390625" style="0" customWidth="1"/>
  </cols>
  <sheetData>
    <row r="1" spans="1:7" ht="13.5">
      <c r="A1" s="98" t="s">
        <v>276</v>
      </c>
      <c r="B1" s="117"/>
      <c r="C1" s="117"/>
      <c r="D1" s="117"/>
      <c r="E1" s="117"/>
      <c r="F1" s="117"/>
      <c r="G1" s="100" t="s">
        <v>130</v>
      </c>
    </row>
    <row r="2" spans="1:7" s="110" customFormat="1" ht="14.25" customHeight="1">
      <c r="A2" s="297" t="s">
        <v>44</v>
      </c>
      <c r="B2" s="265" t="s">
        <v>25</v>
      </c>
      <c r="C2" s="118"/>
      <c r="D2" s="118"/>
      <c r="E2" s="118"/>
      <c r="F2" s="118"/>
      <c r="G2" s="119"/>
    </row>
    <row r="3" spans="1:7" s="110" customFormat="1" ht="27">
      <c r="A3" s="298"/>
      <c r="B3" s="299"/>
      <c r="C3" s="44" t="s">
        <v>55</v>
      </c>
      <c r="D3" s="8" t="s">
        <v>56</v>
      </c>
      <c r="E3" s="44" t="s">
        <v>57</v>
      </c>
      <c r="F3" s="44" t="s">
        <v>141</v>
      </c>
      <c r="G3" s="22" t="s">
        <v>59</v>
      </c>
    </row>
    <row r="4" spans="1:7" ht="14.25" customHeight="1" hidden="1">
      <c r="A4" s="111" t="s">
        <v>60</v>
      </c>
      <c r="B4" s="104">
        <v>0</v>
      </c>
      <c r="C4" s="105">
        <v>0</v>
      </c>
      <c r="D4" s="105">
        <v>0</v>
      </c>
      <c r="E4" s="105">
        <v>0</v>
      </c>
      <c r="F4" s="105">
        <v>0</v>
      </c>
      <c r="G4" s="78">
        <v>0</v>
      </c>
    </row>
    <row r="5" spans="1:7" ht="14.25" customHeight="1" hidden="1">
      <c r="A5" s="112" t="s">
        <v>61</v>
      </c>
      <c r="B5" s="107">
        <v>319</v>
      </c>
      <c r="C5" s="48">
        <v>0</v>
      </c>
      <c r="D5" s="48">
        <v>107</v>
      </c>
      <c r="E5" s="48">
        <v>212</v>
      </c>
      <c r="F5" s="48">
        <v>0</v>
      </c>
      <c r="G5" s="59">
        <v>0</v>
      </c>
    </row>
    <row r="6" spans="1:7" ht="14.25" customHeight="1" hidden="1">
      <c r="A6" s="112">
        <v>2</v>
      </c>
      <c r="B6" s="107">
        <v>579</v>
      </c>
      <c r="C6" s="48">
        <v>0</v>
      </c>
      <c r="D6" s="48">
        <v>367</v>
      </c>
      <c r="E6" s="48">
        <v>212</v>
      </c>
      <c r="F6" s="48">
        <v>0</v>
      </c>
      <c r="G6" s="59">
        <v>0</v>
      </c>
    </row>
    <row r="7" spans="1:7" ht="14.25" customHeight="1" hidden="1">
      <c r="A7" s="112">
        <v>3</v>
      </c>
      <c r="B7" s="107">
        <v>769</v>
      </c>
      <c r="C7" s="48">
        <v>50</v>
      </c>
      <c r="D7" s="48">
        <v>427</v>
      </c>
      <c r="E7" s="48">
        <v>292</v>
      </c>
      <c r="F7" s="48">
        <v>0</v>
      </c>
      <c r="G7" s="59">
        <v>0</v>
      </c>
    </row>
    <row r="8" spans="1:7" ht="14.25" customHeight="1" hidden="1">
      <c r="A8" s="112">
        <v>4</v>
      </c>
      <c r="B8" s="107">
        <v>1299</v>
      </c>
      <c r="C8" s="48">
        <v>50</v>
      </c>
      <c r="D8" s="48">
        <v>777</v>
      </c>
      <c r="E8" s="48">
        <v>472</v>
      </c>
      <c r="F8" s="48">
        <v>0</v>
      </c>
      <c r="G8" s="59">
        <v>0</v>
      </c>
    </row>
    <row r="9" spans="1:7" ht="14.25" customHeight="1">
      <c r="A9" s="178" t="s">
        <v>129</v>
      </c>
      <c r="B9" s="104">
        <v>1439</v>
      </c>
      <c r="C9" s="105">
        <v>50</v>
      </c>
      <c r="D9" s="105">
        <v>777</v>
      </c>
      <c r="E9" s="105">
        <v>612</v>
      </c>
      <c r="F9" s="105">
        <v>0</v>
      </c>
      <c r="G9" s="78">
        <v>0</v>
      </c>
    </row>
    <row r="10" spans="1:7" ht="14.25" customHeight="1" hidden="1">
      <c r="A10" s="112">
        <v>6</v>
      </c>
      <c r="B10" s="107">
        <v>1833</v>
      </c>
      <c r="C10" s="48">
        <v>50</v>
      </c>
      <c r="D10" s="48">
        <v>1071</v>
      </c>
      <c r="E10" s="48">
        <v>712</v>
      </c>
      <c r="F10" s="48">
        <v>0</v>
      </c>
      <c r="G10" s="59">
        <v>0</v>
      </c>
    </row>
    <row r="11" spans="1:7" ht="14.25" customHeight="1" hidden="1">
      <c r="A11" s="112">
        <v>7</v>
      </c>
      <c r="B11" s="107">
        <v>2133</v>
      </c>
      <c r="C11" s="48">
        <v>50</v>
      </c>
      <c r="D11" s="48">
        <v>1271</v>
      </c>
      <c r="E11" s="48">
        <v>712</v>
      </c>
      <c r="F11" s="48">
        <v>100</v>
      </c>
      <c r="G11" s="59">
        <v>0</v>
      </c>
    </row>
    <row r="12" spans="1:7" ht="14.25" customHeight="1" hidden="1">
      <c r="A12" s="112">
        <v>8</v>
      </c>
      <c r="B12" s="107">
        <v>2693</v>
      </c>
      <c r="C12" s="48">
        <v>110</v>
      </c>
      <c r="D12" s="48">
        <v>1771</v>
      </c>
      <c r="E12" s="48">
        <v>712</v>
      </c>
      <c r="F12" s="48">
        <v>100</v>
      </c>
      <c r="G12" s="59">
        <v>0</v>
      </c>
    </row>
    <row r="13" spans="1:7" ht="14.25" customHeight="1" hidden="1">
      <c r="A13" s="112">
        <v>9</v>
      </c>
      <c r="B13" s="107">
        <v>3192</v>
      </c>
      <c r="C13" s="48">
        <v>190</v>
      </c>
      <c r="D13" s="48">
        <v>2090</v>
      </c>
      <c r="E13" s="48">
        <v>812</v>
      </c>
      <c r="F13" s="48">
        <v>100</v>
      </c>
      <c r="G13" s="59">
        <v>0</v>
      </c>
    </row>
    <row r="14" spans="1:7" ht="14.25" customHeight="1">
      <c r="A14" s="112">
        <v>10</v>
      </c>
      <c r="B14" s="107">
        <v>3602</v>
      </c>
      <c r="C14" s="48">
        <v>240</v>
      </c>
      <c r="D14" s="48">
        <v>2350</v>
      </c>
      <c r="E14" s="48">
        <v>812</v>
      </c>
      <c r="F14" s="48">
        <v>100</v>
      </c>
      <c r="G14" s="59">
        <v>100</v>
      </c>
    </row>
    <row r="15" spans="1:7" ht="14.25" customHeight="1">
      <c r="A15" s="112" t="s">
        <v>48</v>
      </c>
      <c r="B15" s="107">
        <v>3702</v>
      </c>
      <c r="C15" s="48">
        <v>240</v>
      </c>
      <c r="D15" s="48">
        <v>2450</v>
      </c>
      <c r="E15" s="48">
        <v>812</v>
      </c>
      <c r="F15" s="48">
        <v>100</v>
      </c>
      <c r="G15" s="59">
        <v>100</v>
      </c>
    </row>
    <row r="16" spans="1:7" ht="14.25" customHeight="1">
      <c r="A16" s="112" t="s">
        <v>116</v>
      </c>
      <c r="B16" s="107">
        <v>4067</v>
      </c>
      <c r="C16" s="48">
        <v>240</v>
      </c>
      <c r="D16" s="48">
        <v>2615</v>
      </c>
      <c r="E16" s="48">
        <v>1012</v>
      </c>
      <c r="F16" s="48">
        <v>100</v>
      </c>
      <c r="G16" s="59">
        <v>100</v>
      </c>
    </row>
    <row r="17" spans="1:7" ht="13.5">
      <c r="A17" s="113" t="s">
        <v>117</v>
      </c>
      <c r="B17" s="107">
        <v>4151</v>
      </c>
      <c r="C17" s="48">
        <v>240</v>
      </c>
      <c r="D17" s="48">
        <v>2699</v>
      </c>
      <c r="E17" s="48">
        <v>1012</v>
      </c>
      <c r="F17" s="48">
        <v>100</v>
      </c>
      <c r="G17" s="59">
        <v>100</v>
      </c>
    </row>
    <row r="18" spans="1:7" ht="13.5">
      <c r="A18" s="112" t="s">
        <v>139</v>
      </c>
      <c r="B18" s="107">
        <v>4752</v>
      </c>
      <c r="C18" s="48">
        <v>240</v>
      </c>
      <c r="D18" s="48">
        <v>3000</v>
      </c>
      <c r="E18" s="48">
        <v>1312</v>
      </c>
      <c r="F18" s="48">
        <v>100</v>
      </c>
      <c r="G18" s="59">
        <v>100</v>
      </c>
    </row>
    <row r="19" spans="1:7" ht="13.5">
      <c r="A19" s="112" t="s">
        <v>171</v>
      </c>
      <c r="B19" s="107">
        <v>4757</v>
      </c>
      <c r="C19" s="48">
        <v>240</v>
      </c>
      <c r="D19" s="48">
        <v>3000</v>
      </c>
      <c r="E19" s="48">
        <v>1317</v>
      </c>
      <c r="F19" s="48">
        <v>100</v>
      </c>
      <c r="G19" s="59">
        <v>100</v>
      </c>
    </row>
    <row r="20" spans="1:7" ht="13.5">
      <c r="A20" s="112" t="s">
        <v>183</v>
      </c>
      <c r="B20" s="107">
        <v>4826</v>
      </c>
      <c r="C20" s="48">
        <v>265</v>
      </c>
      <c r="D20" s="48">
        <v>3044</v>
      </c>
      <c r="E20" s="48">
        <v>1317</v>
      </c>
      <c r="F20" s="48">
        <v>100</v>
      </c>
      <c r="G20" s="59">
        <v>100</v>
      </c>
    </row>
    <row r="21" spans="1:7" ht="13.5">
      <c r="A21" s="113" t="s">
        <v>203</v>
      </c>
      <c r="B21" s="107">
        <v>4971</v>
      </c>
      <c r="C21" s="48">
        <v>265</v>
      </c>
      <c r="D21" s="48">
        <v>3189</v>
      </c>
      <c r="E21" s="48">
        <v>1317</v>
      </c>
      <c r="F21" s="48">
        <v>100</v>
      </c>
      <c r="G21" s="59">
        <v>100</v>
      </c>
    </row>
    <row r="22" spans="1:7" ht="13.5">
      <c r="A22" s="113" t="s">
        <v>194</v>
      </c>
      <c r="B22" s="107">
        <v>4971</v>
      </c>
      <c r="C22" s="48">
        <v>265</v>
      </c>
      <c r="D22" s="48">
        <v>3189</v>
      </c>
      <c r="E22" s="48">
        <v>1317</v>
      </c>
      <c r="F22" s="48">
        <v>100</v>
      </c>
      <c r="G22" s="59">
        <v>100</v>
      </c>
    </row>
    <row r="23" spans="1:7" ht="13.5">
      <c r="A23" s="113" t="s">
        <v>204</v>
      </c>
      <c r="B23" s="107">
        <v>4971</v>
      </c>
      <c r="C23" s="48">
        <v>265</v>
      </c>
      <c r="D23" s="48">
        <v>3189</v>
      </c>
      <c r="E23" s="48">
        <v>1317</v>
      </c>
      <c r="F23" s="48">
        <v>100</v>
      </c>
      <c r="G23" s="59">
        <v>100</v>
      </c>
    </row>
    <row r="24" spans="1:7" ht="13.5">
      <c r="A24" s="113" t="s">
        <v>205</v>
      </c>
      <c r="B24" s="107">
        <v>4976</v>
      </c>
      <c r="C24" s="48">
        <v>265</v>
      </c>
      <c r="D24" s="48">
        <v>3195</v>
      </c>
      <c r="E24" s="48">
        <v>1316</v>
      </c>
      <c r="F24" s="48">
        <v>100</v>
      </c>
      <c r="G24" s="59">
        <v>100</v>
      </c>
    </row>
    <row r="25" spans="1:7" ht="13.5">
      <c r="A25" s="113" t="s">
        <v>208</v>
      </c>
      <c r="B25" s="107">
        <v>4636</v>
      </c>
      <c r="C25" s="48">
        <v>185</v>
      </c>
      <c r="D25" s="48">
        <v>2935</v>
      </c>
      <c r="E25" s="48">
        <v>1316</v>
      </c>
      <c r="F25" s="48">
        <v>100</v>
      </c>
      <c r="G25" s="59">
        <v>100</v>
      </c>
    </row>
    <row r="26" spans="1:7" ht="13.5">
      <c r="A26" s="113" t="s">
        <v>213</v>
      </c>
      <c r="B26" s="107">
        <v>4536</v>
      </c>
      <c r="C26" s="48">
        <v>215</v>
      </c>
      <c r="D26" s="48">
        <v>2934</v>
      </c>
      <c r="E26" s="48">
        <v>1187</v>
      </c>
      <c r="F26" s="48">
        <v>100</v>
      </c>
      <c r="G26" s="59">
        <v>100</v>
      </c>
    </row>
    <row r="27" spans="1:7" ht="13.5">
      <c r="A27" s="113" t="s">
        <v>215</v>
      </c>
      <c r="B27" s="107">
        <v>5056</v>
      </c>
      <c r="C27" s="48">
        <v>265</v>
      </c>
      <c r="D27" s="48">
        <v>3275</v>
      </c>
      <c r="E27" s="48">
        <v>1316</v>
      </c>
      <c r="F27" s="48">
        <v>100</v>
      </c>
      <c r="G27" s="59">
        <v>100</v>
      </c>
    </row>
    <row r="28" spans="1:7" ht="13.5">
      <c r="A28" s="113" t="s">
        <v>220</v>
      </c>
      <c r="B28" s="107">
        <v>4991</v>
      </c>
      <c r="C28" s="48">
        <v>185</v>
      </c>
      <c r="D28" s="48">
        <v>3270</v>
      </c>
      <c r="E28" s="48">
        <v>1336</v>
      </c>
      <c r="F28" s="48">
        <v>100</v>
      </c>
      <c r="G28" s="59">
        <v>100</v>
      </c>
    </row>
    <row r="29" spans="1:7" ht="13.5">
      <c r="A29" s="113" t="s">
        <v>262</v>
      </c>
      <c r="B29" s="107">
        <v>4891</v>
      </c>
      <c r="C29" s="48">
        <v>185</v>
      </c>
      <c r="D29" s="48">
        <v>3170</v>
      </c>
      <c r="E29" s="48">
        <v>1336</v>
      </c>
      <c r="F29" s="48">
        <v>100</v>
      </c>
      <c r="G29" s="59">
        <v>100</v>
      </c>
    </row>
    <row r="30" spans="1:7" ht="13.5">
      <c r="A30" s="113" t="s">
        <v>259</v>
      </c>
      <c r="B30" s="107">
        <v>4689</v>
      </c>
      <c r="C30" s="48">
        <v>135</v>
      </c>
      <c r="D30" s="48">
        <v>3198</v>
      </c>
      <c r="E30" s="48">
        <v>1156</v>
      </c>
      <c r="F30" s="48">
        <v>100</v>
      </c>
      <c r="G30" s="59">
        <v>100</v>
      </c>
    </row>
    <row r="31" spans="1:7" ht="13.5">
      <c r="A31" s="113" t="s">
        <v>260</v>
      </c>
      <c r="B31" s="107">
        <v>4779</v>
      </c>
      <c r="C31" s="48">
        <v>185</v>
      </c>
      <c r="D31" s="48">
        <v>3138</v>
      </c>
      <c r="E31" s="48">
        <v>1256</v>
      </c>
      <c r="F31" s="48">
        <v>100</v>
      </c>
      <c r="G31" s="59">
        <v>100</v>
      </c>
    </row>
    <row r="32" spans="1:7" ht="13.5">
      <c r="A32" s="113" t="s">
        <v>261</v>
      </c>
      <c r="B32" s="107">
        <v>4821</v>
      </c>
      <c r="C32" s="48">
        <v>265</v>
      </c>
      <c r="D32" s="48">
        <v>3129</v>
      </c>
      <c r="E32" s="48">
        <v>1227</v>
      </c>
      <c r="F32" s="48">
        <v>100</v>
      </c>
      <c r="G32" s="59">
        <v>100</v>
      </c>
    </row>
    <row r="33" spans="1:7" ht="13.5">
      <c r="A33" s="109" t="s">
        <v>252</v>
      </c>
      <c r="B33" s="101">
        <v>4956</v>
      </c>
      <c r="C33" s="50">
        <v>285</v>
      </c>
      <c r="D33" s="50">
        <v>3215</v>
      </c>
      <c r="E33" s="50">
        <v>1256</v>
      </c>
      <c r="F33" s="50">
        <v>100</v>
      </c>
      <c r="G33" s="60">
        <v>100</v>
      </c>
    </row>
    <row r="34" ht="13.5" hidden="1">
      <c r="A34" s="115" t="s">
        <v>104</v>
      </c>
    </row>
    <row r="35" ht="13.5">
      <c r="A35" s="115"/>
    </row>
    <row r="36" ht="13.5">
      <c r="A36" s="115"/>
    </row>
    <row r="37" ht="13.5">
      <c r="A37" s="115"/>
    </row>
    <row r="38" ht="13.5">
      <c r="A38" s="115"/>
    </row>
    <row r="39" ht="13.5">
      <c r="A39" s="115"/>
    </row>
    <row r="40" ht="13.5">
      <c r="A40" s="115"/>
    </row>
    <row r="41" ht="13.5">
      <c r="A41" s="115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1"/>
  <sheetViews>
    <sheetView zoomScale="77" zoomScaleNormal="77" zoomScaleSheetLayoutView="75" zoomScalePageLayoutView="0" workbookViewId="0" topLeftCell="A1">
      <selection activeCell="M21" sqref="M21"/>
    </sheetView>
  </sheetViews>
  <sheetFormatPr defaultColWidth="6.50390625" defaultRowHeight="13.5"/>
  <cols>
    <col min="1" max="1" width="8.75390625" style="102" customWidth="1"/>
    <col min="2" max="9" width="9.75390625" style="102" customWidth="1"/>
    <col min="10" max="255" width="6.50390625" style="0" customWidth="1"/>
  </cols>
  <sheetData>
    <row r="1" spans="1:9" ht="18.75" customHeight="1">
      <c r="A1" s="143" t="s">
        <v>277</v>
      </c>
      <c r="B1" s="99"/>
      <c r="C1" s="99"/>
      <c r="D1" s="99"/>
      <c r="E1" s="99"/>
      <c r="F1" s="99"/>
      <c r="G1" s="99"/>
      <c r="H1" s="99"/>
      <c r="I1" s="100"/>
    </row>
    <row r="2" spans="1:9" s="110" customFormat="1" ht="14.25" customHeight="1">
      <c r="A2" s="300" t="s">
        <v>105</v>
      </c>
      <c r="B2" s="302" t="s">
        <v>106</v>
      </c>
      <c r="C2" s="144"/>
      <c r="D2" s="144"/>
      <c r="E2" s="144"/>
      <c r="F2" s="144"/>
      <c r="G2" s="144"/>
      <c r="H2" s="144"/>
      <c r="I2" s="103"/>
    </row>
    <row r="3" spans="1:9" s="110" customFormat="1" ht="56.25" customHeight="1">
      <c r="A3" s="301"/>
      <c r="B3" s="303"/>
      <c r="C3" s="145" t="s">
        <v>107</v>
      </c>
      <c r="D3" s="146" t="s">
        <v>108</v>
      </c>
      <c r="E3" s="146" t="s">
        <v>109</v>
      </c>
      <c r="F3" s="146" t="s">
        <v>110</v>
      </c>
      <c r="G3" s="147" t="s">
        <v>111</v>
      </c>
      <c r="H3" s="147" t="s">
        <v>112</v>
      </c>
      <c r="I3" s="148" t="s">
        <v>113</v>
      </c>
    </row>
    <row r="4" spans="1:9" ht="14.25" customHeight="1">
      <c r="A4" s="256" t="s">
        <v>114</v>
      </c>
      <c r="B4" s="149">
        <v>2</v>
      </c>
      <c r="C4" s="150">
        <v>0</v>
      </c>
      <c r="D4" s="150">
        <v>1</v>
      </c>
      <c r="E4" s="150">
        <v>1</v>
      </c>
      <c r="F4" s="150">
        <v>0</v>
      </c>
      <c r="G4" s="150">
        <v>0</v>
      </c>
      <c r="H4" s="150">
        <v>0</v>
      </c>
      <c r="I4" s="151">
        <v>0</v>
      </c>
    </row>
    <row r="5" spans="1:9" ht="14.25" customHeight="1" hidden="1">
      <c r="A5" s="257">
        <v>6</v>
      </c>
      <c r="B5" s="152">
        <v>8</v>
      </c>
      <c r="C5" s="153">
        <v>0</v>
      </c>
      <c r="D5" s="153">
        <v>7</v>
      </c>
      <c r="E5" s="153">
        <v>1</v>
      </c>
      <c r="F5" s="153">
        <v>0</v>
      </c>
      <c r="G5" s="153">
        <v>0</v>
      </c>
      <c r="H5" s="153">
        <v>0</v>
      </c>
      <c r="I5" s="154">
        <v>0</v>
      </c>
    </row>
    <row r="6" spans="1:9" ht="14.25" customHeight="1" hidden="1">
      <c r="A6" s="257">
        <v>7</v>
      </c>
      <c r="B6" s="152">
        <v>16</v>
      </c>
      <c r="C6" s="153">
        <v>0</v>
      </c>
      <c r="D6" s="153">
        <v>12</v>
      </c>
      <c r="E6" s="153">
        <v>2</v>
      </c>
      <c r="F6" s="153">
        <v>0</v>
      </c>
      <c r="G6" s="153">
        <v>1</v>
      </c>
      <c r="H6" s="153">
        <v>1</v>
      </c>
      <c r="I6" s="154">
        <v>0</v>
      </c>
    </row>
    <row r="7" spans="1:9" ht="14.25" customHeight="1" hidden="1">
      <c r="A7" s="257">
        <v>8</v>
      </c>
      <c r="B7" s="152">
        <v>23</v>
      </c>
      <c r="C7" s="153">
        <v>0</v>
      </c>
      <c r="D7" s="153">
        <v>18</v>
      </c>
      <c r="E7" s="153">
        <v>2</v>
      </c>
      <c r="F7" s="153">
        <v>0</v>
      </c>
      <c r="G7" s="153">
        <v>2</v>
      </c>
      <c r="H7" s="153">
        <v>1</v>
      </c>
      <c r="I7" s="154">
        <v>0</v>
      </c>
    </row>
    <row r="8" spans="1:9" ht="14.25" customHeight="1" hidden="1">
      <c r="A8" s="257">
        <v>9</v>
      </c>
      <c r="B8" s="152">
        <v>36</v>
      </c>
      <c r="C8" s="153">
        <v>0</v>
      </c>
      <c r="D8" s="153">
        <v>25</v>
      </c>
      <c r="E8" s="153">
        <v>3</v>
      </c>
      <c r="F8" s="153">
        <v>0</v>
      </c>
      <c r="G8" s="153">
        <v>5</v>
      </c>
      <c r="H8" s="153">
        <v>1</v>
      </c>
      <c r="I8" s="154">
        <v>2</v>
      </c>
    </row>
    <row r="9" spans="1:9" ht="14.25" customHeight="1">
      <c r="A9" s="257">
        <v>10</v>
      </c>
      <c r="B9" s="152">
        <v>50</v>
      </c>
      <c r="C9" s="153" t="s">
        <v>115</v>
      </c>
      <c r="D9" s="153">
        <v>32</v>
      </c>
      <c r="E9" s="153">
        <v>5</v>
      </c>
      <c r="F9" s="153" t="s">
        <v>115</v>
      </c>
      <c r="G9" s="153">
        <v>7</v>
      </c>
      <c r="H9" s="153">
        <v>1</v>
      </c>
      <c r="I9" s="154">
        <v>5</v>
      </c>
    </row>
    <row r="10" spans="1:9" ht="14.25" customHeight="1">
      <c r="A10" s="257">
        <v>11</v>
      </c>
      <c r="B10" s="152">
        <v>62</v>
      </c>
      <c r="C10" s="153">
        <v>1</v>
      </c>
      <c r="D10" s="153">
        <v>40</v>
      </c>
      <c r="E10" s="153">
        <v>5</v>
      </c>
      <c r="F10" s="153">
        <v>0</v>
      </c>
      <c r="G10" s="153">
        <v>9</v>
      </c>
      <c r="H10" s="153">
        <v>1</v>
      </c>
      <c r="I10" s="154">
        <v>6</v>
      </c>
    </row>
    <row r="11" spans="1:9" ht="14.25" customHeight="1">
      <c r="A11" s="257">
        <v>12</v>
      </c>
      <c r="B11" s="152">
        <v>77</v>
      </c>
      <c r="C11" s="153">
        <v>2</v>
      </c>
      <c r="D11" s="153">
        <v>44</v>
      </c>
      <c r="E11" s="153">
        <v>8</v>
      </c>
      <c r="F11" s="153">
        <v>0</v>
      </c>
      <c r="G11" s="153">
        <v>9</v>
      </c>
      <c r="H11" s="153">
        <v>1</v>
      </c>
      <c r="I11" s="154">
        <v>13</v>
      </c>
    </row>
    <row r="12" spans="1:9" ht="14.25" customHeight="1">
      <c r="A12" s="257">
        <v>13</v>
      </c>
      <c r="B12" s="152">
        <v>78</v>
      </c>
      <c r="C12" s="153">
        <v>2</v>
      </c>
      <c r="D12" s="153">
        <v>45</v>
      </c>
      <c r="E12" s="153">
        <v>9</v>
      </c>
      <c r="F12" s="153">
        <v>0</v>
      </c>
      <c r="G12" s="153">
        <v>9</v>
      </c>
      <c r="H12" s="153">
        <v>1</v>
      </c>
      <c r="I12" s="154">
        <v>12</v>
      </c>
    </row>
    <row r="13" spans="1:9" ht="14.25" customHeight="1">
      <c r="A13" s="257">
        <v>14</v>
      </c>
      <c r="B13" s="152">
        <v>85</v>
      </c>
      <c r="C13" s="153">
        <v>2</v>
      </c>
      <c r="D13" s="153">
        <v>47</v>
      </c>
      <c r="E13" s="153">
        <v>9</v>
      </c>
      <c r="F13" s="153">
        <v>0</v>
      </c>
      <c r="G13" s="153">
        <v>9</v>
      </c>
      <c r="H13" s="153">
        <v>2</v>
      </c>
      <c r="I13" s="154">
        <v>16</v>
      </c>
    </row>
    <row r="14" spans="1:9" ht="14.25" customHeight="1">
      <c r="A14" s="257">
        <v>15</v>
      </c>
      <c r="B14" s="152">
        <v>86</v>
      </c>
      <c r="C14" s="153">
        <v>2</v>
      </c>
      <c r="D14" s="153">
        <v>47</v>
      </c>
      <c r="E14" s="153">
        <v>8</v>
      </c>
      <c r="F14" s="153" t="s">
        <v>115</v>
      </c>
      <c r="G14" s="153">
        <v>9</v>
      </c>
      <c r="H14" s="153">
        <v>2</v>
      </c>
      <c r="I14" s="154">
        <v>17</v>
      </c>
    </row>
    <row r="15" spans="1:9" ht="14.25" customHeight="1">
      <c r="A15" s="257">
        <v>16</v>
      </c>
      <c r="B15" s="152">
        <v>84</v>
      </c>
      <c r="C15" s="153">
        <v>2</v>
      </c>
      <c r="D15" s="153">
        <v>47</v>
      </c>
      <c r="E15" s="153">
        <v>7</v>
      </c>
      <c r="F15" s="153" t="s">
        <v>115</v>
      </c>
      <c r="G15" s="153">
        <v>7</v>
      </c>
      <c r="H15" s="153">
        <v>2</v>
      </c>
      <c r="I15" s="154">
        <v>19</v>
      </c>
    </row>
    <row r="16" spans="1:9" ht="14.25" customHeight="1">
      <c r="A16" s="257">
        <v>17</v>
      </c>
      <c r="B16" s="152">
        <v>85</v>
      </c>
      <c r="C16" s="153">
        <v>2</v>
      </c>
      <c r="D16" s="153">
        <v>47</v>
      </c>
      <c r="E16" s="153">
        <v>7</v>
      </c>
      <c r="F16" s="153" t="s">
        <v>115</v>
      </c>
      <c r="G16" s="153">
        <v>7</v>
      </c>
      <c r="H16" s="153">
        <v>2</v>
      </c>
      <c r="I16" s="154">
        <v>20</v>
      </c>
    </row>
    <row r="17" spans="1:9" ht="14.25" customHeight="1">
      <c r="A17" s="257">
        <v>18</v>
      </c>
      <c r="B17" s="152">
        <v>79</v>
      </c>
      <c r="C17" s="153">
        <v>2</v>
      </c>
      <c r="D17" s="153">
        <v>41</v>
      </c>
      <c r="E17" s="153">
        <v>5</v>
      </c>
      <c r="F17" s="153">
        <v>0</v>
      </c>
      <c r="G17" s="153">
        <v>7</v>
      </c>
      <c r="H17" s="153">
        <v>2</v>
      </c>
      <c r="I17" s="154">
        <v>22</v>
      </c>
    </row>
    <row r="18" spans="1:9" ht="14.25" customHeight="1">
      <c r="A18" s="257">
        <v>19</v>
      </c>
      <c r="B18" s="152">
        <v>76</v>
      </c>
      <c r="C18" s="153">
        <v>2</v>
      </c>
      <c r="D18" s="153">
        <v>39</v>
      </c>
      <c r="E18" s="153">
        <v>4</v>
      </c>
      <c r="F18" s="153">
        <v>0</v>
      </c>
      <c r="G18" s="153">
        <v>6</v>
      </c>
      <c r="H18" s="153">
        <v>2</v>
      </c>
      <c r="I18" s="154">
        <v>23</v>
      </c>
    </row>
    <row r="19" spans="1:9" ht="14.25" customHeight="1">
      <c r="A19" s="257">
        <v>20</v>
      </c>
      <c r="B19" s="152">
        <v>77</v>
      </c>
      <c r="C19" s="153">
        <v>2</v>
      </c>
      <c r="D19" s="153">
        <v>40</v>
      </c>
      <c r="E19" s="153">
        <v>4</v>
      </c>
      <c r="F19" s="153">
        <v>0</v>
      </c>
      <c r="G19" s="153">
        <v>6</v>
      </c>
      <c r="H19" s="153">
        <v>2</v>
      </c>
      <c r="I19" s="154">
        <v>23</v>
      </c>
    </row>
    <row r="20" spans="1:9" ht="14.25" customHeight="1">
      <c r="A20" s="257">
        <v>21</v>
      </c>
      <c r="B20" s="152">
        <v>72</v>
      </c>
      <c r="C20" s="153">
        <v>2</v>
      </c>
      <c r="D20" s="153">
        <v>37</v>
      </c>
      <c r="E20" s="153">
        <v>4</v>
      </c>
      <c r="F20" s="153" t="s">
        <v>115</v>
      </c>
      <c r="G20" s="153">
        <v>6</v>
      </c>
      <c r="H20" s="153">
        <v>2</v>
      </c>
      <c r="I20" s="154">
        <v>21</v>
      </c>
    </row>
    <row r="21" spans="1:9" ht="14.25" customHeight="1">
      <c r="A21" s="257">
        <v>22</v>
      </c>
      <c r="B21" s="152">
        <v>73</v>
      </c>
      <c r="C21" s="153">
        <v>1</v>
      </c>
      <c r="D21" s="153">
        <v>34</v>
      </c>
      <c r="E21" s="153">
        <v>4</v>
      </c>
      <c r="F21" s="153">
        <v>0</v>
      </c>
      <c r="G21" s="153">
        <v>5</v>
      </c>
      <c r="H21" s="153">
        <v>2</v>
      </c>
      <c r="I21" s="154">
        <v>27</v>
      </c>
    </row>
    <row r="22" spans="1:9" ht="14.25" customHeight="1">
      <c r="A22" s="257">
        <v>23</v>
      </c>
      <c r="B22" s="152">
        <v>77</v>
      </c>
      <c r="C22" s="153">
        <v>1</v>
      </c>
      <c r="D22" s="153">
        <v>36</v>
      </c>
      <c r="E22" s="153">
        <v>4</v>
      </c>
      <c r="F22" s="153">
        <v>0</v>
      </c>
      <c r="G22" s="153">
        <v>6</v>
      </c>
      <c r="H22" s="153">
        <v>2</v>
      </c>
      <c r="I22" s="154">
        <v>28</v>
      </c>
    </row>
    <row r="23" spans="1:9" ht="14.25" customHeight="1">
      <c r="A23" s="257">
        <v>24</v>
      </c>
      <c r="B23" s="152">
        <v>83</v>
      </c>
      <c r="C23" s="153">
        <v>2</v>
      </c>
      <c r="D23" s="153">
        <v>33</v>
      </c>
      <c r="E23" s="153">
        <v>5</v>
      </c>
      <c r="F23" s="153">
        <v>0</v>
      </c>
      <c r="G23" s="153">
        <v>4</v>
      </c>
      <c r="H23" s="153">
        <v>2</v>
      </c>
      <c r="I23" s="154">
        <v>37</v>
      </c>
    </row>
    <row r="24" spans="1:9" ht="14.25" customHeight="1">
      <c r="A24" s="257">
        <v>25</v>
      </c>
      <c r="B24" s="152">
        <v>94</v>
      </c>
      <c r="C24" s="153">
        <v>2</v>
      </c>
      <c r="D24" s="153">
        <v>33</v>
      </c>
      <c r="E24" s="153">
        <v>6</v>
      </c>
      <c r="F24" s="153" t="s">
        <v>115</v>
      </c>
      <c r="G24" s="153">
        <v>6</v>
      </c>
      <c r="H24" s="153">
        <v>2</v>
      </c>
      <c r="I24" s="154">
        <v>45</v>
      </c>
    </row>
    <row r="25" spans="1:9" ht="14.25" customHeight="1">
      <c r="A25" s="257">
        <v>26</v>
      </c>
      <c r="B25" s="152">
        <v>104</v>
      </c>
      <c r="C25" s="153">
        <v>2</v>
      </c>
      <c r="D25" s="153">
        <v>34</v>
      </c>
      <c r="E25" s="153">
        <v>6</v>
      </c>
      <c r="F25" s="153">
        <v>1</v>
      </c>
      <c r="G25" s="153">
        <v>5</v>
      </c>
      <c r="H25" s="153">
        <v>2</v>
      </c>
      <c r="I25" s="154">
        <v>54</v>
      </c>
    </row>
    <row r="26" spans="1:9" ht="14.25" customHeight="1">
      <c r="A26" s="257">
        <v>27</v>
      </c>
      <c r="B26" s="152">
        <v>112</v>
      </c>
      <c r="C26" s="153">
        <v>1</v>
      </c>
      <c r="D26" s="153">
        <v>33</v>
      </c>
      <c r="E26" s="153">
        <v>7</v>
      </c>
      <c r="F26" s="153">
        <v>1</v>
      </c>
      <c r="G26" s="153">
        <v>6</v>
      </c>
      <c r="H26" s="153">
        <v>2</v>
      </c>
      <c r="I26" s="154">
        <v>62</v>
      </c>
    </row>
    <row r="27" spans="1:9" ht="14.25" customHeight="1">
      <c r="A27" s="257">
        <v>28</v>
      </c>
      <c r="B27" s="152">
        <v>118</v>
      </c>
      <c r="C27" s="153">
        <v>2</v>
      </c>
      <c r="D27" s="153">
        <v>32</v>
      </c>
      <c r="E27" s="153">
        <v>7</v>
      </c>
      <c r="F27" s="153">
        <v>1</v>
      </c>
      <c r="G27" s="153">
        <v>6</v>
      </c>
      <c r="H27" s="153">
        <v>2</v>
      </c>
      <c r="I27" s="154">
        <v>68</v>
      </c>
    </row>
    <row r="28" spans="1:9" ht="14.25" customHeight="1">
      <c r="A28" s="258">
        <v>29</v>
      </c>
      <c r="B28" s="155">
        <v>127</v>
      </c>
      <c r="C28" s="156">
        <v>2</v>
      </c>
      <c r="D28" s="156">
        <v>30</v>
      </c>
      <c r="E28" s="156">
        <v>7</v>
      </c>
      <c r="F28" s="156">
        <v>1</v>
      </c>
      <c r="G28" s="156">
        <v>6</v>
      </c>
      <c r="H28" s="156">
        <v>2</v>
      </c>
      <c r="I28" s="157">
        <v>79</v>
      </c>
    </row>
    <row r="29" spans="1:6" ht="13.5">
      <c r="A29" s="115" t="s">
        <v>138</v>
      </c>
      <c r="B29" s="121"/>
      <c r="C29" s="121"/>
      <c r="D29" s="121"/>
      <c r="E29" s="121"/>
      <c r="F29" s="121"/>
    </row>
    <row r="30" spans="1:6" ht="13.5">
      <c r="A30" s="115"/>
      <c r="B30" s="121"/>
      <c r="C30" s="121"/>
      <c r="D30" s="121"/>
      <c r="E30" s="121"/>
      <c r="F30" s="121"/>
    </row>
    <row r="31" spans="1:6" ht="13.5">
      <c r="A31" s="115"/>
      <c r="B31" s="121"/>
      <c r="C31" s="121"/>
      <c r="D31" s="121"/>
      <c r="E31" s="121"/>
      <c r="F31" s="121"/>
    </row>
    <row r="32" spans="1:6" ht="13.5">
      <c r="A32" s="115"/>
      <c r="B32" s="121"/>
      <c r="C32" s="121"/>
      <c r="D32" s="121"/>
      <c r="E32" s="121"/>
      <c r="F32" s="121"/>
    </row>
    <row r="33" spans="1:6" ht="13.5">
      <c r="A33" s="115"/>
      <c r="B33" s="121"/>
      <c r="C33" s="121"/>
      <c r="D33" s="121"/>
      <c r="E33" s="121"/>
      <c r="F33" s="121"/>
    </row>
    <row r="34" ht="13.5">
      <c r="A34" s="115"/>
    </row>
    <row r="35" ht="13.5">
      <c r="A35" s="115"/>
    </row>
    <row r="36" ht="13.5">
      <c r="A36" s="115"/>
    </row>
    <row r="37" ht="13.5">
      <c r="A37" s="115"/>
    </row>
    <row r="38" ht="13.5">
      <c r="A38" s="115"/>
    </row>
    <row r="39" ht="13.5">
      <c r="A39" s="115"/>
    </row>
    <row r="40" ht="13.5">
      <c r="A40" s="115"/>
    </row>
    <row r="41" ht="13.5">
      <c r="A41" s="115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0"/>
  <sheetViews>
    <sheetView zoomScaleSheetLayoutView="75" zoomScalePageLayoutView="0" workbookViewId="0" topLeftCell="A15">
      <selection activeCell="I38" sqref="I38"/>
    </sheetView>
  </sheetViews>
  <sheetFormatPr defaultColWidth="6.50390625" defaultRowHeight="13.5"/>
  <cols>
    <col min="1" max="1" width="11.50390625" style="102" customWidth="1"/>
    <col min="2" max="2" width="25.25390625" style="102" customWidth="1"/>
    <col min="3" max="3" width="23.125" style="102" customWidth="1"/>
    <col min="4" max="4" width="22.50390625" style="102" customWidth="1"/>
  </cols>
  <sheetData>
    <row r="1" spans="1:4" ht="13.5">
      <c r="A1" s="98" t="s">
        <v>263</v>
      </c>
      <c r="B1" s="117"/>
      <c r="C1" s="117"/>
      <c r="D1" s="117"/>
    </row>
    <row r="2" spans="1:4" s="110" customFormat="1" ht="12.75" customHeight="1">
      <c r="A2" s="19" t="s">
        <v>44</v>
      </c>
      <c r="B2" s="19" t="s">
        <v>25</v>
      </c>
      <c r="C2" s="19" t="s">
        <v>69</v>
      </c>
      <c r="D2" s="22" t="s">
        <v>70</v>
      </c>
    </row>
    <row r="3" spans="1:4" s="110" customFormat="1" ht="12.75" customHeight="1">
      <c r="A3" s="106" t="s">
        <v>49</v>
      </c>
      <c r="B3" s="104">
        <v>5845007</v>
      </c>
      <c r="C3" s="105">
        <v>187842</v>
      </c>
      <c r="D3" s="78">
        <v>5644151</v>
      </c>
    </row>
    <row r="4" spans="1:4" ht="12.75" customHeight="1">
      <c r="A4" s="106">
        <v>55</v>
      </c>
      <c r="B4" s="107">
        <v>6734465</v>
      </c>
      <c r="C4" s="48">
        <v>185930</v>
      </c>
      <c r="D4" s="59">
        <v>6548535</v>
      </c>
    </row>
    <row r="5" spans="1:4" ht="12.75" customHeight="1">
      <c r="A5" s="106">
        <v>60</v>
      </c>
      <c r="B5" s="107">
        <v>7856674</v>
      </c>
      <c r="C5" s="48">
        <v>170473</v>
      </c>
      <c r="D5" s="59">
        <v>7686201</v>
      </c>
    </row>
    <row r="6" spans="1:4" ht="12.75" customHeight="1" hidden="1">
      <c r="A6" s="106">
        <v>61</v>
      </c>
      <c r="B6" s="107">
        <v>8136197</v>
      </c>
      <c r="C6" s="48">
        <v>179003</v>
      </c>
      <c r="D6" s="59">
        <v>7957194</v>
      </c>
    </row>
    <row r="7" spans="1:4" ht="12.75" customHeight="1" hidden="1">
      <c r="A7" s="106">
        <v>62</v>
      </c>
      <c r="B7" s="107">
        <v>8498532</v>
      </c>
      <c r="C7" s="48">
        <v>184291</v>
      </c>
      <c r="D7" s="59">
        <v>8341241</v>
      </c>
    </row>
    <row r="8" spans="1:4" ht="12.75" customHeight="1" hidden="1">
      <c r="A8" s="106">
        <v>63</v>
      </c>
      <c r="B8" s="107">
        <v>8737631</v>
      </c>
      <c r="C8" s="48">
        <v>182515</v>
      </c>
      <c r="D8" s="59">
        <v>8555116</v>
      </c>
    </row>
    <row r="9" spans="1:4" ht="12.75" customHeight="1" hidden="1">
      <c r="A9" s="106" t="s">
        <v>71</v>
      </c>
      <c r="B9" s="107">
        <v>8844613</v>
      </c>
      <c r="C9" s="48">
        <v>194226</v>
      </c>
      <c r="D9" s="59">
        <v>8650387</v>
      </c>
    </row>
    <row r="10" spans="1:4" ht="12.75" customHeight="1">
      <c r="A10" s="113" t="s">
        <v>47</v>
      </c>
      <c r="B10" s="107">
        <v>8938504</v>
      </c>
      <c r="C10" s="48">
        <v>183905</v>
      </c>
      <c r="D10" s="59">
        <v>8754599</v>
      </c>
    </row>
    <row r="11" spans="1:4" ht="12.75" customHeight="1" hidden="1">
      <c r="A11" s="106">
        <v>3</v>
      </c>
      <c r="B11" s="107">
        <v>9227864</v>
      </c>
      <c r="C11" s="48">
        <v>185214</v>
      </c>
      <c r="D11" s="59">
        <v>9042650</v>
      </c>
    </row>
    <row r="12" spans="1:4" ht="12.75" customHeight="1" hidden="1">
      <c r="A12" s="106">
        <v>4</v>
      </c>
      <c r="B12" s="107">
        <v>9468283</v>
      </c>
      <c r="C12" s="48">
        <v>188256</v>
      </c>
      <c r="D12" s="59">
        <v>9280027</v>
      </c>
    </row>
    <row r="13" spans="1:4" ht="12.75" customHeight="1" hidden="1">
      <c r="A13" s="106">
        <v>5</v>
      </c>
      <c r="B13" s="107">
        <v>9336663</v>
      </c>
      <c r="C13" s="48">
        <v>186338</v>
      </c>
      <c r="D13" s="59">
        <v>9150325</v>
      </c>
    </row>
    <row r="14" spans="1:4" ht="12.75" customHeight="1" hidden="1">
      <c r="A14" s="106">
        <v>6</v>
      </c>
      <c r="B14" s="107">
        <v>9264847</v>
      </c>
      <c r="C14" s="48">
        <v>186331</v>
      </c>
      <c r="D14" s="59">
        <v>9078516</v>
      </c>
    </row>
    <row r="15" spans="1:4" ht="12.75" customHeight="1">
      <c r="A15" s="106">
        <v>7</v>
      </c>
      <c r="B15" s="107">
        <v>9460938</v>
      </c>
      <c r="C15" s="48">
        <v>203946</v>
      </c>
      <c r="D15" s="59">
        <v>9256992</v>
      </c>
    </row>
    <row r="16" spans="1:4" ht="12.75" customHeight="1">
      <c r="A16" s="106">
        <v>8</v>
      </c>
      <c r="B16" s="107">
        <v>9542512</v>
      </c>
      <c r="C16" s="48">
        <v>213816</v>
      </c>
      <c r="D16" s="59">
        <v>9328696</v>
      </c>
    </row>
    <row r="17" spans="1:4" ht="12.75" customHeight="1">
      <c r="A17" s="106">
        <v>9</v>
      </c>
      <c r="B17" s="107">
        <v>9506264</v>
      </c>
      <c r="C17" s="48">
        <v>226399</v>
      </c>
      <c r="D17" s="59">
        <v>9279865</v>
      </c>
    </row>
    <row r="18" spans="1:4" ht="12.75" customHeight="1">
      <c r="A18" s="106">
        <v>10</v>
      </c>
      <c r="B18" s="107">
        <v>9472027</v>
      </c>
      <c r="C18" s="48">
        <v>233083</v>
      </c>
      <c r="D18" s="59">
        <v>9238944</v>
      </c>
    </row>
    <row r="19" spans="1:4" ht="12.75" customHeight="1">
      <c r="A19" s="106" t="s">
        <v>101</v>
      </c>
      <c r="B19" s="107">
        <v>9610890</v>
      </c>
      <c r="C19" s="48">
        <v>234321</v>
      </c>
      <c r="D19" s="59">
        <v>9376569</v>
      </c>
    </row>
    <row r="20" spans="1:4" ht="12.75" customHeight="1">
      <c r="A20" s="106" t="s">
        <v>119</v>
      </c>
      <c r="B20" s="107">
        <v>9837931</v>
      </c>
      <c r="C20" s="48">
        <v>235208</v>
      </c>
      <c r="D20" s="59">
        <v>9602723</v>
      </c>
    </row>
    <row r="21" spans="1:4" ht="12.75" customHeight="1">
      <c r="A21" s="112" t="s">
        <v>120</v>
      </c>
      <c r="B21" s="107">
        <v>9775960</v>
      </c>
      <c r="C21" s="48">
        <v>240051</v>
      </c>
      <c r="D21" s="59">
        <v>9535909</v>
      </c>
    </row>
    <row r="22" spans="1:4" ht="12.75" customHeight="1">
      <c r="A22" s="112" t="s">
        <v>139</v>
      </c>
      <c r="B22" s="107">
        <v>9521278</v>
      </c>
      <c r="C22" s="48">
        <v>251517</v>
      </c>
      <c r="D22" s="59">
        <v>9269761</v>
      </c>
    </row>
    <row r="23" spans="1:4" ht="12.75" customHeight="1">
      <c r="A23" s="112" t="s">
        <v>171</v>
      </c>
      <c r="B23" s="107">
        <v>9156127</v>
      </c>
      <c r="C23" s="48">
        <v>309642</v>
      </c>
      <c r="D23" s="59">
        <v>8846485</v>
      </c>
    </row>
    <row r="24" spans="1:4" ht="12.75" customHeight="1">
      <c r="A24" s="112" t="s">
        <v>183</v>
      </c>
      <c r="B24" s="107">
        <v>8916722</v>
      </c>
      <c r="C24" s="48">
        <v>308173</v>
      </c>
      <c r="D24" s="59">
        <v>8608549</v>
      </c>
    </row>
    <row r="25" spans="1:4" ht="12.75" customHeight="1">
      <c r="A25" s="113" t="s">
        <v>206</v>
      </c>
      <c r="B25" s="107">
        <v>8729305</v>
      </c>
      <c r="C25" s="48">
        <v>307961</v>
      </c>
      <c r="D25" s="59">
        <v>8421344</v>
      </c>
    </row>
    <row r="26" spans="1:4" ht="12.75" customHeight="1">
      <c r="A26" s="113" t="s">
        <v>195</v>
      </c>
      <c r="B26" s="107">
        <v>8336825</v>
      </c>
      <c r="C26" s="48">
        <v>316644</v>
      </c>
      <c r="D26" s="59">
        <v>8020181</v>
      </c>
    </row>
    <row r="27" spans="1:4" ht="12.75" customHeight="1">
      <c r="A27" s="113" t="s">
        <v>207</v>
      </c>
      <c r="B27" s="107">
        <v>7967296</v>
      </c>
      <c r="C27" s="48">
        <v>319551</v>
      </c>
      <c r="D27" s="59">
        <v>7647745</v>
      </c>
    </row>
    <row r="28" spans="1:4" ht="12.75" customHeight="1">
      <c r="A28" s="113" t="s">
        <v>209</v>
      </c>
      <c r="B28" s="107">
        <v>7672281</v>
      </c>
      <c r="C28" s="48">
        <v>319860</v>
      </c>
      <c r="D28" s="59">
        <v>7352421</v>
      </c>
    </row>
    <row r="29" spans="1:4" ht="12.75" customHeight="1">
      <c r="A29" s="113" t="s">
        <v>214</v>
      </c>
      <c r="B29" s="107">
        <v>7498279</v>
      </c>
      <c r="C29" s="48">
        <v>317334</v>
      </c>
      <c r="D29" s="59">
        <v>7180945</v>
      </c>
    </row>
    <row r="30" spans="1:4" ht="12.75" customHeight="1">
      <c r="A30" s="113" t="s">
        <v>216</v>
      </c>
      <c r="B30" s="107">
        <v>7382686</v>
      </c>
      <c r="C30" s="48">
        <v>313246</v>
      </c>
      <c r="D30" s="59">
        <v>7069440</v>
      </c>
    </row>
    <row r="31" spans="1:4" ht="12.75" customHeight="1">
      <c r="A31" s="113" t="s">
        <v>222</v>
      </c>
      <c r="B31" s="107">
        <v>7326490</v>
      </c>
      <c r="C31" s="48">
        <v>317940</v>
      </c>
      <c r="D31" s="59">
        <v>7008550</v>
      </c>
    </row>
    <row r="32" spans="1:4" ht="12.75" customHeight="1">
      <c r="A32" s="113" t="s">
        <v>230</v>
      </c>
      <c r="B32" s="107">
        <v>7304644</v>
      </c>
      <c r="C32" s="48">
        <v>324139</v>
      </c>
      <c r="D32" s="59">
        <v>6980505</v>
      </c>
    </row>
    <row r="33" spans="1:4" ht="12.75" customHeight="1">
      <c r="A33" s="113" t="s">
        <v>226</v>
      </c>
      <c r="B33" s="107">
        <v>7185368</v>
      </c>
      <c r="C33" s="48">
        <v>315699</v>
      </c>
      <c r="D33" s="59">
        <v>6869669</v>
      </c>
    </row>
    <row r="34" spans="1:4" ht="12.75" customHeight="1">
      <c r="A34" s="113" t="s">
        <v>235</v>
      </c>
      <c r="B34" s="107">
        <v>7102912</v>
      </c>
      <c r="C34" s="48">
        <v>319596</v>
      </c>
      <c r="D34" s="59">
        <v>6783316</v>
      </c>
    </row>
    <row r="35" spans="1:4" ht="12.75" customHeight="1">
      <c r="A35" s="113" t="s">
        <v>239</v>
      </c>
      <c r="B35" s="107">
        <v>6984232</v>
      </c>
      <c r="C35" s="48">
        <v>321665</v>
      </c>
      <c r="D35" s="59">
        <v>6662567</v>
      </c>
    </row>
    <row r="36" spans="1:4" ht="12.75" customHeight="1">
      <c r="A36" s="113" t="s">
        <v>251</v>
      </c>
      <c r="B36" s="107">
        <v>6873574</v>
      </c>
      <c r="C36" s="48">
        <v>315734</v>
      </c>
      <c r="D36" s="59">
        <v>6557840</v>
      </c>
    </row>
    <row r="37" spans="1:4" ht="13.5">
      <c r="A37" s="109" t="s">
        <v>253</v>
      </c>
      <c r="B37" s="101">
        <v>6811275</v>
      </c>
      <c r="C37" s="50">
        <v>317080</v>
      </c>
      <c r="D37" s="60">
        <v>6494195</v>
      </c>
    </row>
    <row r="38" spans="1:4" ht="13.5">
      <c r="A38" s="115"/>
      <c r="B38" s="158"/>
      <c r="C38" s="158"/>
      <c r="D38" s="158"/>
    </row>
    <row r="39" ht="13.5">
      <c r="A39" s="115"/>
    </row>
    <row r="40" ht="13.5">
      <c r="A40" s="115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zoomScaleSheetLayoutView="75" zoomScalePageLayoutView="0" workbookViewId="0" topLeftCell="A1">
      <selection activeCell="C28" sqref="C28"/>
    </sheetView>
  </sheetViews>
  <sheetFormatPr defaultColWidth="6.50390625" defaultRowHeight="13.5"/>
  <cols>
    <col min="1" max="1" width="10.00390625" style="102" customWidth="1"/>
    <col min="2" max="4" width="21.625" style="102" customWidth="1"/>
    <col min="5" max="6" width="6.50390625" style="0" customWidth="1"/>
    <col min="7" max="7" width="9.75390625" style="0" customWidth="1"/>
  </cols>
  <sheetData>
    <row r="1" spans="1:4" s="63" customFormat="1" ht="13.5">
      <c r="A1" s="98" t="s">
        <v>264</v>
      </c>
      <c r="B1" s="99"/>
      <c r="C1" s="99"/>
      <c r="D1" s="99"/>
    </row>
    <row r="2" spans="1:4" s="110" customFormat="1" ht="12.75" customHeight="1">
      <c r="A2" s="22" t="s">
        <v>44</v>
      </c>
      <c r="B2" s="19" t="s">
        <v>25</v>
      </c>
      <c r="C2" s="19" t="s">
        <v>69</v>
      </c>
      <c r="D2" s="22" t="s">
        <v>70</v>
      </c>
    </row>
    <row r="3" spans="1:4" s="110" customFormat="1" ht="12.75" customHeight="1">
      <c r="A3" s="112" t="s">
        <v>49</v>
      </c>
      <c r="B3" s="75">
        <v>1348</v>
      </c>
      <c r="C3" s="64">
        <v>43</v>
      </c>
      <c r="D3" s="65">
        <v>1301</v>
      </c>
    </row>
    <row r="4" spans="1:7" s="63" customFormat="1" ht="12.75" customHeight="1">
      <c r="A4" s="112">
        <v>55</v>
      </c>
      <c r="B4" s="76">
        <v>1505</v>
      </c>
      <c r="C4" s="66">
        <v>42</v>
      </c>
      <c r="D4" s="67">
        <v>1464</v>
      </c>
      <c r="F4" s="115"/>
      <c r="G4" s="102"/>
    </row>
    <row r="5" spans="1:7" s="63" customFormat="1" ht="12.75" customHeight="1">
      <c r="A5" s="112">
        <v>60</v>
      </c>
      <c r="B5" s="76">
        <v>1729</v>
      </c>
      <c r="C5" s="66">
        <v>38</v>
      </c>
      <c r="D5" s="67">
        <v>1692</v>
      </c>
      <c r="F5" s="115"/>
      <c r="G5" s="102"/>
    </row>
    <row r="6" spans="1:4" s="63" customFormat="1" ht="12.75" customHeight="1" hidden="1">
      <c r="A6" s="112">
        <v>61</v>
      </c>
      <c r="B6" s="76">
        <v>1798</v>
      </c>
      <c r="C6" s="66">
        <v>40</v>
      </c>
      <c r="D6" s="67">
        <v>1758</v>
      </c>
    </row>
    <row r="7" spans="1:4" s="63" customFormat="1" ht="12.75" customHeight="1" hidden="1">
      <c r="A7" s="112">
        <v>62</v>
      </c>
      <c r="B7" s="76">
        <v>1879</v>
      </c>
      <c r="C7" s="66">
        <v>41</v>
      </c>
      <c r="D7" s="67">
        <v>1838</v>
      </c>
    </row>
    <row r="8" spans="1:4" s="63" customFormat="1" ht="12.75" customHeight="1" hidden="1">
      <c r="A8" s="112">
        <v>63</v>
      </c>
      <c r="B8" s="76">
        <v>1927</v>
      </c>
      <c r="C8" s="66">
        <v>40</v>
      </c>
      <c r="D8" s="67">
        <v>1886</v>
      </c>
    </row>
    <row r="9" spans="1:4" s="63" customFormat="1" ht="12.75" customHeight="1" hidden="1">
      <c r="A9" s="112" t="s">
        <v>71</v>
      </c>
      <c r="B9" s="76">
        <v>1973</v>
      </c>
      <c r="C9" s="66">
        <v>43</v>
      </c>
      <c r="D9" s="67">
        <v>1929</v>
      </c>
    </row>
    <row r="10" spans="1:4" s="63" customFormat="1" ht="12.75" customHeight="1">
      <c r="A10" s="113" t="s">
        <v>47</v>
      </c>
      <c r="B10" s="76">
        <v>2007</v>
      </c>
      <c r="C10" s="66">
        <v>41</v>
      </c>
      <c r="D10" s="67">
        <v>1966</v>
      </c>
    </row>
    <row r="11" spans="1:4" s="63" customFormat="1" ht="12.75" customHeight="1" hidden="1">
      <c r="A11" s="112">
        <v>3</v>
      </c>
      <c r="B11" s="76">
        <v>2062</v>
      </c>
      <c r="C11" s="66">
        <v>41</v>
      </c>
      <c r="D11" s="67">
        <v>2020</v>
      </c>
    </row>
    <row r="12" spans="1:4" s="63" customFormat="1" ht="12.75" customHeight="1" hidden="1">
      <c r="A12" s="112">
        <v>4</v>
      </c>
      <c r="B12" s="76">
        <v>2090</v>
      </c>
      <c r="C12" s="66">
        <v>42</v>
      </c>
      <c r="D12" s="67">
        <v>2076</v>
      </c>
    </row>
    <row r="13" spans="1:4" s="63" customFormat="1" ht="12.75" customHeight="1" hidden="1">
      <c r="A13" s="112">
        <v>5</v>
      </c>
      <c r="B13" s="76">
        <v>2105</v>
      </c>
      <c r="C13" s="66">
        <v>42</v>
      </c>
      <c r="D13" s="67">
        <v>2063</v>
      </c>
    </row>
    <row r="14" spans="1:4" s="63" customFormat="1" ht="12.75" customHeight="1" hidden="1">
      <c r="A14" s="112">
        <v>6</v>
      </c>
      <c r="B14" s="76">
        <v>2083</v>
      </c>
      <c r="C14" s="66">
        <v>42</v>
      </c>
      <c r="D14" s="67">
        <v>2041</v>
      </c>
    </row>
    <row r="15" spans="1:4" s="63" customFormat="1" ht="12.75" customHeight="1">
      <c r="A15" s="112">
        <v>7</v>
      </c>
      <c r="B15" s="76">
        <v>2128.7</v>
      </c>
      <c r="C15" s="66">
        <v>45.9</v>
      </c>
      <c r="D15" s="67">
        <v>2082.8</v>
      </c>
    </row>
    <row r="16" spans="1:4" s="63" customFormat="1" ht="12.75" customHeight="1">
      <c r="A16" s="112">
        <v>8</v>
      </c>
      <c r="B16" s="76">
        <v>2149.3</v>
      </c>
      <c r="C16" s="66">
        <v>48.2</v>
      </c>
      <c r="D16" s="67">
        <v>2101.2</v>
      </c>
    </row>
    <row r="17" spans="1:4" s="63" customFormat="1" ht="12.75" customHeight="1">
      <c r="A17" s="112">
        <v>9</v>
      </c>
      <c r="B17" s="76">
        <v>2149.9</v>
      </c>
      <c r="C17" s="66">
        <v>51.2</v>
      </c>
      <c r="D17" s="67">
        <v>2098.7</v>
      </c>
    </row>
    <row r="18" spans="1:4" s="63" customFormat="1" ht="12.75" customHeight="1">
      <c r="A18" s="112">
        <v>10</v>
      </c>
      <c r="B18" s="76">
        <v>2145</v>
      </c>
      <c r="C18" s="66">
        <v>52.8</v>
      </c>
      <c r="D18" s="67">
        <v>2092.2</v>
      </c>
    </row>
    <row r="19" spans="1:4" s="63" customFormat="1" ht="12.75" customHeight="1">
      <c r="A19" s="112" t="s">
        <v>101</v>
      </c>
      <c r="B19" s="76">
        <v>2191.160477952492</v>
      </c>
      <c r="C19" s="66">
        <v>53.422202767309365</v>
      </c>
      <c r="D19" s="67">
        <v>2137.7382751851824</v>
      </c>
    </row>
    <row r="20" spans="1:4" s="63" customFormat="1" ht="12.75" customHeight="1">
      <c r="A20" s="112" t="s">
        <v>119</v>
      </c>
      <c r="B20" s="76">
        <v>1800.3</v>
      </c>
      <c r="C20" s="66">
        <v>43</v>
      </c>
      <c r="D20" s="67">
        <v>1757.2</v>
      </c>
    </row>
    <row r="21" spans="1:4" s="63" customFormat="1" ht="12.75" customHeight="1">
      <c r="A21" s="112" t="s">
        <v>120</v>
      </c>
      <c r="B21" s="76">
        <v>1796.3415194362524</v>
      </c>
      <c r="C21" s="66">
        <v>44.10958904109589</v>
      </c>
      <c r="D21" s="67">
        <v>1752.2319303951565</v>
      </c>
    </row>
    <row r="22" spans="1:4" s="63" customFormat="1" ht="12.75" customHeight="1">
      <c r="A22" s="112" t="s">
        <v>139</v>
      </c>
      <c r="B22" s="76">
        <v>1755.4</v>
      </c>
      <c r="C22" s="66">
        <v>46.4</v>
      </c>
      <c r="D22" s="67">
        <v>1709.1</v>
      </c>
    </row>
    <row r="23" spans="1:4" s="63" customFormat="1" ht="12.75" customHeight="1">
      <c r="A23" s="112" t="s">
        <v>171</v>
      </c>
      <c r="B23" s="76">
        <v>1691.5</v>
      </c>
      <c r="C23" s="66">
        <v>57.2</v>
      </c>
      <c r="D23" s="67">
        <v>1634.3</v>
      </c>
    </row>
    <row r="24" spans="1:4" s="63" customFormat="1" ht="12.75" customHeight="1">
      <c r="A24" s="112" t="s">
        <v>183</v>
      </c>
      <c r="B24" s="76">
        <v>1649.5</v>
      </c>
      <c r="C24" s="66">
        <v>57</v>
      </c>
      <c r="D24" s="67">
        <v>1592.5</v>
      </c>
    </row>
    <row r="25" spans="1:4" s="63" customFormat="1" ht="12.75" customHeight="1">
      <c r="A25" s="113" t="s">
        <v>206</v>
      </c>
      <c r="B25" s="76">
        <v>1629.4</v>
      </c>
      <c r="C25" s="66">
        <v>57.5</v>
      </c>
      <c r="D25" s="67">
        <v>1571.9</v>
      </c>
    </row>
    <row r="26" spans="1:4" s="63" customFormat="1" ht="12.75" customHeight="1">
      <c r="A26" s="113" t="s">
        <v>195</v>
      </c>
      <c r="B26" s="76">
        <v>1564.4257834490522</v>
      </c>
      <c r="C26" s="66">
        <v>59.419027960217676</v>
      </c>
      <c r="D26" s="67">
        <v>1505.0067554888344</v>
      </c>
    </row>
    <row r="27" spans="1:4" s="63" customFormat="1" ht="12.75" customHeight="1">
      <c r="A27" s="113" t="s">
        <v>207</v>
      </c>
      <c r="B27" s="76">
        <v>1503.3</v>
      </c>
      <c r="C27" s="66">
        <v>60.3</v>
      </c>
      <c r="D27" s="67">
        <v>1443</v>
      </c>
    </row>
    <row r="28" spans="1:4" s="63" customFormat="1" ht="12.75" customHeight="1">
      <c r="A28" s="113" t="s">
        <v>209</v>
      </c>
      <c r="B28" s="76">
        <v>1451.7</v>
      </c>
      <c r="C28" s="66">
        <v>60.5</v>
      </c>
      <c r="D28" s="67">
        <v>1391.2</v>
      </c>
    </row>
    <row r="29" spans="1:4" s="63" customFormat="1" ht="12.75" customHeight="1">
      <c r="A29" s="113" t="s">
        <v>212</v>
      </c>
      <c r="B29" s="76">
        <v>1430.6</v>
      </c>
      <c r="C29" s="66">
        <v>60.5</v>
      </c>
      <c r="D29" s="67">
        <v>1370</v>
      </c>
    </row>
    <row r="30" spans="1:4" s="63" customFormat="1" ht="12.75" customHeight="1">
      <c r="A30" s="113" t="s">
        <v>216</v>
      </c>
      <c r="B30" s="76">
        <v>1413</v>
      </c>
      <c r="C30" s="66">
        <v>60</v>
      </c>
      <c r="D30" s="67">
        <v>1353</v>
      </c>
    </row>
    <row r="31" spans="1:4" s="63" customFormat="1" ht="12.75" customHeight="1">
      <c r="A31" s="113" t="s">
        <v>223</v>
      </c>
      <c r="B31" s="76">
        <v>1410.6</v>
      </c>
      <c r="C31" s="66">
        <v>61.2</v>
      </c>
      <c r="D31" s="67">
        <v>1349.4</v>
      </c>
    </row>
    <row r="32" spans="1:4" s="63" customFormat="1" ht="12.75" customHeight="1">
      <c r="A32" s="113" t="s">
        <v>230</v>
      </c>
      <c r="B32" s="76">
        <v>1410.5</v>
      </c>
      <c r="C32" s="66">
        <v>62.6</v>
      </c>
      <c r="D32" s="67">
        <v>1347.9</v>
      </c>
    </row>
    <row r="33" spans="1:4" ht="13.5">
      <c r="A33" s="113" t="s">
        <v>231</v>
      </c>
      <c r="B33" s="76">
        <v>1401.1</v>
      </c>
      <c r="C33" s="66">
        <v>61.6</v>
      </c>
      <c r="D33" s="67">
        <v>1339.6</v>
      </c>
    </row>
    <row r="34" spans="1:4" ht="13.5">
      <c r="A34" s="113" t="s">
        <v>236</v>
      </c>
      <c r="B34" s="76">
        <v>1394.9844356066185</v>
      </c>
      <c r="C34" s="66">
        <v>62.76741788186773</v>
      </c>
      <c r="D34" s="67">
        <v>1332.217017724751</v>
      </c>
    </row>
    <row r="35" spans="1:4" ht="13.5">
      <c r="A35" s="113" t="s">
        <v>241</v>
      </c>
      <c r="B35" s="76">
        <v>1381.3186380468694</v>
      </c>
      <c r="C35" s="66">
        <v>63.617855149620766</v>
      </c>
      <c r="D35" s="67">
        <v>1317.7007828972485</v>
      </c>
    </row>
    <row r="36" spans="1:4" ht="13.5">
      <c r="A36" s="113" t="s">
        <v>251</v>
      </c>
      <c r="B36" s="76">
        <v>1365.836860407352</v>
      </c>
      <c r="C36" s="66">
        <v>62.73899652260308</v>
      </c>
      <c r="D36" s="67">
        <v>1303.0978638847491</v>
      </c>
    </row>
    <row r="37" spans="1:4" ht="13.5">
      <c r="A37" s="109" t="s">
        <v>254</v>
      </c>
      <c r="B37" s="77">
        <v>1368.110512995621</v>
      </c>
      <c r="C37" s="69">
        <v>63.68858715301491</v>
      </c>
      <c r="D37" s="70">
        <v>1304.4219258426062</v>
      </c>
    </row>
    <row r="38" ht="13.5">
      <c r="A38" s="115"/>
    </row>
    <row r="39" ht="13.5">
      <c r="A39" s="115"/>
    </row>
    <row r="40" ht="13.5">
      <c r="A40" s="115"/>
    </row>
  </sheetData>
  <sheetProtection/>
  <printOptions/>
  <pageMargins left="0.25" right="0.25" top="0.75" bottom="0.75" header="0.3" footer="0.3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7"/>
  <sheetViews>
    <sheetView view="pageBreakPreview" zoomScaleSheetLayoutView="100" zoomScalePageLayoutView="0" workbookViewId="0" topLeftCell="A1">
      <selection activeCell="E14" sqref="E14"/>
    </sheetView>
  </sheetViews>
  <sheetFormatPr defaultColWidth="6.50390625" defaultRowHeight="13.5"/>
  <cols>
    <col min="1" max="1" width="2.875" style="102" customWidth="1"/>
    <col min="2" max="2" width="16.125" style="102" customWidth="1"/>
    <col min="3" max="8" width="12.625" style="102" customWidth="1"/>
    <col min="9" max="10" width="6.50390625" style="0" customWidth="1"/>
    <col min="11" max="12" width="9.00390625" style="0" bestFit="1" customWidth="1"/>
    <col min="13" max="13" width="6.50390625" style="0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8" t="s">
        <v>267</v>
      </c>
      <c r="B1" s="98"/>
      <c r="C1" s="117"/>
      <c r="D1" s="117"/>
      <c r="E1" s="117"/>
      <c r="F1" s="117"/>
      <c r="G1" s="117"/>
      <c r="H1" s="128" t="s">
        <v>258</v>
      </c>
    </row>
    <row r="2" spans="1:13" s="110" customFormat="1" ht="41.25" customHeight="1">
      <c r="A2" s="259" t="s">
        <v>82</v>
      </c>
      <c r="B2" s="260"/>
      <c r="C2" s="129" t="s">
        <v>83</v>
      </c>
      <c r="D2" s="129" t="s">
        <v>84</v>
      </c>
      <c r="E2" s="129" t="s">
        <v>85</v>
      </c>
      <c r="F2" s="229" t="s">
        <v>86</v>
      </c>
      <c r="G2" s="129" t="s">
        <v>87</v>
      </c>
      <c r="H2" s="129" t="s">
        <v>88</v>
      </c>
      <c r="J2" s="130"/>
      <c r="K2" s="130"/>
      <c r="L2" s="130"/>
      <c r="M2" s="141"/>
    </row>
    <row r="3" spans="1:13" s="110" customFormat="1" ht="16.5" customHeight="1">
      <c r="A3" s="261" t="s">
        <v>25</v>
      </c>
      <c r="B3" s="262"/>
      <c r="C3" s="131">
        <v>0.771</v>
      </c>
      <c r="D3" s="66">
        <v>30.8</v>
      </c>
      <c r="E3" s="175"/>
      <c r="F3" s="175"/>
      <c r="G3" s="232"/>
      <c r="H3" s="211"/>
      <c r="J3" s="48"/>
      <c r="K3" s="141"/>
      <c r="L3" s="141"/>
      <c r="M3" s="141"/>
    </row>
    <row r="4" spans="1:13" ht="16.5" customHeight="1">
      <c r="A4" s="204"/>
      <c r="B4" s="207" t="s">
        <v>42</v>
      </c>
      <c r="C4" s="208">
        <v>0.797</v>
      </c>
      <c r="D4" s="209">
        <v>296.5</v>
      </c>
      <c r="E4" s="210"/>
      <c r="F4" s="210"/>
      <c r="G4" s="211"/>
      <c r="H4" s="176"/>
      <c r="J4" s="48"/>
      <c r="K4" s="127"/>
      <c r="L4" s="141"/>
      <c r="M4" s="127"/>
    </row>
    <row r="5" spans="1:13" ht="16.5" customHeight="1">
      <c r="A5" s="205"/>
      <c r="B5" s="207" t="s">
        <v>118</v>
      </c>
      <c r="C5" s="208">
        <v>0.01</v>
      </c>
      <c r="D5" s="209">
        <v>8.5</v>
      </c>
      <c r="E5" s="210"/>
      <c r="F5" s="210"/>
      <c r="G5" s="211"/>
      <c r="H5" s="177"/>
      <c r="J5" s="48"/>
      <c r="K5" s="127"/>
      <c r="L5" s="141"/>
      <c r="M5" s="127"/>
    </row>
    <row r="6" spans="1:13" ht="16.5" customHeight="1">
      <c r="A6" s="205"/>
      <c r="B6" s="207" t="s">
        <v>43</v>
      </c>
      <c r="C6" s="208">
        <v>0.233</v>
      </c>
      <c r="D6" s="209">
        <v>87.5</v>
      </c>
      <c r="E6" s="210"/>
      <c r="F6" s="210"/>
      <c r="G6" s="211"/>
      <c r="H6" s="177"/>
      <c r="J6" s="48"/>
      <c r="K6" s="127"/>
      <c r="L6" s="141"/>
      <c r="M6" s="127"/>
    </row>
    <row r="7" spans="1:13" ht="16.5" customHeight="1">
      <c r="A7" s="205"/>
      <c r="B7" s="207" t="s">
        <v>176</v>
      </c>
      <c r="C7" s="208">
        <v>0.864</v>
      </c>
      <c r="D7" s="209">
        <v>118.5</v>
      </c>
      <c r="E7" s="210"/>
      <c r="F7" s="210"/>
      <c r="G7" s="211"/>
      <c r="H7" s="177"/>
      <c r="J7" s="48"/>
      <c r="K7" s="127"/>
      <c r="L7" s="141"/>
      <c r="M7" s="127"/>
    </row>
    <row r="8" spans="1:13" ht="16.5" customHeight="1">
      <c r="A8" s="205"/>
      <c r="B8" s="207" t="s">
        <v>177</v>
      </c>
      <c r="C8" s="208">
        <v>0.726</v>
      </c>
      <c r="D8" s="209">
        <v>17.4</v>
      </c>
      <c r="E8" s="210"/>
      <c r="F8" s="210"/>
      <c r="G8" s="211"/>
      <c r="H8" s="177"/>
      <c r="J8" s="48"/>
      <c r="K8" s="127"/>
      <c r="L8" s="141"/>
      <c r="M8" s="127"/>
    </row>
    <row r="9" spans="1:13" ht="16.5" customHeight="1">
      <c r="A9" s="206"/>
      <c r="B9" s="225" t="s">
        <v>197</v>
      </c>
      <c r="C9" s="208">
        <v>0.928</v>
      </c>
      <c r="D9" s="209">
        <v>234.2</v>
      </c>
      <c r="E9" s="210"/>
      <c r="F9" s="210"/>
      <c r="G9" s="211"/>
      <c r="H9" s="177"/>
      <c r="J9" s="48"/>
      <c r="K9" s="127"/>
      <c r="L9" s="141"/>
      <c r="M9" s="127"/>
    </row>
    <row r="11" spans="1:13" ht="16.5" customHeight="1">
      <c r="A11" s="173"/>
      <c r="B11" s="173"/>
      <c r="C11" s="174"/>
      <c r="D11" s="66"/>
      <c r="E11" s="66"/>
      <c r="F11" s="66"/>
      <c r="G11" s="66"/>
      <c r="H11" s="132"/>
      <c r="J11" s="48"/>
      <c r="K11" s="127"/>
      <c r="L11" s="141"/>
      <c r="M11" s="127"/>
    </row>
    <row r="12" spans="1:13" ht="16.5" customHeight="1">
      <c r="A12" s="173"/>
      <c r="B12" s="173"/>
      <c r="C12" s="174"/>
      <c r="D12" s="66"/>
      <c r="E12" s="66"/>
      <c r="F12" s="66"/>
      <c r="G12" s="66"/>
      <c r="H12" s="132"/>
      <c r="J12" s="48"/>
      <c r="K12" s="127"/>
      <c r="L12" s="141"/>
      <c r="M12" s="127"/>
    </row>
    <row r="13" spans="1:13" ht="16.5" customHeight="1">
      <c r="A13" s="173"/>
      <c r="B13" s="173"/>
      <c r="C13" s="174"/>
      <c r="D13" s="66"/>
      <c r="E13" s="66"/>
      <c r="F13" s="66"/>
      <c r="G13" s="66"/>
      <c r="H13" s="132"/>
      <c r="J13" s="48"/>
      <c r="K13" s="127"/>
      <c r="L13" s="141"/>
      <c r="M13" s="127"/>
    </row>
    <row r="14" spans="1:13" ht="65.25" customHeight="1">
      <c r="A14" s="115"/>
      <c r="B14" s="115"/>
      <c r="C14" s="121"/>
      <c r="D14" s="121"/>
      <c r="E14" s="121"/>
      <c r="F14" s="121"/>
      <c r="G14" s="121"/>
      <c r="J14" s="127"/>
      <c r="K14" s="127"/>
      <c r="L14" s="127"/>
      <c r="M14" s="127"/>
    </row>
    <row r="15" spans="1:13" ht="13.5">
      <c r="A15" s="115"/>
      <c r="B15" s="115"/>
      <c r="C15" s="121"/>
      <c r="D15" s="121"/>
      <c r="E15" s="121"/>
      <c r="F15" s="121"/>
      <c r="G15" s="121"/>
      <c r="J15" s="127"/>
      <c r="K15" s="127"/>
      <c r="L15" s="127"/>
      <c r="M15" s="127"/>
    </row>
    <row r="16" spans="1:13" ht="13.5">
      <c r="A16" s="115"/>
      <c r="B16" s="115"/>
      <c r="C16" s="121"/>
      <c r="D16" s="121"/>
      <c r="E16" s="121"/>
      <c r="F16" s="121"/>
      <c r="G16" s="121"/>
      <c r="J16" s="127"/>
      <c r="K16" s="127"/>
      <c r="L16" s="127"/>
      <c r="M16" s="127"/>
    </row>
    <row r="17" spans="1:13" ht="13.5">
      <c r="A17" s="115"/>
      <c r="B17" s="115"/>
      <c r="C17" s="121"/>
      <c r="D17" s="121"/>
      <c r="E17" s="121"/>
      <c r="F17" s="121"/>
      <c r="G17" s="121"/>
      <c r="J17" s="127"/>
      <c r="K17" s="127"/>
      <c r="L17" s="127"/>
      <c r="M17" s="127"/>
    </row>
    <row r="18" spans="1:13" ht="13.5">
      <c r="A18" s="115"/>
      <c r="B18" s="115"/>
      <c r="C18" s="121"/>
      <c r="D18" s="121"/>
      <c r="E18" s="121"/>
      <c r="F18" s="121"/>
      <c r="G18" s="121"/>
      <c r="J18" s="127"/>
      <c r="K18" s="127"/>
      <c r="L18" s="127"/>
      <c r="M18" s="127"/>
    </row>
    <row r="19" spans="1:7" ht="13.5">
      <c r="A19" s="115"/>
      <c r="B19" s="115"/>
      <c r="C19" s="121"/>
      <c r="D19" s="121"/>
      <c r="E19" s="121"/>
      <c r="F19" s="121"/>
      <c r="G19" s="121"/>
    </row>
    <row r="20" spans="1:2" ht="13.5">
      <c r="A20" s="115"/>
      <c r="B20" s="115"/>
    </row>
    <row r="21" spans="1:2" ht="13.5">
      <c r="A21" s="115"/>
      <c r="B21" s="115"/>
    </row>
    <row r="22" spans="1:2" ht="13.5">
      <c r="A22" s="115"/>
      <c r="B22" s="115"/>
    </row>
    <row r="23" spans="1:2" ht="13.5">
      <c r="A23" s="115"/>
      <c r="B23" s="115"/>
    </row>
    <row r="24" spans="1:2" ht="13.5">
      <c r="A24" s="115"/>
      <c r="B24" s="115"/>
    </row>
    <row r="25" spans="1:2" ht="13.5">
      <c r="A25" s="115"/>
      <c r="B25" s="115"/>
    </row>
    <row r="26" spans="1:2" ht="13.5">
      <c r="A26" s="115"/>
      <c r="B26" s="115"/>
    </row>
    <row r="27" spans="1:2" ht="13.5">
      <c r="A27" s="115"/>
      <c r="B27" s="115"/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43"/>
  <sheetViews>
    <sheetView zoomScaleSheetLayoutView="75" zoomScalePageLayoutView="0" workbookViewId="0" topLeftCell="A1">
      <pane ySplit="4" topLeftCell="A32" activePane="bottomLeft" state="frozen"/>
      <selection pane="topLeft" activeCell="H49" sqref="H49"/>
      <selection pane="bottomLeft" activeCell="H49" sqref="H49"/>
    </sheetView>
  </sheetViews>
  <sheetFormatPr defaultColWidth="6.50390625" defaultRowHeight="13.5"/>
  <cols>
    <col min="1" max="1" width="10.00390625" style="102" customWidth="1"/>
    <col min="2" max="3" width="6.375" style="102" customWidth="1"/>
    <col min="4" max="4" width="7.625" style="102" customWidth="1"/>
    <col min="5" max="7" width="6.375" style="102" customWidth="1"/>
    <col min="8" max="9" width="7.625" style="102" customWidth="1"/>
    <col min="10" max="11" width="6.375" style="102" customWidth="1"/>
    <col min="12" max="12" width="7.625" style="102" customWidth="1"/>
    <col min="13" max="15" width="6.375" style="102" customWidth="1"/>
    <col min="16" max="16" width="7.50390625" style="102" customWidth="1"/>
    <col min="17" max="17" width="7.75390625" style="0" customWidth="1"/>
    <col min="18" max="21" width="6.625" style="0" customWidth="1"/>
  </cols>
  <sheetData>
    <row r="1" spans="1:16" s="63" customFormat="1" ht="13.5">
      <c r="A1" s="98" t="s">
        <v>266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10" customFormat="1" ht="13.5">
      <c r="A2" s="267" t="s">
        <v>44</v>
      </c>
      <c r="B2" s="270" t="s">
        <v>89</v>
      </c>
      <c r="C2" s="271"/>
      <c r="D2" s="271"/>
      <c r="E2" s="271"/>
      <c r="F2" s="271"/>
      <c r="G2" s="271"/>
      <c r="H2" s="271"/>
      <c r="I2" s="272"/>
      <c r="J2" s="270" t="s">
        <v>28</v>
      </c>
      <c r="K2" s="271"/>
      <c r="L2" s="271"/>
      <c r="M2" s="271"/>
      <c r="N2" s="271"/>
      <c r="O2" s="271"/>
      <c r="P2" s="271"/>
      <c r="Q2" s="272"/>
    </row>
    <row r="3" spans="1:17" s="110" customFormat="1" ht="13.5" customHeight="1">
      <c r="A3" s="268"/>
      <c r="B3" s="265" t="s">
        <v>25</v>
      </c>
      <c r="C3" s="263" t="s">
        <v>90</v>
      </c>
      <c r="D3" s="263" t="s">
        <v>134</v>
      </c>
      <c r="E3" s="263" t="s">
        <v>91</v>
      </c>
      <c r="F3" s="263" t="s">
        <v>135</v>
      </c>
      <c r="G3" s="170"/>
      <c r="H3" s="170"/>
      <c r="I3" s="171"/>
      <c r="J3" s="265" t="s">
        <v>45</v>
      </c>
      <c r="K3" s="263" t="s">
        <v>90</v>
      </c>
      <c r="L3" s="263" t="s">
        <v>134</v>
      </c>
      <c r="M3" s="263" t="s">
        <v>91</v>
      </c>
      <c r="N3" s="263" t="s">
        <v>135</v>
      </c>
      <c r="O3" s="170"/>
      <c r="P3" s="170"/>
      <c r="Q3" s="171"/>
    </row>
    <row r="4" spans="1:17" s="110" customFormat="1" ht="43.5" customHeight="1">
      <c r="A4" s="269"/>
      <c r="B4" s="266"/>
      <c r="C4" s="264"/>
      <c r="D4" s="264"/>
      <c r="E4" s="264"/>
      <c r="F4" s="264"/>
      <c r="G4" s="51" t="s">
        <v>121</v>
      </c>
      <c r="H4" s="49" t="s">
        <v>122</v>
      </c>
      <c r="I4" s="228" t="s">
        <v>198</v>
      </c>
      <c r="J4" s="266"/>
      <c r="K4" s="264"/>
      <c r="L4" s="264"/>
      <c r="M4" s="264"/>
      <c r="N4" s="264"/>
      <c r="O4" s="51" t="s">
        <v>121</v>
      </c>
      <c r="P4" s="49" t="s">
        <v>122</v>
      </c>
      <c r="Q4" s="228" t="s">
        <v>198</v>
      </c>
    </row>
    <row r="5" spans="1:17" s="63" customFormat="1" ht="16.5" customHeight="1">
      <c r="A5" s="111" t="s">
        <v>46</v>
      </c>
      <c r="B5" s="76">
        <v>86.7</v>
      </c>
      <c r="C5" s="66">
        <v>111.6</v>
      </c>
      <c r="D5" s="66">
        <v>2.3</v>
      </c>
      <c r="E5" s="66">
        <v>51.9</v>
      </c>
      <c r="F5" s="66">
        <v>83.3</v>
      </c>
      <c r="G5" s="66"/>
      <c r="H5" s="132"/>
      <c r="I5" s="133"/>
      <c r="J5" s="76">
        <v>80.4</v>
      </c>
      <c r="K5" s="66">
        <v>101.8</v>
      </c>
      <c r="L5" s="66">
        <v>3.5</v>
      </c>
      <c r="M5" s="66">
        <v>60.3</v>
      </c>
      <c r="N5" s="66">
        <v>78.5</v>
      </c>
      <c r="O5" s="66"/>
      <c r="P5" s="68"/>
      <c r="Q5" s="227"/>
    </row>
    <row r="6" spans="1:17" s="63" customFormat="1" ht="16.5" customHeight="1">
      <c r="A6" s="112">
        <v>55</v>
      </c>
      <c r="B6" s="76">
        <v>88.6</v>
      </c>
      <c r="C6" s="66">
        <v>109.6</v>
      </c>
      <c r="D6" s="66">
        <v>1</v>
      </c>
      <c r="E6" s="66">
        <v>44.8</v>
      </c>
      <c r="F6" s="66">
        <v>86.1</v>
      </c>
      <c r="G6" s="66"/>
      <c r="H6" s="132"/>
      <c r="I6" s="133"/>
      <c r="J6" s="76">
        <v>83.3</v>
      </c>
      <c r="K6" s="66">
        <v>102.4</v>
      </c>
      <c r="L6" s="66">
        <v>2</v>
      </c>
      <c r="M6" s="66">
        <v>55.4</v>
      </c>
      <c r="N6" s="66">
        <v>81.4</v>
      </c>
      <c r="O6" s="66"/>
      <c r="P6" s="68"/>
      <c r="Q6" s="227"/>
    </row>
    <row r="7" spans="1:17" s="63" customFormat="1" ht="16.5" customHeight="1">
      <c r="A7" s="112">
        <v>60</v>
      </c>
      <c r="B7" s="76">
        <v>89.6</v>
      </c>
      <c r="C7" s="66">
        <v>107.2</v>
      </c>
      <c r="D7" s="66">
        <v>0.5</v>
      </c>
      <c r="E7" s="66">
        <v>52.1</v>
      </c>
      <c r="F7" s="66">
        <v>87</v>
      </c>
      <c r="G7" s="66"/>
      <c r="H7" s="132"/>
      <c r="I7" s="133"/>
      <c r="J7" s="76">
        <v>85.8</v>
      </c>
      <c r="K7" s="66">
        <v>101.9</v>
      </c>
      <c r="L7" s="66">
        <v>1.3</v>
      </c>
      <c r="M7" s="66">
        <v>55.8</v>
      </c>
      <c r="N7" s="66">
        <v>83.7</v>
      </c>
      <c r="O7" s="66"/>
      <c r="P7" s="68"/>
      <c r="Q7" s="227"/>
    </row>
    <row r="8" spans="1:17" s="63" customFormat="1" ht="16.5" customHeight="1" hidden="1">
      <c r="A8" s="112">
        <v>61</v>
      </c>
      <c r="B8" s="76">
        <v>89</v>
      </c>
      <c r="C8" s="66">
        <v>104.1</v>
      </c>
      <c r="D8" s="66">
        <v>0.2</v>
      </c>
      <c r="E8" s="66">
        <v>47.3</v>
      </c>
      <c r="F8" s="66">
        <v>87.2</v>
      </c>
      <c r="G8" s="66"/>
      <c r="H8" s="132"/>
      <c r="I8" s="133"/>
      <c r="J8" s="76">
        <v>85.7</v>
      </c>
      <c r="K8" s="66">
        <v>100.6</v>
      </c>
      <c r="L8" s="66">
        <v>1.4</v>
      </c>
      <c r="M8" s="66">
        <v>55.9</v>
      </c>
      <c r="N8" s="66">
        <v>83.8</v>
      </c>
      <c r="O8" s="66"/>
      <c r="P8" s="68"/>
      <c r="Q8" s="227"/>
    </row>
    <row r="9" spans="1:17" s="63" customFormat="1" ht="16.5" customHeight="1" hidden="1">
      <c r="A9" s="112">
        <v>62</v>
      </c>
      <c r="B9" s="76">
        <v>88.8</v>
      </c>
      <c r="C9" s="66">
        <v>101.9</v>
      </c>
      <c r="D9" s="66">
        <v>0.2</v>
      </c>
      <c r="E9" s="66">
        <v>48</v>
      </c>
      <c r="F9" s="66">
        <v>87.3</v>
      </c>
      <c r="G9" s="66"/>
      <c r="H9" s="132"/>
      <c r="I9" s="133"/>
      <c r="J9" s="76">
        <v>85.1</v>
      </c>
      <c r="K9" s="66">
        <v>99.1</v>
      </c>
      <c r="L9" s="66">
        <v>1.2</v>
      </c>
      <c r="M9" s="66">
        <v>55.4</v>
      </c>
      <c r="N9" s="66">
        <v>83.3</v>
      </c>
      <c r="O9" s="66"/>
      <c r="P9" s="68"/>
      <c r="Q9" s="227"/>
    </row>
    <row r="10" spans="1:17" s="63" customFormat="1" ht="16.5" customHeight="1" hidden="1">
      <c r="A10" s="112">
        <v>63</v>
      </c>
      <c r="B10" s="76">
        <v>88.5</v>
      </c>
      <c r="C10" s="66">
        <v>101.3</v>
      </c>
      <c r="D10" s="66">
        <v>0.1</v>
      </c>
      <c r="E10" s="66">
        <v>44.7</v>
      </c>
      <c r="F10" s="66">
        <v>87.2</v>
      </c>
      <c r="G10" s="66"/>
      <c r="H10" s="132"/>
      <c r="I10" s="133"/>
      <c r="J10" s="76">
        <v>84.1</v>
      </c>
      <c r="K10" s="66">
        <v>98.1</v>
      </c>
      <c r="L10" s="66">
        <v>0.9</v>
      </c>
      <c r="M10" s="66">
        <v>52.3</v>
      </c>
      <c r="N10" s="66">
        <v>82.3</v>
      </c>
      <c r="O10" s="66"/>
      <c r="P10" s="68"/>
      <c r="Q10" s="227"/>
    </row>
    <row r="11" spans="1:17" s="63" customFormat="1" ht="16.5" customHeight="1" hidden="1">
      <c r="A11" s="112" t="s">
        <v>61</v>
      </c>
      <c r="B11" s="76">
        <v>87.9</v>
      </c>
      <c r="C11" s="66">
        <v>99.6</v>
      </c>
      <c r="D11" s="66">
        <v>1</v>
      </c>
      <c r="E11" s="66">
        <v>40.8</v>
      </c>
      <c r="F11" s="66">
        <v>86.9</v>
      </c>
      <c r="G11" s="66"/>
      <c r="H11" s="132"/>
      <c r="I11" s="133"/>
      <c r="J11" s="76">
        <v>83.8</v>
      </c>
      <c r="K11" s="66">
        <v>97.6</v>
      </c>
      <c r="L11" s="66">
        <v>1</v>
      </c>
      <c r="M11" s="66">
        <v>50.4</v>
      </c>
      <c r="N11" s="66">
        <v>82</v>
      </c>
      <c r="O11" s="66"/>
      <c r="P11" s="68"/>
      <c r="Q11" s="227"/>
    </row>
    <row r="12" spans="1:17" s="63" customFormat="1" ht="16.5" customHeight="1">
      <c r="A12" s="113" t="s">
        <v>47</v>
      </c>
      <c r="B12" s="76">
        <v>87.9</v>
      </c>
      <c r="C12" s="66">
        <v>97.8</v>
      </c>
      <c r="D12" s="66">
        <v>0.1</v>
      </c>
      <c r="E12" s="66">
        <v>40.7</v>
      </c>
      <c r="F12" s="66">
        <v>87.3</v>
      </c>
      <c r="G12" s="66"/>
      <c r="H12" s="132"/>
      <c r="I12" s="133"/>
      <c r="J12" s="76">
        <v>83.6</v>
      </c>
      <c r="K12" s="66">
        <v>97.3</v>
      </c>
      <c r="L12" s="66">
        <v>1</v>
      </c>
      <c r="M12" s="66">
        <v>48.4</v>
      </c>
      <c r="N12" s="66">
        <v>81.9</v>
      </c>
      <c r="O12" s="66"/>
      <c r="P12" s="68"/>
      <c r="Q12" s="227"/>
    </row>
    <row r="13" spans="1:17" s="63" customFormat="1" ht="16.5" customHeight="1" hidden="1">
      <c r="A13" s="112">
        <v>3</v>
      </c>
      <c r="B13" s="76">
        <v>87.8</v>
      </c>
      <c r="C13" s="66">
        <v>98.6</v>
      </c>
      <c r="D13" s="66">
        <v>0.5</v>
      </c>
      <c r="E13" s="66">
        <v>38.9</v>
      </c>
      <c r="F13" s="66">
        <v>87</v>
      </c>
      <c r="G13" s="66"/>
      <c r="H13" s="132"/>
      <c r="I13" s="133"/>
      <c r="J13" s="76">
        <v>83.6</v>
      </c>
      <c r="K13" s="66">
        <v>96.9</v>
      </c>
      <c r="L13" s="66">
        <v>1</v>
      </c>
      <c r="M13" s="66">
        <v>46.4</v>
      </c>
      <c r="N13" s="66">
        <v>81.9</v>
      </c>
      <c r="O13" s="66"/>
      <c r="P13" s="68"/>
      <c r="Q13" s="227"/>
    </row>
    <row r="14" spans="1:17" s="63" customFormat="1" ht="16.5" customHeight="1" hidden="1">
      <c r="A14" s="112">
        <v>4</v>
      </c>
      <c r="B14" s="76">
        <v>85.9</v>
      </c>
      <c r="C14" s="66">
        <v>97</v>
      </c>
      <c r="D14" s="66">
        <v>0.2</v>
      </c>
      <c r="E14" s="66">
        <v>36.6</v>
      </c>
      <c r="F14" s="66">
        <v>84.9</v>
      </c>
      <c r="G14" s="66"/>
      <c r="H14" s="132"/>
      <c r="I14" s="133"/>
      <c r="J14" s="76">
        <v>82.8</v>
      </c>
      <c r="K14" s="66">
        <v>95.9</v>
      </c>
      <c r="L14" s="66">
        <v>0.9</v>
      </c>
      <c r="M14" s="66">
        <v>44.9</v>
      </c>
      <c r="N14" s="66">
        <v>81.1</v>
      </c>
      <c r="O14" s="66"/>
      <c r="P14" s="68"/>
      <c r="Q14" s="227"/>
    </row>
    <row r="15" spans="1:17" s="63" customFormat="1" ht="16.5" customHeight="1" hidden="1">
      <c r="A15" s="112">
        <v>5</v>
      </c>
      <c r="B15" s="76">
        <v>85.8</v>
      </c>
      <c r="C15" s="66">
        <v>95.6</v>
      </c>
      <c r="D15" s="66">
        <v>0.3</v>
      </c>
      <c r="E15" s="66">
        <v>34.7</v>
      </c>
      <c r="F15" s="66">
        <v>85.2</v>
      </c>
      <c r="G15" s="66"/>
      <c r="H15" s="132"/>
      <c r="I15" s="133"/>
      <c r="J15" s="76">
        <v>82.5</v>
      </c>
      <c r="K15" s="66">
        <v>94.8</v>
      </c>
      <c r="L15" s="66">
        <v>1</v>
      </c>
      <c r="M15" s="66">
        <v>43.4</v>
      </c>
      <c r="N15" s="66">
        <v>81</v>
      </c>
      <c r="O15" s="66"/>
      <c r="P15" s="68"/>
      <c r="Q15" s="227"/>
    </row>
    <row r="16" spans="1:17" s="63" customFormat="1" ht="16.5" customHeight="1" hidden="1">
      <c r="A16" s="112">
        <v>6</v>
      </c>
      <c r="B16" s="76">
        <v>86</v>
      </c>
      <c r="C16" s="66">
        <v>95</v>
      </c>
      <c r="D16" s="66">
        <v>0.6</v>
      </c>
      <c r="E16" s="66">
        <v>31.6</v>
      </c>
      <c r="F16" s="66">
        <v>85.7</v>
      </c>
      <c r="G16" s="66"/>
      <c r="H16" s="132"/>
      <c r="I16" s="133"/>
      <c r="J16" s="76">
        <v>83.1</v>
      </c>
      <c r="K16" s="66">
        <v>94.6</v>
      </c>
      <c r="L16" s="66">
        <v>1.1</v>
      </c>
      <c r="M16" s="66">
        <v>42.5</v>
      </c>
      <c r="N16" s="66">
        <v>81.7</v>
      </c>
      <c r="O16" s="66"/>
      <c r="P16" s="68"/>
      <c r="Q16" s="227"/>
    </row>
    <row r="17" spans="1:17" s="63" customFormat="1" ht="16.5" customHeight="1">
      <c r="A17" s="112">
        <v>7</v>
      </c>
      <c r="B17" s="76">
        <v>86.6</v>
      </c>
      <c r="C17" s="66">
        <v>94.3</v>
      </c>
      <c r="D17" s="66">
        <v>0.2</v>
      </c>
      <c r="E17" s="66">
        <v>34</v>
      </c>
      <c r="F17" s="66">
        <v>86.5</v>
      </c>
      <c r="G17" s="66"/>
      <c r="H17" s="132"/>
      <c r="I17" s="133"/>
      <c r="J17" s="76">
        <v>83.6</v>
      </c>
      <c r="K17" s="66">
        <v>94.3</v>
      </c>
      <c r="L17" s="66">
        <v>1.3</v>
      </c>
      <c r="M17" s="66">
        <v>43</v>
      </c>
      <c r="N17" s="66">
        <v>82.4</v>
      </c>
      <c r="O17" s="66"/>
      <c r="P17" s="68"/>
      <c r="Q17" s="227"/>
    </row>
    <row r="18" spans="1:17" s="63" customFormat="1" ht="16.5" customHeight="1">
      <c r="A18" s="112">
        <v>8</v>
      </c>
      <c r="B18" s="76">
        <v>87.6</v>
      </c>
      <c r="C18" s="66">
        <v>93.1</v>
      </c>
      <c r="D18" s="66">
        <v>0.6</v>
      </c>
      <c r="E18" s="66">
        <v>32.5</v>
      </c>
      <c r="F18" s="66">
        <v>88</v>
      </c>
      <c r="G18" s="66"/>
      <c r="H18" s="132"/>
      <c r="I18" s="133"/>
      <c r="J18" s="76">
        <v>84.3</v>
      </c>
      <c r="K18" s="66">
        <v>94.3</v>
      </c>
      <c r="L18" s="66">
        <v>1.3</v>
      </c>
      <c r="M18" s="66">
        <v>42.8</v>
      </c>
      <c r="N18" s="66">
        <v>83</v>
      </c>
      <c r="O18" s="66"/>
      <c r="P18" s="68"/>
      <c r="Q18" s="227"/>
    </row>
    <row r="19" spans="1:17" s="63" customFormat="1" ht="16.5" customHeight="1">
      <c r="A19" s="112">
        <v>9</v>
      </c>
      <c r="B19" s="76">
        <v>87.7</v>
      </c>
      <c r="C19" s="66">
        <v>93.1</v>
      </c>
      <c r="D19" s="66">
        <v>0.3</v>
      </c>
      <c r="E19" s="66">
        <v>35.5</v>
      </c>
      <c r="F19" s="66">
        <v>87.7</v>
      </c>
      <c r="G19" s="66"/>
      <c r="H19" s="132"/>
      <c r="I19" s="133"/>
      <c r="J19" s="76">
        <v>83.9</v>
      </c>
      <c r="K19" s="66">
        <v>93.7</v>
      </c>
      <c r="L19" s="66">
        <v>1.3</v>
      </c>
      <c r="M19" s="66">
        <v>42.5</v>
      </c>
      <c r="N19" s="66">
        <v>82.7</v>
      </c>
      <c r="O19" s="66"/>
      <c r="P19" s="68"/>
      <c r="Q19" s="227"/>
    </row>
    <row r="20" spans="1:17" s="63" customFormat="1" ht="16.5" customHeight="1">
      <c r="A20" s="112">
        <v>10</v>
      </c>
      <c r="B20" s="76">
        <v>87.1</v>
      </c>
      <c r="C20" s="66">
        <v>91.7</v>
      </c>
      <c r="D20" s="66">
        <v>1</v>
      </c>
      <c r="E20" s="66">
        <v>32</v>
      </c>
      <c r="F20" s="66">
        <v>87.4</v>
      </c>
      <c r="G20" s="66"/>
      <c r="H20" s="132">
        <v>104.8</v>
      </c>
      <c r="I20" s="133"/>
      <c r="J20" s="76">
        <v>84</v>
      </c>
      <c r="K20" s="66">
        <v>93.5</v>
      </c>
      <c r="L20" s="66">
        <v>1.2</v>
      </c>
      <c r="M20" s="66">
        <v>43.5</v>
      </c>
      <c r="N20" s="66">
        <v>82.8</v>
      </c>
      <c r="O20" s="66"/>
      <c r="P20" s="66">
        <v>90.9</v>
      </c>
      <c r="Q20" s="227"/>
    </row>
    <row r="21" spans="1:17" s="63" customFormat="1" ht="16.5" customHeight="1">
      <c r="A21" s="112" t="s">
        <v>101</v>
      </c>
      <c r="B21" s="76">
        <v>87.40497218001303</v>
      </c>
      <c r="C21" s="66">
        <v>91.4871800383712</v>
      </c>
      <c r="D21" s="66">
        <v>0</v>
      </c>
      <c r="E21" s="66">
        <v>31.45543543332042</v>
      </c>
      <c r="F21" s="66">
        <v>87.56542634854003</v>
      </c>
      <c r="G21" s="66"/>
      <c r="H21" s="132">
        <v>93.8604959514924</v>
      </c>
      <c r="I21" s="133"/>
      <c r="J21" s="76">
        <v>84.6</v>
      </c>
      <c r="K21" s="66">
        <v>93.2</v>
      </c>
      <c r="L21" s="66">
        <v>1.7</v>
      </c>
      <c r="M21" s="66">
        <v>45</v>
      </c>
      <c r="N21" s="66">
        <v>83.2</v>
      </c>
      <c r="O21" s="66"/>
      <c r="P21" s="66">
        <v>91</v>
      </c>
      <c r="Q21" s="227"/>
    </row>
    <row r="22" spans="1:17" s="63" customFormat="1" ht="16.5" customHeight="1">
      <c r="A22" s="112" t="s">
        <v>119</v>
      </c>
      <c r="B22" s="76">
        <v>87.8</v>
      </c>
      <c r="C22" s="66">
        <v>91</v>
      </c>
      <c r="D22" s="66">
        <v>3.9</v>
      </c>
      <c r="E22" s="66">
        <v>30.6</v>
      </c>
      <c r="F22" s="66">
        <v>88</v>
      </c>
      <c r="G22" s="66"/>
      <c r="H22" s="132">
        <v>92</v>
      </c>
      <c r="I22" s="133"/>
      <c r="J22" s="76">
        <v>85.2</v>
      </c>
      <c r="K22" s="66">
        <v>93.1</v>
      </c>
      <c r="L22" s="66">
        <v>1.8</v>
      </c>
      <c r="M22" s="66">
        <v>43.8</v>
      </c>
      <c r="N22" s="66">
        <v>83.8</v>
      </c>
      <c r="O22" s="66"/>
      <c r="P22" s="66">
        <v>91.9</v>
      </c>
      <c r="Q22" s="227"/>
    </row>
    <row r="23" spans="1:17" s="63" customFormat="1" ht="16.5" customHeight="1">
      <c r="A23" s="112" t="s">
        <v>120</v>
      </c>
      <c r="B23" s="76">
        <v>88.05690402421736</v>
      </c>
      <c r="C23" s="66">
        <v>91.79729904368054</v>
      </c>
      <c r="D23" s="66">
        <v>3.709167544783983</v>
      </c>
      <c r="E23" s="66">
        <v>29.9</v>
      </c>
      <c r="F23" s="66">
        <v>88</v>
      </c>
      <c r="G23" s="66">
        <v>85.5</v>
      </c>
      <c r="H23" s="132">
        <v>94.1</v>
      </c>
      <c r="I23" s="133"/>
      <c r="J23" s="76">
        <v>85.3</v>
      </c>
      <c r="K23" s="66">
        <v>93.2</v>
      </c>
      <c r="L23" s="66">
        <v>2</v>
      </c>
      <c r="M23" s="66">
        <v>43.7</v>
      </c>
      <c r="N23" s="66">
        <v>83.9</v>
      </c>
      <c r="O23" s="66">
        <v>81.1</v>
      </c>
      <c r="P23" s="226">
        <v>94.1</v>
      </c>
      <c r="Q23" s="227"/>
    </row>
    <row r="24" spans="1:17" s="63" customFormat="1" ht="16.5" customHeight="1">
      <c r="A24" s="112" t="s">
        <v>139</v>
      </c>
      <c r="B24" s="76">
        <v>86.8</v>
      </c>
      <c r="C24" s="66">
        <v>91</v>
      </c>
      <c r="D24" s="66">
        <v>5.8</v>
      </c>
      <c r="E24" s="66">
        <v>27.2</v>
      </c>
      <c r="F24" s="66">
        <v>86.6</v>
      </c>
      <c r="G24" s="66">
        <v>83.8</v>
      </c>
      <c r="H24" s="132">
        <v>93.4</v>
      </c>
      <c r="I24" s="133"/>
      <c r="J24" s="76">
        <v>85</v>
      </c>
      <c r="K24" s="66">
        <v>93.1</v>
      </c>
      <c r="L24" s="66">
        <v>2.5</v>
      </c>
      <c r="M24" s="66">
        <v>45.3</v>
      </c>
      <c r="N24" s="66">
        <v>83.4</v>
      </c>
      <c r="O24" s="66">
        <v>80.1</v>
      </c>
      <c r="P24" s="226">
        <v>94.1</v>
      </c>
      <c r="Q24" s="227"/>
    </row>
    <row r="25" spans="1:17" s="63" customFormat="1" ht="16.5" customHeight="1">
      <c r="A25" s="112" t="s">
        <v>171</v>
      </c>
      <c r="B25" s="76">
        <v>86.9</v>
      </c>
      <c r="C25" s="66">
        <v>90.8</v>
      </c>
      <c r="D25" s="66">
        <v>10.6</v>
      </c>
      <c r="E25" s="66">
        <v>22.7</v>
      </c>
      <c r="F25" s="66">
        <v>86.8</v>
      </c>
      <c r="G25" s="66">
        <v>84</v>
      </c>
      <c r="H25" s="132">
        <v>93.2</v>
      </c>
      <c r="I25" s="133"/>
      <c r="J25" s="76">
        <v>84.9</v>
      </c>
      <c r="K25" s="66">
        <v>92.9</v>
      </c>
      <c r="L25" s="66">
        <v>2.4</v>
      </c>
      <c r="M25" s="66">
        <v>46.3</v>
      </c>
      <c r="N25" s="66">
        <v>83.3</v>
      </c>
      <c r="O25" s="66">
        <v>79.7</v>
      </c>
      <c r="P25" s="226">
        <v>93.4</v>
      </c>
      <c r="Q25" s="227"/>
    </row>
    <row r="26" spans="1:17" s="63" customFormat="1" ht="16.5" customHeight="1">
      <c r="A26" s="112" t="s">
        <v>183</v>
      </c>
      <c r="B26" s="76">
        <v>86.1</v>
      </c>
      <c r="C26" s="66">
        <v>90</v>
      </c>
      <c r="D26" s="66">
        <v>7.5</v>
      </c>
      <c r="E26" s="66">
        <v>19.6</v>
      </c>
      <c r="F26" s="66">
        <v>88</v>
      </c>
      <c r="G26" s="66">
        <v>82.8</v>
      </c>
      <c r="H26" s="132">
        <v>93.1</v>
      </c>
      <c r="I26" s="133"/>
      <c r="J26" s="76">
        <v>84.9</v>
      </c>
      <c r="K26" s="66">
        <v>92.3</v>
      </c>
      <c r="L26" s="66">
        <v>2.6</v>
      </c>
      <c r="M26" s="66">
        <v>48.6</v>
      </c>
      <c r="N26" s="66">
        <v>86.5</v>
      </c>
      <c r="O26" s="66">
        <v>79.4</v>
      </c>
      <c r="P26" s="226">
        <v>93.5</v>
      </c>
      <c r="Q26" s="227"/>
    </row>
    <row r="27" spans="1:17" s="63" customFormat="1" ht="16.5" customHeight="1">
      <c r="A27" s="113" t="s">
        <v>203</v>
      </c>
      <c r="B27" s="76">
        <v>85.7</v>
      </c>
      <c r="C27" s="66">
        <v>89.5</v>
      </c>
      <c r="D27" s="66">
        <v>5.1</v>
      </c>
      <c r="E27" s="66">
        <v>18.7</v>
      </c>
      <c r="F27" s="66">
        <v>87.6</v>
      </c>
      <c r="G27" s="66">
        <v>82.1</v>
      </c>
      <c r="H27" s="132">
        <v>93</v>
      </c>
      <c r="I27" s="133"/>
      <c r="J27" s="76">
        <v>84.8</v>
      </c>
      <c r="K27" s="66">
        <v>91.7</v>
      </c>
      <c r="L27" s="66">
        <v>2.7</v>
      </c>
      <c r="M27" s="66">
        <v>45.3</v>
      </c>
      <c r="N27" s="66">
        <v>86.4</v>
      </c>
      <c r="O27" s="66">
        <v>79.4</v>
      </c>
      <c r="P27" s="226">
        <v>93.4</v>
      </c>
      <c r="Q27" s="227"/>
    </row>
    <row r="28" spans="1:17" s="63" customFormat="1" ht="16.5" customHeight="1">
      <c r="A28" s="113" t="s">
        <v>194</v>
      </c>
      <c r="B28" s="76">
        <v>84.9</v>
      </c>
      <c r="C28" s="66">
        <v>89.2</v>
      </c>
      <c r="D28" s="66">
        <v>2.6</v>
      </c>
      <c r="E28" s="66">
        <v>18.8</v>
      </c>
      <c r="F28" s="66">
        <v>86.5</v>
      </c>
      <c r="G28" s="66">
        <v>81</v>
      </c>
      <c r="H28" s="66">
        <v>92</v>
      </c>
      <c r="I28" s="133">
        <v>94.2</v>
      </c>
      <c r="J28" s="76">
        <v>83.5</v>
      </c>
      <c r="K28" s="66">
        <v>90.1</v>
      </c>
      <c r="L28" s="66">
        <v>2.2</v>
      </c>
      <c r="M28" s="66">
        <v>39.4</v>
      </c>
      <c r="N28" s="66">
        <v>85</v>
      </c>
      <c r="O28" s="66">
        <v>78</v>
      </c>
      <c r="P28" s="66">
        <v>91.9</v>
      </c>
      <c r="Q28" s="230">
        <v>94.1</v>
      </c>
    </row>
    <row r="29" spans="1:17" s="63" customFormat="1" ht="16.5" customHeight="1">
      <c r="A29" s="113" t="s">
        <v>204</v>
      </c>
      <c r="B29" s="76">
        <v>83.2</v>
      </c>
      <c r="C29" s="66">
        <v>86.6</v>
      </c>
      <c r="D29" s="66">
        <v>1.3</v>
      </c>
      <c r="E29" s="66">
        <v>21.6</v>
      </c>
      <c r="F29" s="66">
        <f>(G29+H29)/2</f>
        <v>85.05000000000001</v>
      </c>
      <c r="G29" s="66">
        <v>79.4</v>
      </c>
      <c r="H29" s="66">
        <v>90.7</v>
      </c>
      <c r="I29" s="133">
        <v>94.9</v>
      </c>
      <c r="J29" s="76">
        <v>82.2</v>
      </c>
      <c r="K29" s="66">
        <v>90.2</v>
      </c>
      <c r="L29" s="66">
        <v>2.2</v>
      </c>
      <c r="M29" s="66">
        <v>37.1</v>
      </c>
      <c r="N29" s="66">
        <v>83.65</v>
      </c>
      <c r="O29" s="66">
        <v>76.6</v>
      </c>
      <c r="P29" s="66">
        <v>90.7</v>
      </c>
      <c r="Q29" s="230">
        <v>93.9</v>
      </c>
    </row>
    <row r="30" spans="1:17" s="63" customFormat="1" ht="16.5" customHeight="1">
      <c r="A30" s="113" t="s">
        <v>205</v>
      </c>
      <c r="B30" s="76">
        <v>82</v>
      </c>
      <c r="C30" s="66">
        <v>86.6</v>
      </c>
      <c r="D30" s="66">
        <v>0.8</v>
      </c>
      <c r="E30" s="66">
        <v>16.5</v>
      </c>
      <c r="F30" s="66">
        <v>84.1</v>
      </c>
      <c r="G30" s="66">
        <v>77</v>
      </c>
      <c r="H30" s="66">
        <v>91.2</v>
      </c>
      <c r="I30" s="133">
        <v>96.2</v>
      </c>
      <c r="J30" s="76">
        <v>81.7</v>
      </c>
      <c r="K30" s="66">
        <v>90</v>
      </c>
      <c r="L30" s="66">
        <v>2.4</v>
      </c>
      <c r="M30" s="66">
        <v>38</v>
      </c>
      <c r="N30" s="66">
        <v>83.3</v>
      </c>
      <c r="O30" s="66">
        <v>75.9</v>
      </c>
      <c r="P30" s="66">
        <v>90.6</v>
      </c>
      <c r="Q30" s="230">
        <v>94.2</v>
      </c>
    </row>
    <row r="31" spans="1:17" s="63" customFormat="1" ht="16.5" customHeight="1">
      <c r="A31" s="113" t="s">
        <v>208</v>
      </c>
      <c r="B31" s="76">
        <v>81.2</v>
      </c>
      <c r="C31" s="66">
        <v>85.4</v>
      </c>
      <c r="D31" s="66" t="s">
        <v>115</v>
      </c>
      <c r="E31" s="66">
        <v>18.8</v>
      </c>
      <c r="F31" s="66">
        <v>83.5</v>
      </c>
      <c r="G31" s="66">
        <v>76.1</v>
      </c>
      <c r="H31" s="66">
        <v>90.8</v>
      </c>
      <c r="I31" s="133">
        <v>96</v>
      </c>
      <c r="J31" s="76">
        <v>81.6</v>
      </c>
      <c r="K31" s="66">
        <v>89.9</v>
      </c>
      <c r="L31" s="66">
        <v>2.8</v>
      </c>
      <c r="M31" s="66">
        <v>37.1</v>
      </c>
      <c r="N31" s="66">
        <v>83.3</v>
      </c>
      <c r="O31" s="66">
        <v>75.4</v>
      </c>
      <c r="P31" s="66">
        <v>91.2</v>
      </c>
      <c r="Q31" s="230">
        <v>94.5</v>
      </c>
    </row>
    <row r="32" spans="1:17" s="63" customFormat="1" ht="16.5" customHeight="1">
      <c r="A32" s="113" t="s">
        <v>213</v>
      </c>
      <c r="B32" s="76">
        <v>81.4</v>
      </c>
      <c r="C32" s="66">
        <v>84.4</v>
      </c>
      <c r="D32" s="66">
        <v>1</v>
      </c>
      <c r="E32" s="66">
        <v>21</v>
      </c>
      <c r="F32" s="66">
        <v>84.2</v>
      </c>
      <c r="G32" s="66">
        <v>76.8</v>
      </c>
      <c r="H32" s="66">
        <v>91.5</v>
      </c>
      <c r="I32" s="133">
        <v>96.2</v>
      </c>
      <c r="J32" s="76">
        <v>82.3</v>
      </c>
      <c r="K32" s="66">
        <v>89.6</v>
      </c>
      <c r="L32" s="66">
        <v>2.8</v>
      </c>
      <c r="M32" s="66">
        <v>36.5</v>
      </c>
      <c r="N32" s="66">
        <v>84.2</v>
      </c>
      <c r="O32" s="66">
        <v>76.6</v>
      </c>
      <c r="P32" s="66">
        <v>91.7</v>
      </c>
      <c r="Q32" s="230">
        <v>94.9</v>
      </c>
    </row>
    <row r="33" spans="1:17" s="63" customFormat="1" ht="16.5" customHeight="1">
      <c r="A33" s="113" t="s">
        <v>215</v>
      </c>
      <c r="B33" s="76">
        <v>80.2</v>
      </c>
      <c r="C33" s="66">
        <v>82.7</v>
      </c>
      <c r="D33" s="66">
        <v>1.7</v>
      </c>
      <c r="E33" s="66">
        <v>19.7</v>
      </c>
      <c r="F33" s="66">
        <v>83.1</v>
      </c>
      <c r="G33" s="66">
        <v>76</v>
      </c>
      <c r="H33" s="66">
        <v>90.1</v>
      </c>
      <c r="I33" s="133">
        <v>96.1</v>
      </c>
      <c r="J33" s="76">
        <v>81.9</v>
      </c>
      <c r="K33" s="66">
        <v>89.1</v>
      </c>
      <c r="L33" s="66">
        <v>2.5</v>
      </c>
      <c r="M33" s="66">
        <v>36.6</v>
      </c>
      <c r="N33" s="66">
        <v>83.7</v>
      </c>
      <c r="O33" s="66">
        <v>76.2</v>
      </c>
      <c r="P33" s="66">
        <v>91.2</v>
      </c>
      <c r="Q33" s="230">
        <v>94.6</v>
      </c>
    </row>
    <row r="34" spans="1:17" s="63" customFormat="1" ht="16.5" customHeight="1">
      <c r="A34" s="113" t="s">
        <v>220</v>
      </c>
      <c r="B34" s="76">
        <v>79.3</v>
      </c>
      <c r="C34" s="66">
        <v>81.3</v>
      </c>
      <c r="D34" s="66">
        <v>0.7</v>
      </c>
      <c r="E34" s="66">
        <v>15.3</v>
      </c>
      <c r="F34" s="66">
        <v>82.5</v>
      </c>
      <c r="G34" s="66">
        <v>74.9</v>
      </c>
      <c r="H34" s="66">
        <v>90.1</v>
      </c>
      <c r="I34" s="133">
        <v>95.5</v>
      </c>
      <c r="J34" s="76">
        <v>81.5</v>
      </c>
      <c r="K34" s="66">
        <v>88.7</v>
      </c>
      <c r="L34" s="66">
        <v>2.4</v>
      </c>
      <c r="M34" s="66">
        <v>34.7</v>
      </c>
      <c r="N34" s="66">
        <v>83.3</v>
      </c>
      <c r="O34" s="66">
        <v>76</v>
      </c>
      <c r="P34" s="66">
        <v>90.6</v>
      </c>
      <c r="Q34" s="230">
        <v>93.9</v>
      </c>
    </row>
    <row r="35" spans="1:17" s="63" customFormat="1" ht="16.5" customHeight="1">
      <c r="A35" s="113" t="s">
        <v>262</v>
      </c>
      <c r="B35" s="76">
        <v>78.3</v>
      </c>
      <c r="C35" s="66">
        <v>80.1</v>
      </c>
      <c r="D35" s="66">
        <v>3.8</v>
      </c>
      <c r="E35" s="66">
        <v>16.2</v>
      </c>
      <c r="F35" s="66">
        <v>81.5</v>
      </c>
      <c r="G35" s="66">
        <v>73.8</v>
      </c>
      <c r="H35" s="66">
        <v>89.1</v>
      </c>
      <c r="I35" s="133">
        <v>94.6</v>
      </c>
      <c r="J35" s="76">
        <v>81</v>
      </c>
      <c r="K35" s="66">
        <v>88.1</v>
      </c>
      <c r="L35" s="66">
        <v>3</v>
      </c>
      <c r="M35" s="66">
        <v>34.3</v>
      </c>
      <c r="N35" s="66">
        <v>82.7</v>
      </c>
      <c r="O35" s="66">
        <v>75.5</v>
      </c>
      <c r="P35" s="66">
        <v>89.9</v>
      </c>
      <c r="Q35" s="230">
        <v>93.1</v>
      </c>
    </row>
    <row r="36" spans="1:17" s="63" customFormat="1" ht="16.5" customHeight="1">
      <c r="A36" s="113" t="s">
        <v>259</v>
      </c>
      <c r="B36" s="76">
        <v>77.5</v>
      </c>
      <c r="C36" s="66">
        <v>78.9</v>
      </c>
      <c r="D36" s="66">
        <v>0.7</v>
      </c>
      <c r="E36" s="66">
        <v>19.9</v>
      </c>
      <c r="F36" s="66">
        <v>80.9</v>
      </c>
      <c r="G36" s="66">
        <v>72.7</v>
      </c>
      <c r="H36" s="66">
        <v>89</v>
      </c>
      <c r="I36" s="133">
        <v>93.8</v>
      </c>
      <c r="J36" s="76">
        <v>80.3</v>
      </c>
      <c r="K36" s="66">
        <v>87.3</v>
      </c>
      <c r="L36" s="66">
        <v>3.2</v>
      </c>
      <c r="M36" s="66">
        <v>34.7</v>
      </c>
      <c r="N36" s="66">
        <v>82.1</v>
      </c>
      <c r="O36" s="66">
        <v>74.8</v>
      </c>
      <c r="P36" s="66">
        <v>89.4</v>
      </c>
      <c r="Q36" s="230">
        <v>92.9</v>
      </c>
    </row>
    <row r="37" spans="1:17" s="63" customFormat="1" ht="16.5" customHeight="1">
      <c r="A37" s="113" t="s">
        <v>260</v>
      </c>
      <c r="B37" s="76">
        <v>77.2</v>
      </c>
      <c r="C37" s="66">
        <v>78.6</v>
      </c>
      <c r="D37" s="66">
        <v>1.9</v>
      </c>
      <c r="E37" s="66">
        <v>22.1</v>
      </c>
      <c r="F37" s="66">
        <v>80.4</v>
      </c>
      <c r="G37" s="66">
        <v>72.4</v>
      </c>
      <c r="H37" s="66">
        <v>88.4</v>
      </c>
      <c r="I37" s="133">
        <v>91.2</v>
      </c>
      <c r="J37" s="76">
        <v>80.1</v>
      </c>
      <c r="K37" s="66">
        <v>86.5</v>
      </c>
      <c r="L37" s="66">
        <v>3.1</v>
      </c>
      <c r="M37" s="66">
        <v>35.4</v>
      </c>
      <c r="N37" s="66">
        <v>81.9</v>
      </c>
      <c r="O37" s="66">
        <v>75</v>
      </c>
      <c r="P37" s="66">
        <v>88.4</v>
      </c>
      <c r="Q37" s="230">
        <v>92.1</v>
      </c>
    </row>
    <row r="38" spans="1:17" s="63" customFormat="1" ht="16.5" customHeight="1">
      <c r="A38" s="113" t="s">
        <v>261</v>
      </c>
      <c r="B38" s="76">
        <v>77.1</v>
      </c>
      <c r="C38" s="66">
        <v>80.7</v>
      </c>
      <c r="D38" s="66">
        <v>0.9</v>
      </c>
      <c r="E38" s="66">
        <v>21.2</v>
      </c>
      <c r="F38" s="66">
        <v>79.7</v>
      </c>
      <c r="G38" s="66">
        <v>71.6</v>
      </c>
      <c r="H38" s="66">
        <v>87.7</v>
      </c>
      <c r="I38" s="133">
        <v>92.3</v>
      </c>
      <c r="J38" s="76">
        <v>80.1</v>
      </c>
      <c r="K38" s="66">
        <v>86.2</v>
      </c>
      <c r="L38" s="66">
        <v>3.2</v>
      </c>
      <c r="M38" s="66">
        <v>34.5</v>
      </c>
      <c r="N38" s="66">
        <v>81.7</v>
      </c>
      <c r="O38" s="66">
        <v>75.2</v>
      </c>
      <c r="P38" s="66">
        <v>88.2</v>
      </c>
      <c r="Q38" s="230">
        <v>91.4</v>
      </c>
    </row>
    <row r="39" spans="1:17" ht="18.75" customHeight="1">
      <c r="A39" s="109" t="s">
        <v>252</v>
      </c>
      <c r="B39" s="77">
        <v>77.1</v>
      </c>
      <c r="C39" s="69">
        <v>79.7</v>
      </c>
      <c r="D39" s="69">
        <v>1</v>
      </c>
      <c r="E39" s="69">
        <v>23.3</v>
      </c>
      <c r="F39" s="69">
        <v>79.5</v>
      </c>
      <c r="G39" s="69">
        <v>72.6</v>
      </c>
      <c r="H39" s="69">
        <v>86.4</v>
      </c>
      <c r="I39" s="134">
        <v>92.8</v>
      </c>
      <c r="J39" s="77">
        <v>80.4</v>
      </c>
      <c r="K39" s="69">
        <v>86.1</v>
      </c>
      <c r="L39" s="69">
        <v>3.3</v>
      </c>
      <c r="M39" s="69">
        <v>33.6</v>
      </c>
      <c r="N39" s="69">
        <v>81.95</v>
      </c>
      <c r="O39" s="69">
        <v>75.9</v>
      </c>
      <c r="P39" s="69">
        <v>88</v>
      </c>
      <c r="Q39" s="122">
        <v>90.9</v>
      </c>
    </row>
    <row r="40" ht="13.5">
      <c r="A40" s="115"/>
    </row>
    <row r="41" ht="13.5">
      <c r="A41" s="115" t="s">
        <v>131</v>
      </c>
    </row>
    <row r="42" ht="13.5">
      <c r="A42" s="115" t="s">
        <v>132</v>
      </c>
    </row>
    <row r="43" ht="13.5">
      <c r="A43" s="115" t="s">
        <v>133</v>
      </c>
    </row>
  </sheetData>
  <sheetProtection/>
  <mergeCells count="13">
    <mergeCell ref="A2:A4"/>
    <mergeCell ref="B2:I2"/>
    <mergeCell ref="J2:Q2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</mergeCells>
  <printOptions/>
  <pageMargins left="0.25" right="0.25" top="0.75" bottom="0.75" header="0.3" footer="0.3"/>
  <pageSetup blackAndWhite="1" fitToWidth="40" fitToHeight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Normal="75" zoomScaleSheetLayoutView="100" zoomScalePageLayoutView="0" workbookViewId="0" topLeftCell="A55">
      <selection activeCell="H2" sqref="H2:I2"/>
    </sheetView>
  </sheetViews>
  <sheetFormatPr defaultColWidth="11.625" defaultRowHeight="15" customHeight="1"/>
  <cols>
    <col min="1" max="1" width="13.375" style="140" customWidth="1"/>
    <col min="2" max="6" width="15.625" style="2" customWidth="1"/>
    <col min="7" max="7" width="1.75390625" style="142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0" customFormat="1" ht="13.5">
      <c r="A1" s="135" t="s">
        <v>268</v>
      </c>
      <c r="B1" s="136"/>
      <c r="C1" s="136"/>
      <c r="D1" s="136"/>
      <c r="E1" s="136"/>
      <c r="F1" s="136"/>
      <c r="G1" s="191"/>
      <c r="H1" s="135" t="s">
        <v>269</v>
      </c>
    </row>
    <row r="2" spans="1:12" s="35" customFormat="1" ht="18.75" customHeight="1">
      <c r="A2" s="3" t="s">
        <v>92</v>
      </c>
      <c r="F2" s="3" t="s">
        <v>246</v>
      </c>
      <c r="G2" s="73"/>
      <c r="H2" s="274" t="s">
        <v>140</v>
      </c>
      <c r="I2" s="274"/>
      <c r="J2" s="137"/>
      <c r="K2" s="137"/>
      <c r="L2" s="3" t="s">
        <v>248</v>
      </c>
    </row>
    <row r="3" spans="1:12" s="138" customFormat="1" ht="18.75" customHeight="1">
      <c r="A3" s="74" t="s">
        <v>93</v>
      </c>
      <c r="B3" s="6" t="s">
        <v>94</v>
      </c>
      <c r="C3" s="6" t="s">
        <v>95</v>
      </c>
      <c r="D3" s="6" t="s">
        <v>96</v>
      </c>
      <c r="E3" s="6" t="s">
        <v>97</v>
      </c>
      <c r="F3" s="6" t="s">
        <v>98</v>
      </c>
      <c r="G3" s="179"/>
      <c r="H3" s="74" t="s">
        <v>93</v>
      </c>
      <c r="I3" s="74" t="s">
        <v>94</v>
      </c>
      <c r="J3" s="74" t="s">
        <v>95</v>
      </c>
      <c r="K3" s="74" t="s">
        <v>96</v>
      </c>
      <c r="L3" s="74" t="s">
        <v>97</v>
      </c>
    </row>
    <row r="4" spans="1:12" ht="18.75" customHeight="1">
      <c r="A4" s="4" t="s">
        <v>2</v>
      </c>
      <c r="B4" s="17">
        <v>264305</v>
      </c>
      <c r="C4" s="17">
        <v>6194672</v>
      </c>
      <c r="D4" s="17">
        <v>200991</v>
      </c>
      <c r="E4" s="17">
        <v>200896</v>
      </c>
      <c r="F4" s="71">
        <v>6811275</v>
      </c>
      <c r="G4" s="18"/>
      <c r="H4" s="4" t="s">
        <v>2</v>
      </c>
      <c r="I4" s="17">
        <v>59998</v>
      </c>
      <c r="J4" s="17">
        <v>1576522</v>
      </c>
      <c r="K4" s="17">
        <v>8668</v>
      </c>
      <c r="L4" s="71">
        <v>12364</v>
      </c>
    </row>
    <row r="5" spans="1:12" ht="18.75" customHeight="1">
      <c r="A5" s="36" t="s">
        <v>99</v>
      </c>
      <c r="B5" s="16">
        <v>22046</v>
      </c>
      <c r="C5" s="16">
        <v>526676</v>
      </c>
      <c r="D5" s="16">
        <v>17030</v>
      </c>
      <c r="E5" s="16">
        <v>15000</v>
      </c>
      <c r="F5" s="18">
        <v>545296</v>
      </c>
      <c r="G5" s="18"/>
      <c r="H5" s="36" t="s">
        <v>99</v>
      </c>
      <c r="I5" s="16">
        <v>5024</v>
      </c>
      <c r="J5" s="16">
        <v>134614</v>
      </c>
      <c r="K5" s="16">
        <v>713</v>
      </c>
      <c r="L5" s="18">
        <v>946</v>
      </c>
    </row>
    <row r="6" spans="1:12" ht="18.75" customHeight="1">
      <c r="A6" s="36" t="s">
        <v>100</v>
      </c>
      <c r="B6" s="16">
        <v>22046</v>
      </c>
      <c r="C6" s="16">
        <v>489022</v>
      </c>
      <c r="D6" s="16">
        <v>15925</v>
      </c>
      <c r="E6" s="16">
        <v>15993</v>
      </c>
      <c r="F6" s="18">
        <v>531967</v>
      </c>
      <c r="G6" s="18"/>
      <c r="H6" s="36" t="s">
        <v>100</v>
      </c>
      <c r="I6" s="16">
        <v>5024</v>
      </c>
      <c r="J6" s="16">
        <v>123004</v>
      </c>
      <c r="K6" s="16">
        <v>691</v>
      </c>
      <c r="L6" s="18">
        <v>993</v>
      </c>
    </row>
    <row r="7" spans="1:12" ht="18.75" customHeight="1">
      <c r="A7" s="36" t="s">
        <v>72</v>
      </c>
      <c r="B7" s="16">
        <v>22063</v>
      </c>
      <c r="C7" s="16">
        <v>532706</v>
      </c>
      <c r="D7" s="16">
        <v>17068</v>
      </c>
      <c r="E7" s="16">
        <v>17543</v>
      </c>
      <c r="F7" s="18">
        <v>595205</v>
      </c>
      <c r="G7" s="18"/>
      <c r="H7" s="36" t="s">
        <v>72</v>
      </c>
      <c r="I7" s="16">
        <v>5024</v>
      </c>
      <c r="J7" s="16">
        <v>136274</v>
      </c>
      <c r="K7" s="16">
        <v>820</v>
      </c>
      <c r="L7" s="18">
        <v>1133</v>
      </c>
    </row>
    <row r="8" spans="1:12" ht="18.75" customHeight="1">
      <c r="A8" s="36" t="s">
        <v>73</v>
      </c>
      <c r="B8" s="16">
        <v>22063</v>
      </c>
      <c r="C8" s="16">
        <v>511210</v>
      </c>
      <c r="D8" s="16">
        <v>16033</v>
      </c>
      <c r="E8" s="16">
        <v>16300</v>
      </c>
      <c r="F8" s="18">
        <v>545208</v>
      </c>
      <c r="G8" s="18"/>
      <c r="H8" s="36" t="s">
        <v>73</v>
      </c>
      <c r="I8" s="16">
        <v>4984</v>
      </c>
      <c r="J8" s="16">
        <v>130272</v>
      </c>
      <c r="K8" s="16">
        <v>714</v>
      </c>
      <c r="L8" s="18">
        <v>1087</v>
      </c>
    </row>
    <row r="9" spans="1:12" ht="18.75" customHeight="1">
      <c r="A9" s="36" t="s">
        <v>74</v>
      </c>
      <c r="B9" s="16">
        <v>22063</v>
      </c>
      <c r="C9" s="16">
        <v>523275</v>
      </c>
      <c r="D9" s="16">
        <v>16856</v>
      </c>
      <c r="E9" s="16">
        <v>16475</v>
      </c>
      <c r="F9" s="18">
        <v>566370</v>
      </c>
      <c r="G9" s="18"/>
      <c r="H9" s="36" t="s">
        <v>74</v>
      </c>
      <c r="I9" s="16">
        <v>4984</v>
      </c>
      <c r="J9" s="16">
        <v>133408</v>
      </c>
      <c r="K9" s="16">
        <v>694</v>
      </c>
      <c r="L9" s="18">
        <v>1016</v>
      </c>
    </row>
    <row r="10" spans="1:12" ht="18.75" customHeight="1">
      <c r="A10" s="36" t="s">
        <v>75</v>
      </c>
      <c r="B10" s="16">
        <v>22059</v>
      </c>
      <c r="C10" s="16">
        <v>504400</v>
      </c>
      <c r="D10" s="16">
        <v>16537</v>
      </c>
      <c r="E10" s="16">
        <v>16997</v>
      </c>
      <c r="F10" s="18">
        <v>585151</v>
      </c>
      <c r="G10" s="18"/>
      <c r="H10" s="36" t="s">
        <v>75</v>
      </c>
      <c r="I10" s="16">
        <v>4984</v>
      </c>
      <c r="J10" s="16">
        <v>128176</v>
      </c>
      <c r="K10" s="16">
        <v>739</v>
      </c>
      <c r="L10" s="18">
        <v>1072</v>
      </c>
    </row>
    <row r="11" spans="1:12" ht="18.75" customHeight="1">
      <c r="A11" s="36" t="s">
        <v>76</v>
      </c>
      <c r="B11" s="16">
        <v>22019</v>
      </c>
      <c r="C11" s="16">
        <v>522782</v>
      </c>
      <c r="D11" s="16">
        <v>17208</v>
      </c>
      <c r="E11" s="16">
        <v>16779</v>
      </c>
      <c r="F11" s="18">
        <v>570699</v>
      </c>
      <c r="G11" s="18"/>
      <c r="H11" s="36" t="s">
        <v>76</v>
      </c>
      <c r="I11" s="16">
        <v>4984</v>
      </c>
      <c r="J11" s="16">
        <v>132164</v>
      </c>
      <c r="K11" s="16">
        <v>690</v>
      </c>
      <c r="L11" s="18">
        <v>948</v>
      </c>
    </row>
    <row r="12" spans="1:12" ht="18.75" customHeight="1">
      <c r="A12" s="36" t="s">
        <v>77</v>
      </c>
      <c r="B12" s="16">
        <v>22033</v>
      </c>
      <c r="C12" s="16">
        <v>528290</v>
      </c>
      <c r="D12" s="16">
        <v>17766</v>
      </c>
      <c r="E12" s="16">
        <v>17694</v>
      </c>
      <c r="F12" s="18">
        <v>588505</v>
      </c>
      <c r="G12" s="18"/>
      <c r="H12" s="36" t="s">
        <v>77</v>
      </c>
      <c r="I12" s="16">
        <v>4998</v>
      </c>
      <c r="J12" s="16">
        <v>134582</v>
      </c>
      <c r="K12" s="16">
        <v>729</v>
      </c>
      <c r="L12" s="18">
        <v>993</v>
      </c>
    </row>
    <row r="13" spans="1:12" ht="18.75" customHeight="1">
      <c r="A13" s="36" t="s">
        <v>78</v>
      </c>
      <c r="B13" s="16">
        <v>21980</v>
      </c>
      <c r="C13" s="16">
        <v>505684</v>
      </c>
      <c r="D13" s="16">
        <v>16139</v>
      </c>
      <c r="E13" s="16">
        <v>16696</v>
      </c>
      <c r="F13" s="18">
        <v>560331</v>
      </c>
      <c r="G13" s="18"/>
      <c r="H13" s="36" t="s">
        <v>78</v>
      </c>
      <c r="I13" s="16">
        <v>4998</v>
      </c>
      <c r="J13" s="16">
        <v>129621</v>
      </c>
      <c r="K13" s="16">
        <v>700</v>
      </c>
      <c r="L13" s="18">
        <v>1026</v>
      </c>
    </row>
    <row r="14" spans="1:12" ht="18.75" customHeight="1">
      <c r="A14" s="36" t="s">
        <v>79</v>
      </c>
      <c r="B14" s="16">
        <v>21980</v>
      </c>
      <c r="C14" s="16">
        <v>522477</v>
      </c>
      <c r="D14" s="16">
        <v>17242</v>
      </c>
      <c r="E14" s="16">
        <v>16922</v>
      </c>
      <c r="F14" s="18">
        <v>573468</v>
      </c>
      <c r="G14" s="18"/>
      <c r="H14" s="36" t="s">
        <v>79</v>
      </c>
      <c r="I14" s="16">
        <v>4998</v>
      </c>
      <c r="J14" s="16">
        <v>133391</v>
      </c>
      <c r="K14" s="16">
        <v>691</v>
      </c>
      <c r="L14" s="18">
        <v>1024</v>
      </c>
    </row>
    <row r="15" spans="1:12" ht="18.75" customHeight="1">
      <c r="A15" s="36" t="s">
        <v>80</v>
      </c>
      <c r="B15" s="16">
        <v>21980</v>
      </c>
      <c r="C15" s="16">
        <v>506224</v>
      </c>
      <c r="D15" s="16">
        <v>16560</v>
      </c>
      <c r="E15" s="16">
        <v>16508</v>
      </c>
      <c r="F15" s="18">
        <v>573438</v>
      </c>
      <c r="G15" s="18"/>
      <c r="H15" s="36" t="s">
        <v>80</v>
      </c>
      <c r="I15" s="16">
        <v>4998</v>
      </c>
      <c r="J15" s="16">
        <v>128322</v>
      </c>
      <c r="K15" s="16">
        <v>726</v>
      </c>
      <c r="L15" s="18">
        <v>1068</v>
      </c>
    </row>
    <row r="16" spans="1:12" ht="18.75" customHeight="1">
      <c r="A16" s="5" t="s">
        <v>81</v>
      </c>
      <c r="B16" s="21">
        <v>21973</v>
      </c>
      <c r="C16" s="21">
        <v>521926</v>
      </c>
      <c r="D16" s="21">
        <v>16627</v>
      </c>
      <c r="E16" s="21">
        <v>17989</v>
      </c>
      <c r="F16" s="23">
        <v>575637</v>
      </c>
      <c r="G16" s="18"/>
      <c r="H16" s="5" t="s">
        <v>81</v>
      </c>
      <c r="I16" s="21">
        <v>4998</v>
      </c>
      <c r="J16" s="21">
        <v>132694</v>
      </c>
      <c r="K16" s="21">
        <v>761</v>
      </c>
      <c r="L16" s="23">
        <v>1058</v>
      </c>
    </row>
    <row r="17" spans="1:7" ht="18.75" customHeight="1">
      <c r="A17" s="139"/>
      <c r="B17" s="137"/>
      <c r="C17" s="137"/>
      <c r="D17" s="137"/>
      <c r="E17" s="137"/>
      <c r="F17" s="137"/>
      <c r="G17" s="189"/>
    </row>
    <row r="18" spans="1:12" ht="18.75" customHeight="1">
      <c r="A18" s="3" t="s">
        <v>102</v>
      </c>
      <c r="B18" s="35"/>
      <c r="C18" s="35"/>
      <c r="D18" s="35"/>
      <c r="E18" s="3" t="s">
        <v>247</v>
      </c>
      <c r="F18" s="3"/>
      <c r="G18" s="73"/>
      <c r="H18" s="180" t="s">
        <v>191</v>
      </c>
      <c r="I18" s="180"/>
      <c r="J18" s="137"/>
      <c r="K18" s="137"/>
      <c r="L18" s="3" t="s">
        <v>247</v>
      </c>
    </row>
    <row r="19" spans="1:12" ht="18.75" customHeight="1">
      <c r="A19" s="74" t="s">
        <v>93</v>
      </c>
      <c r="B19" s="6" t="s">
        <v>94</v>
      </c>
      <c r="C19" s="6" t="s">
        <v>95</v>
      </c>
      <c r="D19" s="6" t="s">
        <v>96</v>
      </c>
      <c r="E19" s="6" t="s">
        <v>97</v>
      </c>
      <c r="F19" s="73"/>
      <c r="G19" s="73"/>
      <c r="H19" s="74" t="s">
        <v>93</v>
      </c>
      <c r="I19" s="74" t="s">
        <v>94</v>
      </c>
      <c r="J19" s="74" t="s">
        <v>95</v>
      </c>
      <c r="K19" s="74" t="s">
        <v>96</v>
      </c>
      <c r="L19" s="74" t="s">
        <v>97</v>
      </c>
    </row>
    <row r="20" spans="1:12" ht="18.75" customHeight="1">
      <c r="A20" s="4" t="s">
        <v>2</v>
      </c>
      <c r="B20" s="17">
        <v>57107</v>
      </c>
      <c r="C20" s="17">
        <v>1384180</v>
      </c>
      <c r="D20" s="17">
        <v>4614</v>
      </c>
      <c r="E20" s="71">
        <v>4723</v>
      </c>
      <c r="F20" s="16"/>
      <c r="G20" s="16"/>
      <c r="H20" s="4" t="s">
        <v>2</v>
      </c>
      <c r="I20" s="17">
        <v>146216</v>
      </c>
      <c r="J20" s="17">
        <v>3229269</v>
      </c>
      <c r="K20" s="17">
        <v>187648</v>
      </c>
      <c r="L20" s="71">
        <v>183740</v>
      </c>
    </row>
    <row r="21" spans="1:12" ht="18.75" customHeight="1">
      <c r="A21" s="36" t="s">
        <v>99</v>
      </c>
      <c r="B21" s="16">
        <v>4767</v>
      </c>
      <c r="C21" s="16">
        <v>118181</v>
      </c>
      <c r="D21" s="16">
        <v>354</v>
      </c>
      <c r="E21" s="18">
        <v>396</v>
      </c>
      <c r="F21" s="16"/>
      <c r="G21" s="16"/>
      <c r="H21" s="36" t="s">
        <v>99</v>
      </c>
      <c r="I21" s="16">
        <v>12173</v>
      </c>
      <c r="J21" s="16">
        <v>273458</v>
      </c>
      <c r="K21" s="16">
        <v>15960</v>
      </c>
      <c r="L21" s="18">
        <v>13655</v>
      </c>
    </row>
    <row r="22" spans="1:12" ht="18.75" customHeight="1">
      <c r="A22" s="36" t="s">
        <v>100</v>
      </c>
      <c r="B22" s="16">
        <v>4767</v>
      </c>
      <c r="C22" s="16">
        <v>106008</v>
      </c>
      <c r="D22" s="16">
        <v>356</v>
      </c>
      <c r="E22" s="18">
        <v>372</v>
      </c>
      <c r="F22" s="16"/>
      <c r="G22" s="16"/>
      <c r="H22" s="36" t="s">
        <v>100</v>
      </c>
      <c r="I22" s="16">
        <v>12173</v>
      </c>
      <c r="J22" s="16">
        <v>259603</v>
      </c>
      <c r="K22" s="16">
        <v>14873</v>
      </c>
      <c r="L22" s="18">
        <v>14623</v>
      </c>
    </row>
    <row r="23" spans="1:12" ht="18.75" customHeight="1">
      <c r="A23" s="36" t="s">
        <v>72</v>
      </c>
      <c r="B23" s="16">
        <v>4784</v>
      </c>
      <c r="C23" s="16">
        <v>117677</v>
      </c>
      <c r="D23" s="16">
        <v>414</v>
      </c>
      <c r="E23" s="18">
        <v>403</v>
      </c>
      <c r="F23" s="16"/>
      <c r="G23" s="16"/>
      <c r="H23" s="36" t="s">
        <v>72</v>
      </c>
      <c r="I23" s="16">
        <v>12173</v>
      </c>
      <c r="J23" s="16">
        <v>278233</v>
      </c>
      <c r="K23" s="16">
        <v>15828</v>
      </c>
      <c r="L23" s="18">
        <v>16001</v>
      </c>
    </row>
    <row r="24" spans="1:12" ht="18.75" customHeight="1">
      <c r="A24" s="36" t="s">
        <v>73</v>
      </c>
      <c r="B24" s="16">
        <v>4784</v>
      </c>
      <c r="C24" s="16">
        <v>114037</v>
      </c>
      <c r="D24" s="16">
        <v>362</v>
      </c>
      <c r="E24" s="18">
        <v>355</v>
      </c>
      <c r="F24" s="16"/>
      <c r="G24" s="16"/>
      <c r="H24" s="36" t="s">
        <v>73</v>
      </c>
      <c r="I24" s="16">
        <v>12213</v>
      </c>
      <c r="J24" s="16">
        <v>266372</v>
      </c>
      <c r="K24" s="16">
        <v>14953</v>
      </c>
      <c r="L24" s="18">
        <v>14851</v>
      </c>
    </row>
    <row r="25" spans="1:12" ht="18.75" customHeight="1">
      <c r="A25" s="36" t="s">
        <v>74</v>
      </c>
      <c r="B25" s="16">
        <v>4784</v>
      </c>
      <c r="C25" s="16">
        <v>117520</v>
      </c>
      <c r="D25" s="16">
        <v>395</v>
      </c>
      <c r="E25" s="18">
        <v>409</v>
      </c>
      <c r="F25" s="16"/>
      <c r="G25" s="16"/>
      <c r="H25" s="36" t="s">
        <v>74</v>
      </c>
      <c r="I25" s="16">
        <v>12213</v>
      </c>
      <c r="J25" s="16">
        <v>271877</v>
      </c>
      <c r="K25" s="16">
        <v>15762</v>
      </c>
      <c r="L25" s="18">
        <v>15045</v>
      </c>
    </row>
    <row r="26" spans="1:12" ht="18.75" customHeight="1">
      <c r="A26" s="36" t="s">
        <v>75</v>
      </c>
      <c r="B26" s="16">
        <v>4780</v>
      </c>
      <c r="C26" s="16">
        <v>113726</v>
      </c>
      <c r="D26" s="16">
        <v>416</v>
      </c>
      <c r="E26" s="18">
        <v>439</v>
      </c>
      <c r="F26" s="16"/>
      <c r="G26" s="16"/>
      <c r="H26" s="36" t="s">
        <v>75</v>
      </c>
      <c r="I26" s="16">
        <v>12213</v>
      </c>
      <c r="J26" s="16">
        <v>262132</v>
      </c>
      <c r="K26" s="16">
        <v>15378</v>
      </c>
      <c r="L26" s="18">
        <v>15482</v>
      </c>
    </row>
    <row r="27" spans="1:12" ht="18.75" customHeight="1">
      <c r="A27" s="36" t="s">
        <v>76</v>
      </c>
      <c r="B27" s="16">
        <v>4740</v>
      </c>
      <c r="C27" s="16">
        <v>117564</v>
      </c>
      <c r="D27" s="16">
        <v>399</v>
      </c>
      <c r="E27" s="18">
        <v>365</v>
      </c>
      <c r="F27" s="16"/>
      <c r="G27" s="16"/>
      <c r="H27" s="36" t="s">
        <v>76</v>
      </c>
      <c r="I27" s="16">
        <v>12213</v>
      </c>
      <c r="J27" s="16">
        <v>272689</v>
      </c>
      <c r="K27" s="16">
        <v>16110</v>
      </c>
      <c r="L27" s="18">
        <v>15462</v>
      </c>
    </row>
    <row r="28" spans="1:12" ht="18.75" customHeight="1">
      <c r="A28" s="36" t="s">
        <v>77</v>
      </c>
      <c r="B28" s="16">
        <v>4740</v>
      </c>
      <c r="C28" s="16">
        <v>118408</v>
      </c>
      <c r="D28" s="16">
        <v>419</v>
      </c>
      <c r="E28" s="18">
        <v>416</v>
      </c>
      <c r="F28" s="16"/>
      <c r="G28" s="16"/>
      <c r="H28" s="36" t="s">
        <v>77</v>
      </c>
      <c r="I28" s="16">
        <v>12213</v>
      </c>
      <c r="J28" s="16">
        <v>274792</v>
      </c>
      <c r="K28" s="16">
        <v>16607</v>
      </c>
      <c r="L28" s="18">
        <v>16275</v>
      </c>
    </row>
    <row r="29" spans="1:12" ht="18.75" customHeight="1">
      <c r="A29" s="36" t="s">
        <v>78</v>
      </c>
      <c r="B29" s="16">
        <v>4742</v>
      </c>
      <c r="C29" s="16">
        <v>114563</v>
      </c>
      <c r="D29" s="16">
        <v>388</v>
      </c>
      <c r="E29" s="18">
        <v>373</v>
      </c>
      <c r="F29" s="16"/>
      <c r="G29" s="16"/>
      <c r="H29" s="36" t="s">
        <v>78</v>
      </c>
      <c r="I29" s="16">
        <v>12158</v>
      </c>
      <c r="J29" s="16">
        <v>261163</v>
      </c>
      <c r="K29" s="16">
        <v>15047</v>
      </c>
      <c r="L29" s="18">
        <v>15284</v>
      </c>
    </row>
    <row r="30" spans="1:12" ht="18.75" customHeight="1">
      <c r="A30" s="36" t="s">
        <v>79</v>
      </c>
      <c r="B30" s="16">
        <v>4742</v>
      </c>
      <c r="C30" s="16">
        <v>118045</v>
      </c>
      <c r="D30" s="16">
        <v>357</v>
      </c>
      <c r="E30" s="18">
        <v>439</v>
      </c>
      <c r="F30" s="16"/>
      <c r="G30" s="16"/>
      <c r="H30" s="36" t="s">
        <v>79</v>
      </c>
      <c r="I30" s="16">
        <v>12158</v>
      </c>
      <c r="J30" s="16">
        <v>270733</v>
      </c>
      <c r="K30" s="16">
        <v>16192</v>
      </c>
      <c r="L30" s="18">
        <v>15456</v>
      </c>
    </row>
    <row r="31" spans="1:12" ht="18.75" customHeight="1">
      <c r="A31" s="36" t="s">
        <v>80</v>
      </c>
      <c r="B31" s="16">
        <v>4742</v>
      </c>
      <c r="C31" s="16">
        <v>112582</v>
      </c>
      <c r="D31" s="16">
        <v>358</v>
      </c>
      <c r="E31" s="18">
        <v>359</v>
      </c>
      <c r="F31" s="16"/>
      <c r="G31" s="16"/>
      <c r="H31" s="36" t="s">
        <v>80</v>
      </c>
      <c r="I31" s="16">
        <v>12158</v>
      </c>
      <c r="J31" s="16">
        <v>265105</v>
      </c>
      <c r="K31" s="16">
        <v>15476</v>
      </c>
      <c r="L31" s="18">
        <v>15077</v>
      </c>
    </row>
    <row r="32" spans="1:12" ht="18.75" customHeight="1">
      <c r="A32" s="5" t="s">
        <v>81</v>
      </c>
      <c r="B32" s="21">
        <v>4735</v>
      </c>
      <c r="C32" s="21">
        <v>115869</v>
      </c>
      <c r="D32" s="21">
        <v>396</v>
      </c>
      <c r="E32" s="23">
        <v>397</v>
      </c>
      <c r="F32" s="16"/>
      <c r="G32" s="16"/>
      <c r="H32" s="5" t="s">
        <v>81</v>
      </c>
      <c r="I32" s="21">
        <v>12158</v>
      </c>
      <c r="J32" s="21">
        <v>273112</v>
      </c>
      <c r="K32" s="21">
        <v>15462</v>
      </c>
      <c r="L32" s="23">
        <v>16529</v>
      </c>
    </row>
    <row r="33" ht="18.75" customHeight="1">
      <c r="F33" s="142"/>
    </row>
    <row r="34" spans="1:6" ht="18.75" customHeight="1">
      <c r="A34" s="3" t="s">
        <v>103</v>
      </c>
      <c r="B34" s="35"/>
      <c r="C34" s="35"/>
      <c r="D34" s="35"/>
      <c r="E34" s="3" t="s">
        <v>247</v>
      </c>
      <c r="F34" s="142"/>
    </row>
    <row r="35" spans="1:12" ht="18.75" customHeight="1">
      <c r="A35" s="74" t="s">
        <v>93</v>
      </c>
      <c r="B35" s="6" t="s">
        <v>94</v>
      </c>
      <c r="C35" s="6" t="s">
        <v>95</v>
      </c>
      <c r="D35" s="6" t="s">
        <v>96</v>
      </c>
      <c r="E35" s="6" t="s">
        <v>97</v>
      </c>
      <c r="F35" s="142"/>
      <c r="H35" s="180" t="s">
        <v>199</v>
      </c>
      <c r="I35" s="180"/>
      <c r="J35" s="137"/>
      <c r="K35" s="137"/>
      <c r="L35" s="3" t="s">
        <v>247</v>
      </c>
    </row>
    <row r="36" spans="1:12" ht="18.75" customHeight="1">
      <c r="A36" s="4" t="s">
        <v>2</v>
      </c>
      <c r="B36" s="17">
        <v>648</v>
      </c>
      <c r="C36" s="17">
        <v>4595</v>
      </c>
      <c r="D36" s="17">
        <v>46</v>
      </c>
      <c r="E36" s="71">
        <v>59</v>
      </c>
      <c r="F36" s="142"/>
      <c r="H36" s="74" t="s">
        <v>93</v>
      </c>
      <c r="I36" s="74" t="s">
        <v>94</v>
      </c>
      <c r="J36" s="74" t="s">
        <v>95</v>
      </c>
      <c r="K36" s="74" t="s">
        <v>96</v>
      </c>
      <c r="L36" s="74" t="s">
        <v>97</v>
      </c>
    </row>
    <row r="37" spans="1:12" ht="18.75" customHeight="1">
      <c r="A37" s="36" t="s">
        <v>99</v>
      </c>
      <c r="B37" s="16">
        <v>54</v>
      </c>
      <c r="C37" s="16">
        <v>418</v>
      </c>
      <c r="D37" s="16">
        <v>1</v>
      </c>
      <c r="E37" s="18">
        <v>3</v>
      </c>
      <c r="F37" s="142"/>
      <c r="H37" s="4" t="s">
        <v>2</v>
      </c>
      <c r="I37" s="17">
        <v>7900</v>
      </c>
      <c r="J37" s="17">
        <v>222864</v>
      </c>
      <c r="K37" s="17">
        <v>466</v>
      </c>
      <c r="L37" s="71">
        <v>657</v>
      </c>
    </row>
    <row r="38" spans="1:12" ht="18.75" customHeight="1">
      <c r="A38" s="36" t="s">
        <v>100</v>
      </c>
      <c r="B38" s="16">
        <v>54</v>
      </c>
      <c r="C38" s="16">
        <v>407</v>
      </c>
      <c r="D38" s="16">
        <v>5</v>
      </c>
      <c r="E38" s="18">
        <v>5</v>
      </c>
      <c r="F38" s="142"/>
      <c r="H38" s="36" t="s">
        <v>99</v>
      </c>
      <c r="I38" s="16">
        <v>720</v>
      </c>
      <c r="J38" s="16">
        <v>19928</v>
      </c>
      <c r="K38" s="16">
        <v>31</v>
      </c>
      <c r="L38" s="18">
        <v>64</v>
      </c>
    </row>
    <row r="39" spans="1:12" ht="18.75" customHeight="1">
      <c r="A39" s="36" t="s">
        <v>72</v>
      </c>
      <c r="B39" s="16">
        <v>54</v>
      </c>
      <c r="C39" s="16">
        <v>500</v>
      </c>
      <c r="D39" s="16">
        <v>4</v>
      </c>
      <c r="E39" s="18">
        <v>6</v>
      </c>
      <c r="F39" s="142"/>
      <c r="H39" s="36" t="s">
        <v>100</v>
      </c>
      <c r="I39" s="16">
        <v>720</v>
      </c>
      <c r="J39" s="16">
        <v>18283</v>
      </c>
      <c r="K39" s="16">
        <v>36</v>
      </c>
      <c r="L39" s="18">
        <v>61</v>
      </c>
    </row>
    <row r="40" spans="1:12" ht="18.75" customHeight="1">
      <c r="A40" s="36" t="s">
        <v>73</v>
      </c>
      <c r="B40" s="16">
        <v>54</v>
      </c>
      <c r="C40" s="16">
        <v>511</v>
      </c>
      <c r="D40" s="16">
        <v>3</v>
      </c>
      <c r="E40" s="18">
        <v>6</v>
      </c>
      <c r="F40" s="142"/>
      <c r="H40" s="36" t="s">
        <v>72</v>
      </c>
      <c r="I40" s="16">
        <v>720</v>
      </c>
      <c r="J40" s="16">
        <v>20184</v>
      </c>
      <c r="K40" s="16">
        <v>43</v>
      </c>
      <c r="L40" s="18">
        <v>53</v>
      </c>
    </row>
    <row r="41" spans="1:12" ht="18.75" customHeight="1">
      <c r="A41" s="36" t="s">
        <v>74</v>
      </c>
      <c r="B41" s="16">
        <v>54</v>
      </c>
      <c r="C41" s="16">
        <v>467</v>
      </c>
      <c r="D41" s="16">
        <v>5</v>
      </c>
      <c r="E41" s="18">
        <v>5</v>
      </c>
      <c r="F41" s="142"/>
      <c r="H41" s="36" t="s">
        <v>73</v>
      </c>
      <c r="I41" s="16">
        <v>688</v>
      </c>
      <c r="J41" s="16">
        <v>19340</v>
      </c>
      <c r="K41" s="16">
        <v>54</v>
      </c>
      <c r="L41" s="18">
        <v>79</v>
      </c>
    </row>
    <row r="42" spans="1:12" ht="18.75" customHeight="1">
      <c r="A42" s="36" t="s">
        <v>75</v>
      </c>
      <c r="B42" s="16">
        <v>54</v>
      </c>
      <c r="C42" s="16">
        <v>361</v>
      </c>
      <c r="D42" s="16">
        <v>2</v>
      </c>
      <c r="E42" s="18">
        <v>4</v>
      </c>
      <c r="F42" s="142"/>
      <c r="H42" s="36" t="s">
        <v>74</v>
      </c>
      <c r="I42" s="16">
        <v>634</v>
      </c>
      <c r="J42" s="16">
        <v>18373</v>
      </c>
      <c r="K42" s="16">
        <v>39</v>
      </c>
      <c r="L42" s="18">
        <v>56</v>
      </c>
    </row>
    <row r="43" spans="1:12" ht="18.75" customHeight="1">
      <c r="A43" s="36" t="s">
        <v>76</v>
      </c>
      <c r="B43" s="16">
        <v>54</v>
      </c>
      <c r="C43" s="16">
        <v>365</v>
      </c>
      <c r="D43" s="16">
        <v>9</v>
      </c>
      <c r="E43" s="18">
        <v>4</v>
      </c>
      <c r="F43" s="142"/>
      <c r="H43" s="36" t="s">
        <v>75</v>
      </c>
      <c r="I43" s="16">
        <v>634</v>
      </c>
      <c r="J43" s="16">
        <v>17889</v>
      </c>
      <c r="K43" s="16">
        <v>38</v>
      </c>
      <c r="L43" s="18">
        <v>46</v>
      </c>
    </row>
    <row r="44" spans="1:12" ht="18.75" customHeight="1">
      <c r="A44" s="36" t="s">
        <v>77</v>
      </c>
      <c r="B44" s="16">
        <v>54</v>
      </c>
      <c r="C44" s="16">
        <v>499</v>
      </c>
      <c r="D44" s="16">
        <v>9</v>
      </c>
      <c r="E44" s="18">
        <v>8</v>
      </c>
      <c r="F44" s="142"/>
      <c r="H44" s="36" t="s">
        <v>76</v>
      </c>
      <c r="I44" s="16">
        <v>634</v>
      </c>
      <c r="J44" s="16">
        <v>18505</v>
      </c>
      <c r="K44" s="16">
        <v>29</v>
      </c>
      <c r="L44" s="18">
        <v>43</v>
      </c>
    </row>
    <row r="45" spans="1:12" ht="18.75" customHeight="1">
      <c r="A45" s="36" t="s">
        <v>78</v>
      </c>
      <c r="B45" s="16">
        <v>54</v>
      </c>
      <c r="C45" s="16">
        <v>323</v>
      </c>
      <c r="D45" s="16">
        <v>2</v>
      </c>
      <c r="E45" s="18">
        <v>10</v>
      </c>
      <c r="F45" s="142"/>
      <c r="H45" s="36" t="s">
        <v>77</v>
      </c>
      <c r="I45" s="16">
        <v>634</v>
      </c>
      <c r="J45" s="16">
        <v>18463</v>
      </c>
      <c r="K45" s="16">
        <v>36</v>
      </c>
      <c r="L45" s="18">
        <v>52</v>
      </c>
    </row>
    <row r="46" spans="1:12" ht="18.75" customHeight="1">
      <c r="A46" s="36" t="s">
        <v>79</v>
      </c>
      <c r="B46" s="16">
        <v>54</v>
      </c>
      <c r="C46" s="16">
        <v>303</v>
      </c>
      <c r="D46" s="16">
        <v>2</v>
      </c>
      <c r="E46" s="18">
        <v>3</v>
      </c>
      <c r="F46" s="142"/>
      <c r="H46" s="36" t="s">
        <v>78</v>
      </c>
      <c r="I46" s="16">
        <v>629</v>
      </c>
      <c r="J46" s="16">
        <v>17912</v>
      </c>
      <c r="K46" s="16">
        <v>35</v>
      </c>
      <c r="L46" s="18">
        <v>40</v>
      </c>
    </row>
    <row r="47" spans="1:12" ht="18.75" customHeight="1">
      <c r="A47" s="36" t="s">
        <v>80</v>
      </c>
      <c r="B47" s="16">
        <v>54</v>
      </c>
      <c r="C47" s="16">
        <v>214</v>
      </c>
      <c r="D47" s="16">
        <v>0</v>
      </c>
      <c r="E47" s="18">
        <v>3</v>
      </c>
      <c r="F47" s="142"/>
      <c r="H47" s="36" t="s">
        <v>79</v>
      </c>
      <c r="I47" s="16">
        <v>629</v>
      </c>
      <c r="J47" s="16">
        <v>18292</v>
      </c>
      <c r="K47" s="16">
        <v>32</v>
      </c>
      <c r="L47" s="18">
        <v>60</v>
      </c>
    </row>
    <row r="48" spans="1:12" ht="18.75" customHeight="1">
      <c r="A48" s="5" t="s">
        <v>81</v>
      </c>
      <c r="B48" s="21">
        <v>54</v>
      </c>
      <c r="C48" s="21">
        <v>227</v>
      </c>
      <c r="D48" s="21">
        <v>4</v>
      </c>
      <c r="E48" s="23">
        <v>2</v>
      </c>
      <c r="F48" s="142"/>
      <c r="H48" s="36" t="s">
        <v>80</v>
      </c>
      <c r="I48" s="16">
        <v>629</v>
      </c>
      <c r="J48" s="16">
        <v>17511</v>
      </c>
      <c r="K48" s="16">
        <v>53</v>
      </c>
      <c r="L48" s="18">
        <v>60</v>
      </c>
    </row>
    <row r="49" spans="1:12" ht="18.75" customHeight="1">
      <c r="A49" s="2"/>
      <c r="F49" s="73"/>
      <c r="G49" s="73"/>
      <c r="H49" s="5" t="s">
        <v>81</v>
      </c>
      <c r="I49" s="21">
        <v>629</v>
      </c>
      <c r="J49" s="21">
        <v>18184</v>
      </c>
      <c r="K49" s="21">
        <v>40</v>
      </c>
      <c r="L49" s="23">
        <v>43</v>
      </c>
    </row>
    <row r="50" spans="1:7" ht="18.75" customHeight="1">
      <c r="A50" s="123" t="s">
        <v>0</v>
      </c>
      <c r="B50" s="35"/>
      <c r="C50" s="35"/>
      <c r="D50" s="35"/>
      <c r="E50" s="3" t="s">
        <v>247</v>
      </c>
      <c r="F50" s="73"/>
      <c r="G50" s="73"/>
    </row>
    <row r="51" spans="1:7" ht="18.75" customHeight="1">
      <c r="A51" s="74" t="s">
        <v>93</v>
      </c>
      <c r="B51" s="6" t="s">
        <v>94</v>
      </c>
      <c r="C51" s="6" t="s">
        <v>95</v>
      </c>
      <c r="D51" s="6" t="s">
        <v>96</v>
      </c>
      <c r="E51" s="6" t="s">
        <v>97</v>
      </c>
      <c r="F51" s="16"/>
      <c r="G51" s="16"/>
    </row>
    <row r="52" spans="1:7" ht="18.75" customHeight="1">
      <c r="A52" s="4" t="s">
        <v>2</v>
      </c>
      <c r="B52" s="17">
        <v>336</v>
      </c>
      <c r="C52" s="17">
        <v>106</v>
      </c>
      <c r="D52" s="17">
        <v>15</v>
      </c>
      <c r="E52" s="71">
        <v>10</v>
      </c>
      <c r="F52" s="16"/>
      <c r="G52" s="16"/>
    </row>
    <row r="53" spans="1:7" ht="18.75" customHeight="1">
      <c r="A53" s="36" t="s">
        <v>99</v>
      </c>
      <c r="B53" s="16">
        <v>28</v>
      </c>
      <c r="C53" s="16">
        <v>5</v>
      </c>
      <c r="D53" s="16">
        <v>2</v>
      </c>
      <c r="E53" s="18">
        <v>0</v>
      </c>
      <c r="F53" s="16"/>
      <c r="G53" s="16"/>
    </row>
    <row r="54" spans="1:7" ht="18.75" customHeight="1">
      <c r="A54" s="36" t="s">
        <v>100</v>
      </c>
      <c r="B54" s="16">
        <v>28</v>
      </c>
      <c r="C54" s="16">
        <v>0</v>
      </c>
      <c r="D54" s="16">
        <v>0</v>
      </c>
      <c r="E54" s="18">
        <v>0</v>
      </c>
      <c r="F54" s="16"/>
      <c r="G54" s="16"/>
    </row>
    <row r="55" spans="1:7" ht="18.75" customHeight="1">
      <c r="A55" s="36" t="s">
        <v>72</v>
      </c>
      <c r="B55" s="16">
        <v>28</v>
      </c>
      <c r="C55" s="16">
        <v>22</v>
      </c>
      <c r="D55" s="16">
        <v>2</v>
      </c>
      <c r="E55" s="18">
        <v>0</v>
      </c>
      <c r="F55" s="16"/>
      <c r="G55" s="16"/>
    </row>
    <row r="56" spans="1:7" ht="18.75" customHeight="1">
      <c r="A56" s="36" t="s">
        <v>73</v>
      </c>
      <c r="B56" s="16">
        <v>28</v>
      </c>
      <c r="C56" s="16">
        <v>18</v>
      </c>
      <c r="D56" s="16">
        <v>1</v>
      </c>
      <c r="E56" s="18">
        <v>1</v>
      </c>
      <c r="F56" s="16"/>
      <c r="G56" s="16"/>
    </row>
    <row r="57" spans="1:7" ht="18.75" customHeight="1">
      <c r="A57" s="36" t="s">
        <v>74</v>
      </c>
      <c r="B57" s="16">
        <v>28</v>
      </c>
      <c r="C57" s="16">
        <v>3</v>
      </c>
      <c r="D57" s="16">
        <v>0</v>
      </c>
      <c r="E57" s="18">
        <v>0</v>
      </c>
      <c r="F57" s="16"/>
      <c r="G57" s="16"/>
    </row>
    <row r="58" spans="1:7" ht="18.75" customHeight="1">
      <c r="A58" s="36" t="s">
        <v>75</v>
      </c>
      <c r="B58" s="16">
        <v>28</v>
      </c>
      <c r="C58" s="16">
        <v>5</v>
      </c>
      <c r="D58" s="16">
        <v>2</v>
      </c>
      <c r="E58" s="18">
        <v>0</v>
      </c>
      <c r="F58" s="16"/>
      <c r="G58" s="16"/>
    </row>
    <row r="59" spans="1:7" ht="18.75" customHeight="1">
      <c r="A59" s="36" t="s">
        <v>76</v>
      </c>
      <c r="B59" s="16">
        <v>28</v>
      </c>
      <c r="C59" s="16">
        <v>0</v>
      </c>
      <c r="D59" s="16">
        <v>0</v>
      </c>
      <c r="E59" s="18">
        <v>0</v>
      </c>
      <c r="F59" s="16"/>
      <c r="G59" s="16"/>
    </row>
    <row r="60" spans="1:7" ht="18.75" customHeight="1">
      <c r="A60" s="36" t="s">
        <v>77</v>
      </c>
      <c r="B60" s="16">
        <v>28</v>
      </c>
      <c r="C60" s="16">
        <v>9</v>
      </c>
      <c r="D60" s="16">
        <v>2</v>
      </c>
      <c r="E60" s="18">
        <v>2</v>
      </c>
      <c r="F60" s="16"/>
      <c r="G60" s="16"/>
    </row>
    <row r="61" spans="1:7" ht="18.75" customHeight="1">
      <c r="A61" s="36" t="s">
        <v>78</v>
      </c>
      <c r="B61" s="16">
        <v>28</v>
      </c>
      <c r="C61" s="16">
        <v>14</v>
      </c>
      <c r="D61" s="16">
        <v>2</v>
      </c>
      <c r="E61" s="18">
        <v>3</v>
      </c>
      <c r="F61" s="16"/>
      <c r="G61" s="16"/>
    </row>
    <row r="62" spans="1:7" ht="18.75" customHeight="1">
      <c r="A62" s="36" t="s">
        <v>79</v>
      </c>
      <c r="B62" s="16">
        <v>28</v>
      </c>
      <c r="C62" s="16">
        <v>5</v>
      </c>
      <c r="D62" s="16">
        <v>0</v>
      </c>
      <c r="E62" s="18">
        <v>0</v>
      </c>
      <c r="F62" s="16"/>
      <c r="G62" s="16"/>
    </row>
    <row r="63" spans="1:7" ht="18.75" customHeight="1">
      <c r="A63" s="36" t="s">
        <v>80</v>
      </c>
      <c r="B63" s="16">
        <v>28</v>
      </c>
      <c r="C63" s="16">
        <v>1</v>
      </c>
      <c r="D63" s="16">
        <v>0</v>
      </c>
      <c r="E63" s="18">
        <v>1</v>
      </c>
      <c r="F63" s="16"/>
      <c r="G63" s="16"/>
    </row>
    <row r="64" spans="1:12" ht="15" customHeight="1">
      <c r="A64" s="5" t="s">
        <v>81</v>
      </c>
      <c r="B64" s="21">
        <v>28</v>
      </c>
      <c r="C64" s="21">
        <v>24</v>
      </c>
      <c r="D64" s="21">
        <v>4</v>
      </c>
      <c r="E64" s="23">
        <v>3</v>
      </c>
      <c r="H64" s="142"/>
      <c r="I64" s="142"/>
      <c r="J64" s="142"/>
      <c r="K64" s="142"/>
      <c r="L64" s="142"/>
    </row>
    <row r="65" spans="6:12" ht="15" customHeight="1">
      <c r="F65" s="73"/>
      <c r="G65" s="73"/>
      <c r="H65" s="273"/>
      <c r="I65" s="273"/>
      <c r="J65" s="273"/>
      <c r="K65" s="189"/>
      <c r="L65" s="73"/>
    </row>
    <row r="66" spans="6:12" ht="15" customHeight="1">
      <c r="F66" s="73"/>
      <c r="G66" s="73"/>
      <c r="H66" s="190"/>
      <c r="I66" s="190"/>
      <c r="J66" s="190"/>
      <c r="K66" s="190"/>
      <c r="L66" s="190"/>
    </row>
    <row r="67" spans="6:12" ht="15" customHeight="1">
      <c r="F67" s="16"/>
      <c r="G67" s="16"/>
      <c r="H67" s="73"/>
      <c r="I67" s="16"/>
      <c r="J67" s="16"/>
      <c r="K67" s="16"/>
      <c r="L67" s="16"/>
    </row>
    <row r="68" spans="6:12" ht="15" customHeight="1">
      <c r="F68" s="16"/>
      <c r="G68" s="16"/>
      <c r="H68" s="73"/>
      <c r="I68" s="16"/>
      <c r="J68" s="16"/>
      <c r="K68" s="16"/>
      <c r="L68" s="16"/>
    </row>
    <row r="69" spans="6:12" ht="15" customHeight="1">
      <c r="F69" s="16"/>
      <c r="G69" s="16"/>
      <c r="H69" s="73"/>
      <c r="I69" s="16"/>
      <c r="J69" s="16"/>
      <c r="K69" s="16"/>
      <c r="L69" s="16"/>
    </row>
    <row r="70" spans="6:12" ht="15" customHeight="1">
      <c r="F70" s="16"/>
      <c r="G70" s="16"/>
      <c r="H70" s="73"/>
      <c r="I70" s="16"/>
      <c r="J70" s="16"/>
      <c r="K70" s="16"/>
      <c r="L70" s="16"/>
    </row>
    <row r="71" spans="6:12" ht="15" customHeight="1">
      <c r="F71" s="16"/>
      <c r="G71" s="16"/>
      <c r="H71" s="73"/>
      <c r="I71" s="16"/>
      <c r="J71" s="16"/>
      <c r="K71" s="16"/>
      <c r="L71" s="16"/>
    </row>
    <row r="72" spans="6:12" ht="15" customHeight="1">
      <c r="F72" s="16"/>
      <c r="G72" s="16"/>
      <c r="H72" s="73"/>
      <c r="I72" s="16"/>
      <c r="J72" s="16"/>
      <c r="K72" s="16"/>
      <c r="L72" s="16"/>
    </row>
    <row r="73" spans="6:12" ht="15" customHeight="1">
      <c r="F73" s="16"/>
      <c r="G73" s="16"/>
      <c r="H73" s="73"/>
      <c r="I73" s="16"/>
      <c r="J73" s="16"/>
      <c r="K73" s="16"/>
      <c r="L73" s="16"/>
    </row>
    <row r="74" spans="6:12" ht="15" customHeight="1">
      <c r="F74" s="16"/>
      <c r="G74" s="16"/>
      <c r="H74" s="73"/>
      <c r="I74" s="16"/>
      <c r="J74" s="16"/>
      <c r="K74" s="16"/>
      <c r="L74" s="16"/>
    </row>
    <row r="75" spans="6:12" ht="15" customHeight="1">
      <c r="F75" s="16"/>
      <c r="G75" s="16"/>
      <c r="H75" s="73"/>
      <c r="I75" s="16"/>
      <c r="J75" s="16"/>
      <c r="K75" s="16"/>
      <c r="L75" s="16"/>
    </row>
    <row r="76" spans="6:12" ht="15" customHeight="1">
      <c r="F76" s="16"/>
      <c r="G76" s="16"/>
      <c r="H76" s="73"/>
      <c r="I76" s="16"/>
      <c r="J76" s="16"/>
      <c r="K76" s="16"/>
      <c r="L76" s="16"/>
    </row>
    <row r="77" spans="6:12" ht="15" customHeight="1">
      <c r="F77" s="16"/>
      <c r="G77" s="16"/>
      <c r="H77" s="73"/>
      <c r="I77" s="16"/>
      <c r="J77" s="16"/>
      <c r="K77" s="16"/>
      <c r="L77" s="16"/>
    </row>
    <row r="78" spans="6:12" ht="15" customHeight="1">
      <c r="F78" s="16"/>
      <c r="G78" s="16"/>
      <c r="H78" s="73"/>
      <c r="I78" s="16"/>
      <c r="J78" s="16"/>
      <c r="K78" s="16"/>
      <c r="L78" s="16"/>
    </row>
    <row r="79" spans="6:12" ht="15" customHeight="1">
      <c r="F79" s="16"/>
      <c r="G79" s="16"/>
      <c r="H79" s="73"/>
      <c r="I79" s="16"/>
      <c r="J79" s="16"/>
      <c r="K79" s="16"/>
      <c r="L79" s="16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5" zoomScaleSheetLayoutView="75" zoomScalePageLayoutView="0" workbookViewId="0" topLeftCell="A1">
      <pane xSplit="1" ySplit="6" topLeftCell="B28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2" sqref="A2:A3"/>
    </sheetView>
  </sheetViews>
  <sheetFormatPr defaultColWidth="9.125" defaultRowHeight="13.5"/>
  <cols>
    <col min="1" max="1" width="11.75390625" style="38" customWidth="1"/>
    <col min="2" max="17" width="11.125" style="38" customWidth="1"/>
    <col min="18" max="18" width="9.125" style="38" customWidth="1"/>
    <col min="19" max="19" width="13.00390625" style="212" bestFit="1" customWidth="1"/>
    <col min="20" max="16384" width="9.125" style="38" customWidth="1"/>
  </cols>
  <sheetData>
    <row r="1" spans="1:18" ht="21">
      <c r="A1" s="1" t="s">
        <v>270</v>
      </c>
      <c r="B1" s="89"/>
      <c r="C1" s="89"/>
      <c r="D1" s="89"/>
      <c r="E1" s="89"/>
      <c r="F1" s="89"/>
      <c r="G1" s="89"/>
      <c r="H1" s="89"/>
      <c r="I1" s="89"/>
      <c r="J1" s="90"/>
      <c r="K1" s="159"/>
      <c r="L1" s="159"/>
      <c r="M1" s="159"/>
      <c r="N1" s="159"/>
      <c r="O1" s="159"/>
      <c r="P1" s="159"/>
      <c r="Q1" s="159" t="s">
        <v>26</v>
      </c>
      <c r="R1" s="90"/>
    </row>
    <row r="2" spans="1:19" s="39" customFormat="1" ht="18" customHeight="1">
      <c r="A2" s="277" t="s">
        <v>27</v>
      </c>
      <c r="B2" s="275" t="s">
        <v>124</v>
      </c>
      <c r="C2" s="275"/>
      <c r="D2" s="275"/>
      <c r="E2" s="275"/>
      <c r="F2" s="275"/>
      <c r="G2" s="275"/>
      <c r="H2" s="275"/>
      <c r="I2" s="276"/>
      <c r="J2" s="275" t="s">
        <v>136</v>
      </c>
      <c r="K2" s="275"/>
      <c r="L2" s="275"/>
      <c r="M2" s="275"/>
      <c r="N2" s="275"/>
      <c r="O2" s="275"/>
      <c r="P2" s="275"/>
      <c r="Q2" s="276"/>
      <c r="R2" s="91"/>
      <c r="S2" s="212"/>
    </row>
    <row r="3" spans="1:19" s="39" customFormat="1" ht="21" customHeight="1">
      <c r="A3" s="278"/>
      <c r="B3" s="92" t="s">
        <v>219</v>
      </c>
      <c r="C3" s="5" t="s">
        <v>227</v>
      </c>
      <c r="D3" s="5" t="s">
        <v>228</v>
      </c>
      <c r="E3" s="5" t="s">
        <v>229</v>
      </c>
      <c r="F3" s="5" t="s">
        <v>238</v>
      </c>
      <c r="G3" s="5" t="s">
        <v>242</v>
      </c>
      <c r="H3" s="5" t="s">
        <v>250</v>
      </c>
      <c r="I3" s="5" t="s">
        <v>255</v>
      </c>
      <c r="J3" s="92" t="s">
        <v>256</v>
      </c>
      <c r="K3" s="5" t="s">
        <v>227</v>
      </c>
      <c r="L3" s="5" t="s">
        <v>228</v>
      </c>
      <c r="M3" s="5" t="s">
        <v>229</v>
      </c>
      <c r="N3" s="5" t="s">
        <v>238</v>
      </c>
      <c r="O3" s="5" t="s">
        <v>240</v>
      </c>
      <c r="P3" s="5" t="s">
        <v>250</v>
      </c>
      <c r="Q3" s="5" t="s">
        <v>255</v>
      </c>
      <c r="R3"/>
      <c r="S3" s="38" t="s">
        <v>249</v>
      </c>
    </row>
    <row r="4" spans="1:19" ht="39.75" customHeight="1">
      <c r="A4" s="42" t="s">
        <v>3</v>
      </c>
      <c r="B4" s="80">
        <v>1244</v>
      </c>
      <c r="C4" s="7">
        <v>1239</v>
      </c>
      <c r="D4" s="43">
        <v>1251</v>
      </c>
      <c r="E4" s="43">
        <v>1247</v>
      </c>
      <c r="F4" s="43">
        <v>1247</v>
      </c>
      <c r="G4" s="43">
        <v>1250</v>
      </c>
      <c r="H4" s="43">
        <v>1252</v>
      </c>
      <c r="I4" s="43">
        <v>1245</v>
      </c>
      <c r="J4" s="196">
        <v>86.90227615503534</v>
      </c>
      <c r="K4" s="82">
        <v>87.06957132817989</v>
      </c>
      <c r="L4" s="82">
        <v>88.40989399293287</v>
      </c>
      <c r="M4" s="82">
        <v>88.75444839857651</v>
      </c>
      <c r="N4" s="82">
        <v>89.39068100358423</v>
      </c>
      <c r="O4" s="82">
        <v>90.25270758122744</v>
      </c>
      <c r="P4" s="82">
        <v>91.05454545454546</v>
      </c>
      <c r="Q4" s="93">
        <f aca="true" t="shared" si="0" ref="Q4:Q32">I4/S4*100000</f>
        <v>91.27565982404693</v>
      </c>
      <c r="R4"/>
      <c r="S4" s="212">
        <v>1364000</v>
      </c>
    </row>
    <row r="5" spans="1:19" ht="39.75" customHeight="1">
      <c r="A5" s="44" t="s">
        <v>4</v>
      </c>
      <c r="B5" s="83">
        <v>1115</v>
      </c>
      <c r="C5" s="10">
        <v>1109</v>
      </c>
      <c r="D5" s="45">
        <v>1124</v>
      </c>
      <c r="E5" s="45">
        <v>1118</v>
      </c>
      <c r="F5" s="45">
        <v>1118</v>
      </c>
      <c r="G5" s="45">
        <v>1125</v>
      </c>
      <c r="H5" s="45">
        <v>1125</v>
      </c>
      <c r="I5" s="45">
        <v>1118</v>
      </c>
      <c r="J5" s="197">
        <v>86.24270320985286</v>
      </c>
      <c r="K5" s="85">
        <v>86.19443412460187</v>
      </c>
      <c r="L5" s="85">
        <v>87.81387209175143</v>
      </c>
      <c r="M5" s="85">
        <v>87.89066338583451</v>
      </c>
      <c r="N5" s="85">
        <v>88.42942849120254</v>
      </c>
      <c r="O5" s="85">
        <v>89.61786940485769</v>
      </c>
      <c r="P5" s="85">
        <v>90.22968869554337</v>
      </c>
      <c r="Q5" s="94">
        <f t="shared" si="0"/>
        <v>90.31825470878826</v>
      </c>
      <c r="R5"/>
      <c r="S5" s="212">
        <v>1237845</v>
      </c>
    </row>
    <row r="6" spans="1:19" ht="39.75" customHeight="1">
      <c r="A6" s="46" t="s">
        <v>5</v>
      </c>
      <c r="B6" s="86">
        <v>129</v>
      </c>
      <c r="C6" s="13">
        <v>129</v>
      </c>
      <c r="D6" s="47">
        <v>127</v>
      </c>
      <c r="E6" s="47">
        <v>129</v>
      </c>
      <c r="F6" s="47">
        <v>129</v>
      </c>
      <c r="G6" s="47">
        <v>125</v>
      </c>
      <c r="H6" s="47">
        <v>127</v>
      </c>
      <c r="I6" s="47">
        <v>127</v>
      </c>
      <c r="J6" s="198">
        <v>93.05345163384548</v>
      </c>
      <c r="K6" s="88">
        <v>94.25759358171548</v>
      </c>
      <c r="L6" s="88">
        <v>94.0629258754518</v>
      </c>
      <c r="M6" s="88">
        <v>96.98081433812473</v>
      </c>
      <c r="N6" s="88">
        <v>98.23033108951905</v>
      </c>
      <c r="O6" s="88">
        <v>96.20416833420559</v>
      </c>
      <c r="P6" s="88">
        <v>99.16993979525702</v>
      </c>
      <c r="Q6" s="95">
        <f t="shared" si="0"/>
        <v>100.74567666190703</v>
      </c>
      <c r="R6"/>
      <c r="S6" s="212">
        <v>126060</v>
      </c>
    </row>
    <row r="7" spans="1:19" ht="39.75" customHeight="1">
      <c r="A7" s="42" t="s">
        <v>6</v>
      </c>
      <c r="B7" s="72">
        <v>454</v>
      </c>
      <c r="C7" s="17">
        <v>448</v>
      </c>
      <c r="D7" s="105">
        <v>458</v>
      </c>
      <c r="E7" s="105">
        <v>464</v>
      </c>
      <c r="F7" s="105">
        <v>472</v>
      </c>
      <c r="G7" s="105">
        <v>479</v>
      </c>
      <c r="H7" s="105">
        <v>481</v>
      </c>
      <c r="I7" s="105">
        <v>484</v>
      </c>
      <c r="J7" s="196">
        <v>87.77509468690005</v>
      </c>
      <c r="K7" s="82">
        <v>86.63667903044274</v>
      </c>
      <c r="L7" s="82">
        <v>88.58201088901137</v>
      </c>
      <c r="M7" s="82">
        <v>89.80465551979283</v>
      </c>
      <c r="N7" s="82">
        <v>91.3915722254816</v>
      </c>
      <c r="O7" s="82">
        <v>93.03409631651014</v>
      </c>
      <c r="P7" s="82">
        <v>93.63605747424036</v>
      </c>
      <c r="Q7" s="93">
        <f t="shared" si="0"/>
        <v>94.41986406660892</v>
      </c>
      <c r="R7"/>
      <c r="S7" s="212">
        <v>512604</v>
      </c>
    </row>
    <row r="8" spans="1:19" ht="39.75" customHeight="1">
      <c r="A8" s="44" t="s">
        <v>7</v>
      </c>
      <c r="B8" s="15">
        <v>113</v>
      </c>
      <c r="C8" s="16">
        <v>113</v>
      </c>
      <c r="D8" s="48">
        <v>114</v>
      </c>
      <c r="E8" s="48">
        <v>114</v>
      </c>
      <c r="F8" s="48">
        <v>116</v>
      </c>
      <c r="G8" s="48">
        <v>114</v>
      </c>
      <c r="H8" s="48">
        <v>115</v>
      </c>
      <c r="I8" s="48">
        <v>114</v>
      </c>
      <c r="J8" s="197">
        <v>67.85482669997357</v>
      </c>
      <c r="K8" s="85">
        <v>68.4578802290007</v>
      </c>
      <c r="L8" s="85">
        <v>69.69237540959554</v>
      </c>
      <c r="M8" s="85">
        <v>70.53058800237577</v>
      </c>
      <c r="N8" s="85">
        <v>72.53762889498928</v>
      </c>
      <c r="O8" s="85">
        <v>72.09987730371758</v>
      </c>
      <c r="P8" s="85">
        <v>73.23348107392124</v>
      </c>
      <c r="Q8" s="94">
        <f t="shared" si="0"/>
        <v>73.33689296030158</v>
      </c>
      <c r="R8"/>
      <c r="S8" s="212">
        <v>155447</v>
      </c>
    </row>
    <row r="9" spans="1:19" ht="39.75" customHeight="1">
      <c r="A9" s="44" t="s">
        <v>8</v>
      </c>
      <c r="B9" s="15">
        <v>84</v>
      </c>
      <c r="C9" s="16">
        <v>84</v>
      </c>
      <c r="D9" s="48">
        <v>84</v>
      </c>
      <c r="E9" s="48">
        <v>83</v>
      </c>
      <c r="F9" s="48">
        <v>79</v>
      </c>
      <c r="G9" s="48">
        <v>79</v>
      </c>
      <c r="H9" s="48">
        <v>78</v>
      </c>
      <c r="I9" s="48">
        <v>78</v>
      </c>
      <c r="J9" s="197">
        <v>99.7506234413965</v>
      </c>
      <c r="K9" s="85">
        <v>101.14997892708773</v>
      </c>
      <c r="L9" s="85">
        <v>102.76109269295229</v>
      </c>
      <c r="M9" s="85">
        <v>103.04670622998037</v>
      </c>
      <c r="N9" s="85">
        <v>99.73865946191623</v>
      </c>
      <c r="O9" s="85">
        <v>101.98154005034532</v>
      </c>
      <c r="P9" s="85">
        <v>102.71943109238164</v>
      </c>
      <c r="Q9" s="94">
        <f t="shared" si="0"/>
        <v>104.77955992584832</v>
      </c>
      <c r="R9"/>
      <c r="S9" s="212">
        <v>74442</v>
      </c>
    </row>
    <row r="10" spans="1:19" ht="39.75" customHeight="1">
      <c r="A10" s="44" t="s">
        <v>9</v>
      </c>
      <c r="B10" s="15">
        <v>47</v>
      </c>
      <c r="C10" s="16">
        <v>46</v>
      </c>
      <c r="D10" s="48">
        <v>45</v>
      </c>
      <c r="E10" s="48">
        <v>43</v>
      </c>
      <c r="F10" s="48">
        <v>42</v>
      </c>
      <c r="G10" s="48">
        <v>42</v>
      </c>
      <c r="H10" s="48">
        <v>42</v>
      </c>
      <c r="I10" s="48">
        <v>42</v>
      </c>
      <c r="J10" s="197">
        <v>122.49152984102163</v>
      </c>
      <c r="K10" s="85">
        <v>121.75432095497737</v>
      </c>
      <c r="L10" s="85">
        <v>121.03606874848704</v>
      </c>
      <c r="M10" s="85">
        <v>118.14809726610798</v>
      </c>
      <c r="N10" s="85">
        <v>117.52525393849511</v>
      </c>
      <c r="O10" s="85">
        <v>120.16823552974164</v>
      </c>
      <c r="P10" s="85">
        <v>122.72089761570827</v>
      </c>
      <c r="Q10" s="94">
        <f t="shared" si="0"/>
        <v>125.11543388245107</v>
      </c>
      <c r="R10"/>
      <c r="S10" s="212">
        <v>33569</v>
      </c>
    </row>
    <row r="11" spans="1:19" ht="39.75" customHeight="1">
      <c r="A11" s="44" t="s">
        <v>10</v>
      </c>
      <c r="B11" s="15">
        <v>95</v>
      </c>
      <c r="C11" s="16">
        <v>93</v>
      </c>
      <c r="D11" s="48">
        <v>97</v>
      </c>
      <c r="E11" s="48">
        <v>95</v>
      </c>
      <c r="F11" s="48">
        <v>95</v>
      </c>
      <c r="G11" s="48">
        <v>96</v>
      </c>
      <c r="H11" s="48">
        <v>96</v>
      </c>
      <c r="I11" s="48">
        <v>93</v>
      </c>
      <c r="J11" s="197">
        <v>78.0383620158541</v>
      </c>
      <c r="K11" s="85">
        <v>76.68142577980062</v>
      </c>
      <c r="L11" s="85">
        <v>80.33192821472642</v>
      </c>
      <c r="M11" s="85">
        <v>79.20296802701239</v>
      </c>
      <c r="N11" s="85">
        <v>79.76423371760103</v>
      </c>
      <c r="O11" s="85">
        <v>80.06471898117645</v>
      </c>
      <c r="P11" s="85">
        <v>80.61265618702137</v>
      </c>
      <c r="Q11" s="94">
        <f t="shared" si="0"/>
        <v>78.55791323151777</v>
      </c>
      <c r="R11"/>
      <c r="S11" s="212">
        <v>118384</v>
      </c>
    </row>
    <row r="12" spans="1:19" ht="39.75" customHeight="1">
      <c r="A12" s="44" t="s">
        <v>11</v>
      </c>
      <c r="B12" s="15">
        <v>93</v>
      </c>
      <c r="C12" s="16">
        <v>97</v>
      </c>
      <c r="D12" s="48">
        <v>96</v>
      </c>
      <c r="E12" s="48">
        <v>93</v>
      </c>
      <c r="F12" s="48">
        <v>93</v>
      </c>
      <c r="G12" s="48">
        <v>94</v>
      </c>
      <c r="H12" s="48">
        <v>93</v>
      </c>
      <c r="I12" s="48">
        <v>89</v>
      </c>
      <c r="J12" s="197">
        <v>82.96830253990062</v>
      </c>
      <c r="K12" s="85">
        <v>86.77759885489354</v>
      </c>
      <c r="L12" s="85">
        <v>86.29911633300672</v>
      </c>
      <c r="M12" s="85">
        <v>84.25973743578592</v>
      </c>
      <c r="N12" s="85">
        <v>84.91212052042913</v>
      </c>
      <c r="O12" s="85">
        <v>86.89703625640173</v>
      </c>
      <c r="P12" s="85">
        <v>86.3549839825433</v>
      </c>
      <c r="Q12" s="94">
        <f t="shared" si="0"/>
        <v>83.33099257511493</v>
      </c>
      <c r="R12"/>
      <c r="S12" s="212">
        <v>106803</v>
      </c>
    </row>
    <row r="13" spans="1:19" ht="39.75" customHeight="1">
      <c r="A13" s="44" t="s">
        <v>12</v>
      </c>
      <c r="B13" s="15">
        <v>64</v>
      </c>
      <c r="C13" s="16">
        <v>63</v>
      </c>
      <c r="D13" s="48">
        <v>64</v>
      </c>
      <c r="E13" s="48">
        <v>62</v>
      </c>
      <c r="F13" s="48">
        <v>61</v>
      </c>
      <c r="G13" s="48">
        <v>61</v>
      </c>
      <c r="H13" s="48">
        <v>62</v>
      </c>
      <c r="I13" s="48">
        <v>62</v>
      </c>
      <c r="J13" s="197">
        <v>135.71686069936595</v>
      </c>
      <c r="K13" s="85">
        <v>135.32962429918587</v>
      </c>
      <c r="L13" s="85">
        <v>139.15463558879804</v>
      </c>
      <c r="M13" s="85">
        <v>136.26074152216435</v>
      </c>
      <c r="N13" s="85">
        <v>135.818137287645</v>
      </c>
      <c r="O13" s="85">
        <v>138.3659211541079</v>
      </c>
      <c r="P13" s="85">
        <v>143.0219146482122</v>
      </c>
      <c r="Q13" s="94">
        <f t="shared" si="0"/>
        <v>144.94108846081915</v>
      </c>
      <c r="R13"/>
      <c r="S13" s="212">
        <v>42776</v>
      </c>
    </row>
    <row r="14" spans="1:19" ht="39.75" customHeight="1">
      <c r="A14" s="44" t="s">
        <v>13</v>
      </c>
      <c r="B14" s="15">
        <v>31</v>
      </c>
      <c r="C14" s="16">
        <v>31</v>
      </c>
      <c r="D14" s="48">
        <v>31</v>
      </c>
      <c r="E14" s="48">
        <v>31</v>
      </c>
      <c r="F14" s="48">
        <v>32</v>
      </c>
      <c r="G14" s="48">
        <v>32</v>
      </c>
      <c r="H14" s="48">
        <v>32</v>
      </c>
      <c r="I14" s="48">
        <v>31</v>
      </c>
      <c r="J14" s="197">
        <v>81.54246784333324</v>
      </c>
      <c r="K14" s="85">
        <v>82.00841247586042</v>
      </c>
      <c r="L14" s="85">
        <v>82.62700570392879</v>
      </c>
      <c r="M14" s="85">
        <v>83.14112535536125</v>
      </c>
      <c r="N14" s="85">
        <v>86.4024192677395</v>
      </c>
      <c r="O14" s="85">
        <v>86.89276889238873</v>
      </c>
      <c r="P14" s="85">
        <v>87.77463861535507</v>
      </c>
      <c r="Q14" s="94">
        <f t="shared" si="0"/>
        <v>85.92017738359202</v>
      </c>
      <c r="R14"/>
      <c r="S14" s="212">
        <v>36080</v>
      </c>
    </row>
    <row r="15" spans="1:19" ht="39.75" customHeight="1">
      <c r="A15" s="44" t="s">
        <v>144</v>
      </c>
      <c r="B15" s="15">
        <v>59</v>
      </c>
      <c r="C15" s="16">
        <v>59</v>
      </c>
      <c r="D15" s="48">
        <v>59</v>
      </c>
      <c r="E15" s="48">
        <v>59</v>
      </c>
      <c r="F15" s="48">
        <v>56</v>
      </c>
      <c r="G15" s="48">
        <v>55</v>
      </c>
      <c r="H15" s="48">
        <v>55</v>
      </c>
      <c r="I15" s="48">
        <v>55</v>
      </c>
      <c r="J15" s="197">
        <v>65.41962810604632</v>
      </c>
      <c r="K15" s="85">
        <v>65.81809662989033</v>
      </c>
      <c r="L15" s="85">
        <v>66.22962597099367</v>
      </c>
      <c r="M15" s="85">
        <v>66.60871332287162</v>
      </c>
      <c r="N15" s="85">
        <v>63.70296218774173</v>
      </c>
      <c r="O15" s="85">
        <v>62.91970301900175</v>
      </c>
      <c r="P15" s="85">
        <v>63.4598299276558</v>
      </c>
      <c r="Q15" s="94">
        <f t="shared" si="0"/>
        <v>64.03986772856412</v>
      </c>
      <c r="R15"/>
      <c r="S15" s="212">
        <v>85884</v>
      </c>
    </row>
    <row r="16" spans="1:19" ht="39.75" customHeight="1">
      <c r="A16" s="44" t="s">
        <v>145</v>
      </c>
      <c r="B16" s="15">
        <v>45</v>
      </c>
      <c r="C16" s="16">
        <v>45</v>
      </c>
      <c r="D16" s="48">
        <v>46</v>
      </c>
      <c r="E16" s="48">
        <v>44</v>
      </c>
      <c r="F16" s="48">
        <v>41</v>
      </c>
      <c r="G16" s="48">
        <v>42</v>
      </c>
      <c r="H16" s="48">
        <v>41</v>
      </c>
      <c r="I16" s="59">
        <v>41</v>
      </c>
      <c r="J16" s="197">
        <v>106.93916349809886</v>
      </c>
      <c r="K16" s="85">
        <v>108.53573237500302</v>
      </c>
      <c r="L16" s="85">
        <v>112.32114079210821</v>
      </c>
      <c r="M16" s="85">
        <v>108.84353741496598</v>
      </c>
      <c r="N16" s="85">
        <v>102.93231572604941</v>
      </c>
      <c r="O16" s="85">
        <v>107.91644184074617</v>
      </c>
      <c r="P16" s="85">
        <v>107.16152639832723</v>
      </c>
      <c r="Q16" s="94">
        <f t="shared" si="0"/>
        <v>109.42671079321019</v>
      </c>
      <c r="R16"/>
      <c r="S16" s="212">
        <v>37468</v>
      </c>
    </row>
    <row r="17" spans="1:19" ht="39.75" customHeight="1">
      <c r="A17" s="44" t="s">
        <v>147</v>
      </c>
      <c r="B17" s="233">
        <v>30</v>
      </c>
      <c r="C17" s="21">
        <v>31</v>
      </c>
      <c r="D17" s="50">
        <v>30</v>
      </c>
      <c r="E17" s="50">
        <v>30</v>
      </c>
      <c r="F17" s="50">
        <v>31</v>
      </c>
      <c r="G17" s="50">
        <v>31</v>
      </c>
      <c r="H17" s="50">
        <v>30</v>
      </c>
      <c r="I17" s="60">
        <v>29</v>
      </c>
      <c r="J17" s="197">
        <v>85.09914049868097</v>
      </c>
      <c r="K17" s="85">
        <v>88.2788472491172</v>
      </c>
      <c r="L17" s="85">
        <v>85.93772379615572</v>
      </c>
      <c r="M17" s="85">
        <v>86.51017936443856</v>
      </c>
      <c r="N17" s="85">
        <v>89.46608946608947</v>
      </c>
      <c r="O17" s="85">
        <v>89.5617253633028</v>
      </c>
      <c r="P17" s="85">
        <v>87.16622599296859</v>
      </c>
      <c r="Q17" s="94">
        <f t="shared" si="0"/>
        <v>84.33174363149936</v>
      </c>
      <c r="R17"/>
      <c r="S17" s="212">
        <v>34388</v>
      </c>
    </row>
    <row r="18" spans="1:19" ht="39.75" customHeight="1">
      <c r="A18" s="51" t="s">
        <v>149</v>
      </c>
      <c r="B18" s="231">
        <v>5</v>
      </c>
      <c r="C18" s="231">
        <v>5</v>
      </c>
      <c r="D18" s="231">
        <v>5</v>
      </c>
      <c r="E18" s="231">
        <v>5</v>
      </c>
      <c r="F18" s="231">
        <v>5</v>
      </c>
      <c r="G18" s="231">
        <v>4</v>
      </c>
      <c r="H18" s="231">
        <v>5</v>
      </c>
      <c r="I18" s="61">
        <v>5</v>
      </c>
      <c r="J18" s="234">
        <v>65.3765690376569</v>
      </c>
      <c r="K18" s="235">
        <v>66.08511763150939</v>
      </c>
      <c r="L18" s="235">
        <v>67.40361283364788</v>
      </c>
      <c r="M18" s="235">
        <v>68.83259911894274</v>
      </c>
      <c r="N18" s="235">
        <v>69.71556051310652</v>
      </c>
      <c r="O18" s="235">
        <v>56.06166783461808</v>
      </c>
      <c r="P18" s="235">
        <v>71.14399544678429</v>
      </c>
      <c r="Q18" s="236">
        <f t="shared" si="0"/>
        <v>72.53735673872045</v>
      </c>
      <c r="S18" s="212">
        <v>6893</v>
      </c>
    </row>
    <row r="19" spans="1:19" ht="39.75" customHeight="1">
      <c r="A19" s="51" t="s">
        <v>150</v>
      </c>
      <c r="B19" s="15">
        <v>11</v>
      </c>
      <c r="C19" s="16">
        <v>11</v>
      </c>
      <c r="D19" s="48">
        <v>11</v>
      </c>
      <c r="E19" s="48">
        <v>11</v>
      </c>
      <c r="F19" s="48">
        <v>11</v>
      </c>
      <c r="G19" s="48">
        <v>11</v>
      </c>
      <c r="H19" s="48">
        <v>11</v>
      </c>
      <c r="I19" s="48">
        <v>11</v>
      </c>
      <c r="J19" s="197">
        <v>114.06055578598092</v>
      </c>
      <c r="K19" s="85">
        <v>116.24220648842861</v>
      </c>
      <c r="L19" s="85">
        <v>118.81615899762367</v>
      </c>
      <c r="M19" s="85">
        <v>121.97826569084054</v>
      </c>
      <c r="N19" s="85">
        <v>125.98785935173518</v>
      </c>
      <c r="O19" s="85">
        <v>130.2237480762401</v>
      </c>
      <c r="P19" s="85">
        <v>133.8036735190366</v>
      </c>
      <c r="Q19" s="94">
        <f t="shared" si="0"/>
        <v>138.38218643854572</v>
      </c>
      <c r="R19"/>
      <c r="S19" s="212">
        <v>7949</v>
      </c>
    </row>
    <row r="20" spans="1:19" ht="39.75" customHeight="1">
      <c r="A20" s="52" t="s">
        <v>14</v>
      </c>
      <c r="B20" s="72">
        <v>25</v>
      </c>
      <c r="C20" s="17">
        <v>25</v>
      </c>
      <c r="D20" s="105">
        <v>26</v>
      </c>
      <c r="E20" s="105">
        <v>26</v>
      </c>
      <c r="F20" s="105">
        <v>26</v>
      </c>
      <c r="G20" s="105">
        <v>25</v>
      </c>
      <c r="H20" s="105">
        <v>25</v>
      </c>
      <c r="I20" s="105">
        <v>25</v>
      </c>
      <c r="J20" s="196">
        <v>82.34790342237886</v>
      </c>
      <c r="K20" s="82">
        <v>82.81710670156028</v>
      </c>
      <c r="L20" s="82">
        <v>86.3299797456586</v>
      </c>
      <c r="M20" s="82">
        <v>86.64356171687551</v>
      </c>
      <c r="N20" s="82">
        <v>86.63490053646997</v>
      </c>
      <c r="O20" s="82">
        <v>83.15593400745077</v>
      </c>
      <c r="P20" s="82">
        <v>83.30556481172943</v>
      </c>
      <c r="Q20" s="93">
        <f t="shared" si="0"/>
        <v>83.40840089413805</v>
      </c>
      <c r="R20"/>
      <c r="S20" s="212">
        <v>29973</v>
      </c>
    </row>
    <row r="21" spans="1:19" ht="39.75" customHeight="1">
      <c r="A21" s="54" t="s">
        <v>15</v>
      </c>
      <c r="B21" s="233">
        <v>18</v>
      </c>
      <c r="C21" s="21">
        <v>18</v>
      </c>
      <c r="D21" s="50">
        <v>18</v>
      </c>
      <c r="E21" s="50">
        <v>18</v>
      </c>
      <c r="F21" s="50">
        <v>18</v>
      </c>
      <c r="G21" s="50">
        <v>18</v>
      </c>
      <c r="H21" s="50">
        <v>18</v>
      </c>
      <c r="I21" s="50">
        <v>18</v>
      </c>
      <c r="J21" s="198">
        <v>81.88890405350075</v>
      </c>
      <c r="K21" s="88">
        <v>82.18427540863848</v>
      </c>
      <c r="L21" s="88">
        <v>82.96077798774024</v>
      </c>
      <c r="M21" s="88">
        <v>83.6314640152395</v>
      </c>
      <c r="N21" s="88">
        <v>83.94347805810754</v>
      </c>
      <c r="O21" s="88">
        <v>84.74975281322097</v>
      </c>
      <c r="P21" s="88">
        <v>84.7816871555744</v>
      </c>
      <c r="Q21" s="95">
        <f t="shared" si="0"/>
        <v>85.81644815256257</v>
      </c>
      <c r="R21"/>
      <c r="S21" s="212">
        <v>20975</v>
      </c>
    </row>
    <row r="22" spans="1:19" ht="39.75" customHeight="1">
      <c r="A22" s="51" t="s">
        <v>16</v>
      </c>
      <c r="B22" s="15">
        <v>16</v>
      </c>
      <c r="C22" s="16">
        <v>15</v>
      </c>
      <c r="D22" s="48">
        <v>14</v>
      </c>
      <c r="E22" s="48">
        <v>14</v>
      </c>
      <c r="F22" s="48">
        <v>14</v>
      </c>
      <c r="G22" s="48">
        <v>14</v>
      </c>
      <c r="H22" s="48">
        <v>14</v>
      </c>
      <c r="I22" s="48">
        <v>14</v>
      </c>
      <c r="J22" s="197">
        <v>88.6672208367969</v>
      </c>
      <c r="K22" s="85">
        <v>84.39768187700444</v>
      </c>
      <c r="L22" s="85">
        <v>80.07320979180966</v>
      </c>
      <c r="M22" s="85">
        <v>81.48536173680229</v>
      </c>
      <c r="N22" s="85">
        <v>82.64462809917354</v>
      </c>
      <c r="O22" s="85">
        <v>83.62202843148967</v>
      </c>
      <c r="P22" s="85">
        <v>85.42314967356153</v>
      </c>
      <c r="Q22" s="94">
        <f t="shared" si="0"/>
        <v>86.98893997763142</v>
      </c>
      <c r="R22"/>
      <c r="S22" s="212">
        <v>16094</v>
      </c>
    </row>
    <row r="23" spans="1:19" ht="39.75" customHeight="1">
      <c r="A23" s="51" t="s">
        <v>17</v>
      </c>
      <c r="B23" s="237">
        <v>13</v>
      </c>
      <c r="C23" s="238">
        <v>13</v>
      </c>
      <c r="D23" s="231">
        <v>13</v>
      </c>
      <c r="E23" s="231">
        <v>14</v>
      </c>
      <c r="F23" s="231">
        <v>14</v>
      </c>
      <c r="G23" s="231">
        <v>12</v>
      </c>
      <c r="H23" s="231">
        <v>12</v>
      </c>
      <c r="I23" s="231">
        <v>12</v>
      </c>
      <c r="J23" s="234">
        <v>119.46333394596581</v>
      </c>
      <c r="K23" s="235">
        <v>122.56057320637315</v>
      </c>
      <c r="L23" s="235">
        <v>126.06671838634601</v>
      </c>
      <c r="M23" s="235">
        <v>139.83220135836996</v>
      </c>
      <c r="N23" s="235">
        <v>143.60447225356447</v>
      </c>
      <c r="O23" s="235">
        <v>124.66237274049449</v>
      </c>
      <c r="P23" s="235">
        <v>128.2188267977348</v>
      </c>
      <c r="Q23" s="236">
        <f t="shared" si="0"/>
        <v>132.2022694722926</v>
      </c>
      <c r="R23"/>
      <c r="S23" s="212">
        <v>9077</v>
      </c>
    </row>
    <row r="24" spans="1:19" ht="39.75" customHeight="1">
      <c r="A24" s="44" t="s">
        <v>18</v>
      </c>
      <c r="B24" s="15">
        <v>6</v>
      </c>
      <c r="C24" s="16">
        <v>6</v>
      </c>
      <c r="D24" s="48">
        <v>6</v>
      </c>
      <c r="E24" s="48">
        <v>6</v>
      </c>
      <c r="F24" s="48">
        <v>6</v>
      </c>
      <c r="G24" s="48">
        <v>6</v>
      </c>
      <c r="H24" s="48">
        <v>6</v>
      </c>
      <c r="I24" s="48">
        <v>6</v>
      </c>
      <c r="J24" s="197">
        <v>137.08019191226867</v>
      </c>
      <c r="K24" s="85">
        <v>138.02622498274673</v>
      </c>
      <c r="L24" s="85">
        <v>140.35087719298244</v>
      </c>
      <c r="M24" s="85">
        <v>142.8231373482504</v>
      </c>
      <c r="N24" s="85">
        <v>144.92753623188406</v>
      </c>
      <c r="O24" s="85">
        <v>147.34774066797644</v>
      </c>
      <c r="P24" s="85">
        <v>150.71590052750565</v>
      </c>
      <c r="Q24" s="94">
        <f t="shared" si="0"/>
        <v>151.0954419541677</v>
      </c>
      <c r="R24"/>
      <c r="S24" s="212">
        <v>3971</v>
      </c>
    </row>
    <row r="25" spans="1:19" ht="39.75" customHeight="1">
      <c r="A25" s="250" t="s">
        <v>192</v>
      </c>
      <c r="B25" s="48">
        <v>13</v>
      </c>
      <c r="C25" s="48">
        <v>13</v>
      </c>
      <c r="D25" s="48">
        <v>13</v>
      </c>
      <c r="E25" s="48">
        <v>13</v>
      </c>
      <c r="F25" s="48">
        <v>13</v>
      </c>
      <c r="G25" s="48">
        <v>13</v>
      </c>
      <c r="H25" s="48">
        <v>13</v>
      </c>
      <c r="I25" s="59">
        <v>13</v>
      </c>
      <c r="J25" s="85">
        <v>111.75105303876902</v>
      </c>
      <c r="K25" s="85">
        <v>113.68605159597728</v>
      </c>
      <c r="L25" s="85">
        <v>115.10536568089252</v>
      </c>
      <c r="M25" s="85">
        <v>117.24386724386724</v>
      </c>
      <c r="N25" s="85">
        <v>119.48529411764707</v>
      </c>
      <c r="O25" s="85">
        <v>121.43858010275571</v>
      </c>
      <c r="P25" s="85">
        <v>123.83311106877501</v>
      </c>
      <c r="Q25" s="94">
        <f t="shared" si="0"/>
        <v>126.44684369224784</v>
      </c>
      <c r="S25" s="212">
        <v>10281</v>
      </c>
    </row>
    <row r="26" spans="1:19" ht="39.75" customHeight="1" thickBot="1">
      <c r="A26" s="246" t="s">
        <v>173</v>
      </c>
      <c r="B26" s="239">
        <v>22</v>
      </c>
      <c r="C26" s="240">
        <v>23</v>
      </c>
      <c r="D26" s="241">
        <v>21</v>
      </c>
      <c r="E26" s="241">
        <v>22</v>
      </c>
      <c r="F26" s="241">
        <v>22</v>
      </c>
      <c r="G26" s="241">
        <v>22</v>
      </c>
      <c r="H26" s="241">
        <v>23</v>
      </c>
      <c r="I26" s="241">
        <v>23</v>
      </c>
      <c r="J26" s="242">
        <v>91.43427122729729</v>
      </c>
      <c r="K26" s="243">
        <v>97.54442512405106</v>
      </c>
      <c r="L26" s="243">
        <v>90.66966020465438</v>
      </c>
      <c r="M26" s="243">
        <v>96.82672417587254</v>
      </c>
      <c r="N26" s="243">
        <v>98.84086620540928</v>
      </c>
      <c r="O26" s="243">
        <v>100.44744772166926</v>
      </c>
      <c r="P26" s="243">
        <v>107.74852431368876</v>
      </c>
      <c r="Q26" s="244">
        <f t="shared" si="0"/>
        <v>110.32762507794885</v>
      </c>
      <c r="R26"/>
      <c r="S26" s="212">
        <v>20847</v>
      </c>
    </row>
    <row r="27" spans="1:19" ht="39.75" customHeight="1" thickTop="1">
      <c r="A27" s="199" t="s">
        <v>19</v>
      </c>
      <c r="B27" s="192">
        <v>59</v>
      </c>
      <c r="C27" s="193">
        <v>59</v>
      </c>
      <c r="D27" s="193">
        <v>59</v>
      </c>
      <c r="E27" s="193">
        <v>59</v>
      </c>
      <c r="F27" s="193">
        <v>56</v>
      </c>
      <c r="G27" s="193">
        <v>55</v>
      </c>
      <c r="H27" s="193">
        <v>55</v>
      </c>
      <c r="I27" s="193">
        <v>55</v>
      </c>
      <c r="J27" s="203">
        <v>65.41962810604632</v>
      </c>
      <c r="K27" s="200">
        <v>65.81809662989033</v>
      </c>
      <c r="L27" s="200">
        <v>66.22962597099367</v>
      </c>
      <c r="M27" s="200">
        <v>66.60871332287162</v>
      </c>
      <c r="N27" s="200">
        <v>63.70296218774173</v>
      </c>
      <c r="O27" s="200">
        <v>62.91970301900175</v>
      </c>
      <c r="P27" s="200">
        <v>63.4598299276558</v>
      </c>
      <c r="Q27" s="201">
        <f t="shared" si="0"/>
        <v>64.03986772856412</v>
      </c>
      <c r="R27"/>
      <c r="S27" s="212">
        <v>85884</v>
      </c>
    </row>
    <row r="28" spans="1:19" ht="39.75" customHeight="1">
      <c r="A28" s="53" t="s">
        <v>20</v>
      </c>
      <c r="B28" s="9">
        <v>188</v>
      </c>
      <c r="C28" s="10">
        <v>190</v>
      </c>
      <c r="D28" s="10">
        <v>193</v>
      </c>
      <c r="E28" s="10">
        <v>188</v>
      </c>
      <c r="F28" s="10">
        <v>188</v>
      </c>
      <c r="G28" s="10">
        <v>190</v>
      </c>
      <c r="H28" s="10">
        <v>189</v>
      </c>
      <c r="I28" s="10">
        <v>182</v>
      </c>
      <c r="J28" s="197">
        <v>80.40166619623139</v>
      </c>
      <c r="K28" s="85">
        <v>81.52372125752485</v>
      </c>
      <c r="L28" s="85">
        <v>83.19324108797792</v>
      </c>
      <c r="M28" s="85">
        <v>81.62627323960784</v>
      </c>
      <c r="N28" s="85">
        <v>82.23036749975942</v>
      </c>
      <c r="O28" s="85">
        <v>83.30519955979779</v>
      </c>
      <c r="P28" s="85">
        <v>83.33958012725822</v>
      </c>
      <c r="Q28" s="94">
        <f t="shared" si="0"/>
        <v>80.82171706181973</v>
      </c>
      <c r="R28"/>
      <c r="S28" s="212">
        <v>225187</v>
      </c>
    </row>
    <row r="29" spans="1:19" ht="39.75" customHeight="1">
      <c r="A29" s="53" t="s">
        <v>21</v>
      </c>
      <c r="B29" s="9">
        <v>118</v>
      </c>
      <c r="C29" s="10">
        <v>118</v>
      </c>
      <c r="D29" s="10">
        <v>119</v>
      </c>
      <c r="E29" s="10">
        <v>119</v>
      </c>
      <c r="F29" s="10">
        <v>121</v>
      </c>
      <c r="G29" s="10">
        <v>118</v>
      </c>
      <c r="H29" s="10">
        <v>120</v>
      </c>
      <c r="I29" s="10">
        <v>119</v>
      </c>
      <c r="J29" s="197">
        <v>67.74600987484212</v>
      </c>
      <c r="K29" s="85">
        <v>68.35388777218459</v>
      </c>
      <c r="L29" s="85">
        <v>69.5930851374902</v>
      </c>
      <c r="M29" s="85">
        <v>70.4575596816976</v>
      </c>
      <c r="N29" s="85">
        <v>72.41649659762163</v>
      </c>
      <c r="O29" s="85">
        <v>71.40739127014385</v>
      </c>
      <c r="P29" s="85">
        <v>73.14397171766427</v>
      </c>
      <c r="Q29" s="94">
        <f t="shared" si="0"/>
        <v>73.3029444376001</v>
      </c>
      <c r="R29"/>
      <c r="S29" s="212">
        <v>162340</v>
      </c>
    </row>
    <row r="30" spans="1:19" ht="39.75" customHeight="1">
      <c r="A30" s="53" t="s">
        <v>22</v>
      </c>
      <c r="B30" s="9">
        <v>569</v>
      </c>
      <c r="C30" s="10">
        <v>564</v>
      </c>
      <c r="D30" s="10">
        <v>574</v>
      </c>
      <c r="E30" s="10">
        <v>580</v>
      </c>
      <c r="F30" s="10">
        <v>590</v>
      </c>
      <c r="G30" s="10">
        <v>596</v>
      </c>
      <c r="H30" s="10">
        <v>597</v>
      </c>
      <c r="I30" s="10">
        <v>598</v>
      </c>
      <c r="J30" s="197">
        <v>87.20506984834901</v>
      </c>
      <c r="K30" s="85">
        <v>86.56002185487077</v>
      </c>
      <c r="L30" s="85">
        <v>88.23520369419585</v>
      </c>
      <c r="M30" s="85">
        <v>89.34210323634068</v>
      </c>
      <c r="N30" s="85">
        <v>91.00303857603382</v>
      </c>
      <c r="O30" s="85">
        <v>92.2522076293814</v>
      </c>
      <c r="P30" s="85">
        <v>92.69797694817143</v>
      </c>
      <c r="Q30" s="94">
        <f t="shared" si="0"/>
        <v>93.15091538688004</v>
      </c>
      <c r="R30"/>
      <c r="S30" s="212">
        <v>641969</v>
      </c>
    </row>
    <row r="31" spans="1:19" ht="39.75" customHeight="1">
      <c r="A31" s="53" t="s">
        <v>23</v>
      </c>
      <c r="B31" s="9">
        <v>185</v>
      </c>
      <c r="C31" s="10">
        <v>182</v>
      </c>
      <c r="D31" s="10">
        <v>182</v>
      </c>
      <c r="E31" s="10">
        <v>177</v>
      </c>
      <c r="F31" s="10">
        <v>172</v>
      </c>
      <c r="G31" s="10">
        <v>171</v>
      </c>
      <c r="H31" s="10">
        <v>171</v>
      </c>
      <c r="I31" s="10">
        <v>171</v>
      </c>
      <c r="J31" s="197">
        <v>118.18518660482707</v>
      </c>
      <c r="K31" s="85">
        <v>118.04767309875142</v>
      </c>
      <c r="L31" s="85">
        <v>119.79910611436208</v>
      </c>
      <c r="M31" s="85">
        <v>118.38356274328827</v>
      </c>
      <c r="N31" s="85">
        <v>116.87085091492209</v>
      </c>
      <c r="O31" s="85">
        <v>118.48341232227489</v>
      </c>
      <c r="P31" s="85">
        <v>120.77806500826375</v>
      </c>
      <c r="Q31" s="94">
        <f t="shared" si="0"/>
        <v>123.03574512174063</v>
      </c>
      <c r="R31"/>
      <c r="S31" s="212">
        <v>138984</v>
      </c>
    </row>
    <row r="32" spans="1:19" ht="39.75" customHeight="1">
      <c r="A32" s="54" t="s">
        <v>24</v>
      </c>
      <c r="B32" s="12">
        <v>125</v>
      </c>
      <c r="C32" s="13">
        <v>126</v>
      </c>
      <c r="D32" s="13">
        <v>124</v>
      </c>
      <c r="E32" s="13">
        <v>124</v>
      </c>
      <c r="F32" s="13">
        <v>120</v>
      </c>
      <c r="G32" s="13">
        <v>120</v>
      </c>
      <c r="H32" s="13">
        <v>120</v>
      </c>
      <c r="I32" s="13">
        <v>120</v>
      </c>
      <c r="J32" s="198">
        <v>100.57852769128026</v>
      </c>
      <c r="K32" s="88">
        <v>102.93613058183423</v>
      </c>
      <c r="L32" s="88">
        <v>102.92762693715603</v>
      </c>
      <c r="M32" s="88">
        <v>104.5919228044131</v>
      </c>
      <c r="N32" s="88">
        <v>103.01755590848607</v>
      </c>
      <c r="O32" s="88">
        <v>105.13036164844407</v>
      </c>
      <c r="P32" s="88">
        <v>107.37294201861131</v>
      </c>
      <c r="Q32" s="95">
        <f t="shared" si="0"/>
        <v>109.54802311463288</v>
      </c>
      <c r="R32"/>
      <c r="S32" s="212">
        <v>109541</v>
      </c>
    </row>
    <row r="33" spans="1:18" ht="12.75" customHeight="1">
      <c r="A33" s="55"/>
      <c r="R33"/>
    </row>
  </sheetData>
  <sheetProtection/>
  <mergeCells count="3">
    <mergeCell ref="B2:I2"/>
    <mergeCell ref="J2:Q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SheetLayoutView="70" zoomScalePageLayoutView="0" workbookViewId="0" topLeftCell="A1">
      <selection activeCell="W7" sqref="W7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2" width="9.125" style="2" customWidth="1"/>
    <col min="13" max="16384" width="7.625" style="2" customWidth="1"/>
  </cols>
  <sheetData>
    <row r="1" spans="1:19" ht="18.75">
      <c r="A1" s="96" t="s">
        <v>271</v>
      </c>
      <c r="B1" s="37"/>
      <c r="C1" s="37"/>
      <c r="D1" s="37"/>
      <c r="E1" s="37"/>
      <c r="F1" s="37"/>
      <c r="G1" s="89"/>
      <c r="O1" s="281">
        <v>43009</v>
      </c>
      <c r="P1" s="281"/>
      <c r="Q1" s="281"/>
      <c r="R1" s="281"/>
      <c r="S1" s="281"/>
    </row>
    <row r="2" spans="1:19" s="35" customFormat="1" ht="14.25" customHeight="1">
      <c r="A2" s="292" t="s">
        <v>193</v>
      </c>
      <c r="B2" s="279" t="s">
        <v>25</v>
      </c>
      <c r="C2" s="283" t="s">
        <v>36</v>
      </c>
      <c r="D2" s="284"/>
      <c r="E2" s="287" t="s">
        <v>37</v>
      </c>
      <c r="F2" s="288"/>
      <c r="G2" s="288"/>
      <c r="H2" s="288"/>
      <c r="I2" s="289"/>
      <c r="J2" s="290" t="s">
        <v>39</v>
      </c>
      <c r="K2" s="290" t="s">
        <v>40</v>
      </c>
      <c r="L2" s="290" t="s">
        <v>243</v>
      </c>
      <c r="M2" s="285" t="s">
        <v>34</v>
      </c>
      <c r="N2" s="285" t="s">
        <v>35</v>
      </c>
      <c r="O2" s="285" t="s">
        <v>190</v>
      </c>
      <c r="P2" s="285" t="s">
        <v>126</v>
      </c>
      <c r="Q2" s="279" t="s">
        <v>29</v>
      </c>
      <c r="R2" s="285" t="s">
        <v>30</v>
      </c>
      <c r="S2" s="279" t="s">
        <v>38</v>
      </c>
    </row>
    <row r="3" spans="1:19" s="35" customFormat="1" ht="39.75" customHeight="1">
      <c r="A3" s="293"/>
      <c r="B3" s="282"/>
      <c r="C3" s="220" t="s">
        <v>178</v>
      </c>
      <c r="D3" s="219" t="s">
        <v>41</v>
      </c>
      <c r="E3" s="219" t="s">
        <v>31</v>
      </c>
      <c r="F3" s="221" t="s">
        <v>1</v>
      </c>
      <c r="G3" s="219" t="s">
        <v>32</v>
      </c>
      <c r="H3" s="222" t="s">
        <v>33</v>
      </c>
      <c r="I3" s="252" t="s">
        <v>225</v>
      </c>
      <c r="J3" s="294"/>
      <c r="K3" s="294"/>
      <c r="L3" s="291"/>
      <c r="M3" s="282"/>
      <c r="N3" s="280"/>
      <c r="O3" s="286"/>
      <c r="P3" s="286"/>
      <c r="Q3" s="280"/>
      <c r="R3" s="280"/>
      <c r="S3" s="280"/>
    </row>
    <row r="4" spans="1:19" ht="39.75" customHeight="1">
      <c r="A4" s="161" t="s">
        <v>25</v>
      </c>
      <c r="B4" s="181">
        <f aca="true" t="shared" si="0" ref="B4:S4">SUM(B5:B6)</f>
        <v>1245</v>
      </c>
      <c r="C4" s="186">
        <f t="shared" si="0"/>
        <v>2</v>
      </c>
      <c r="D4" s="186">
        <f t="shared" si="0"/>
        <v>4</v>
      </c>
      <c r="E4" s="186">
        <f t="shared" si="0"/>
        <v>3</v>
      </c>
      <c r="F4" s="186">
        <f t="shared" si="0"/>
        <v>85</v>
      </c>
      <c r="G4" s="186">
        <f t="shared" si="0"/>
        <v>2</v>
      </c>
      <c r="H4" s="186">
        <f t="shared" si="0"/>
        <v>5</v>
      </c>
      <c r="I4" s="186">
        <f t="shared" si="0"/>
        <v>1</v>
      </c>
      <c r="J4" s="186">
        <f t="shared" si="0"/>
        <v>4</v>
      </c>
      <c r="K4" s="186">
        <f t="shared" si="0"/>
        <v>1</v>
      </c>
      <c r="L4" s="186">
        <f>SUM(L5:L6)</f>
        <v>1</v>
      </c>
      <c r="M4" s="186">
        <f t="shared" si="0"/>
        <v>5</v>
      </c>
      <c r="N4" s="186">
        <f t="shared" si="0"/>
        <v>664</v>
      </c>
      <c r="O4" s="186">
        <f t="shared" si="0"/>
        <v>128</v>
      </c>
      <c r="P4" s="186">
        <f t="shared" si="0"/>
        <v>7</v>
      </c>
      <c r="Q4" s="186">
        <f t="shared" si="0"/>
        <v>17</v>
      </c>
      <c r="R4" s="186">
        <f t="shared" si="0"/>
        <v>8</v>
      </c>
      <c r="S4" s="162">
        <f t="shared" si="0"/>
        <v>308</v>
      </c>
    </row>
    <row r="5" spans="1:19" ht="39.75" customHeight="1">
      <c r="A5" s="163" t="s">
        <v>180</v>
      </c>
      <c r="B5" s="182">
        <f aca="true" t="shared" si="1" ref="B5:S5">SUM(B7:B17)</f>
        <v>1118</v>
      </c>
      <c r="C5" s="185">
        <f t="shared" si="1"/>
        <v>2</v>
      </c>
      <c r="D5" s="185">
        <f t="shared" si="1"/>
        <v>4</v>
      </c>
      <c r="E5" s="185">
        <f t="shared" si="1"/>
        <v>3</v>
      </c>
      <c r="F5" s="185">
        <f t="shared" si="1"/>
        <v>50</v>
      </c>
      <c r="G5" s="185">
        <f t="shared" si="1"/>
        <v>2</v>
      </c>
      <c r="H5" s="185">
        <f t="shared" si="1"/>
        <v>3</v>
      </c>
      <c r="I5" s="185">
        <f t="shared" si="1"/>
        <v>1</v>
      </c>
      <c r="J5" s="185">
        <f t="shared" si="1"/>
        <v>4</v>
      </c>
      <c r="K5" s="185">
        <f t="shared" si="1"/>
        <v>1</v>
      </c>
      <c r="L5" s="185">
        <f>SUM(L7:L17)</f>
        <v>1</v>
      </c>
      <c r="M5" s="185">
        <f t="shared" si="1"/>
        <v>4</v>
      </c>
      <c r="N5" s="185">
        <f t="shared" si="1"/>
        <v>611</v>
      </c>
      <c r="O5" s="185">
        <f t="shared" si="1"/>
        <v>117</v>
      </c>
      <c r="P5" s="185">
        <f t="shared" si="1"/>
        <v>7</v>
      </c>
      <c r="Q5" s="185">
        <f t="shared" si="1"/>
        <v>14</v>
      </c>
      <c r="R5" s="185">
        <f t="shared" si="1"/>
        <v>8</v>
      </c>
      <c r="S5" s="164">
        <f t="shared" si="1"/>
        <v>286</v>
      </c>
    </row>
    <row r="6" spans="1:19" ht="39.75" customHeight="1">
      <c r="A6" s="165" t="s">
        <v>181</v>
      </c>
      <c r="B6" s="183">
        <f aca="true" t="shared" si="2" ref="B6:S6">SUM(B18:B26)</f>
        <v>127</v>
      </c>
      <c r="C6" s="187">
        <f t="shared" si="2"/>
        <v>0</v>
      </c>
      <c r="D6" s="187">
        <f t="shared" si="2"/>
        <v>0</v>
      </c>
      <c r="E6" s="187">
        <f t="shared" si="2"/>
        <v>0</v>
      </c>
      <c r="F6" s="187">
        <f t="shared" si="2"/>
        <v>35</v>
      </c>
      <c r="G6" s="187">
        <f t="shared" si="2"/>
        <v>0</v>
      </c>
      <c r="H6" s="187">
        <f t="shared" si="2"/>
        <v>2</v>
      </c>
      <c r="I6" s="187">
        <f t="shared" si="2"/>
        <v>0</v>
      </c>
      <c r="J6" s="187">
        <f t="shared" si="2"/>
        <v>0</v>
      </c>
      <c r="K6" s="187">
        <f t="shared" si="2"/>
        <v>0</v>
      </c>
      <c r="L6" s="187">
        <f>SUM(L18:L26)</f>
        <v>0</v>
      </c>
      <c r="M6" s="187">
        <f t="shared" si="2"/>
        <v>1</v>
      </c>
      <c r="N6" s="187">
        <f t="shared" si="2"/>
        <v>53</v>
      </c>
      <c r="O6" s="187">
        <f t="shared" si="2"/>
        <v>11</v>
      </c>
      <c r="P6" s="187">
        <f t="shared" si="2"/>
        <v>0</v>
      </c>
      <c r="Q6" s="187">
        <f t="shared" si="2"/>
        <v>3</v>
      </c>
      <c r="R6" s="187">
        <f t="shared" si="2"/>
        <v>0</v>
      </c>
      <c r="S6" s="166">
        <f t="shared" si="2"/>
        <v>22</v>
      </c>
    </row>
    <row r="7" spans="1:19" ht="39.75" customHeight="1">
      <c r="A7" s="163" t="s">
        <v>152</v>
      </c>
      <c r="B7" s="182">
        <v>484</v>
      </c>
      <c r="C7" s="185">
        <v>1</v>
      </c>
      <c r="D7" s="185">
        <v>2</v>
      </c>
      <c r="E7" s="185">
        <v>3</v>
      </c>
      <c r="F7" s="185">
        <v>5</v>
      </c>
      <c r="G7" s="185">
        <v>2</v>
      </c>
      <c r="H7" s="185">
        <v>2</v>
      </c>
      <c r="I7" s="185">
        <v>1</v>
      </c>
      <c r="J7" s="185">
        <v>1</v>
      </c>
      <c r="K7" s="185">
        <v>1</v>
      </c>
      <c r="L7" s="185">
        <v>0</v>
      </c>
      <c r="M7" s="185">
        <v>1</v>
      </c>
      <c r="N7" s="185">
        <v>294</v>
      </c>
      <c r="O7" s="185">
        <v>35</v>
      </c>
      <c r="P7" s="185">
        <v>1</v>
      </c>
      <c r="Q7" s="185">
        <v>6</v>
      </c>
      <c r="R7" s="185">
        <v>3</v>
      </c>
      <c r="S7" s="164">
        <v>126</v>
      </c>
    </row>
    <row r="8" spans="1:19" ht="39.75" customHeight="1">
      <c r="A8" s="163" t="s">
        <v>153</v>
      </c>
      <c r="B8" s="182">
        <v>114</v>
      </c>
      <c r="C8" s="185">
        <v>0</v>
      </c>
      <c r="D8" s="185">
        <v>0</v>
      </c>
      <c r="E8" s="185">
        <v>0</v>
      </c>
      <c r="F8" s="185">
        <v>5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58</v>
      </c>
      <c r="O8" s="185">
        <v>19</v>
      </c>
      <c r="P8" s="185">
        <v>0</v>
      </c>
      <c r="Q8" s="185">
        <v>0</v>
      </c>
      <c r="R8" s="185">
        <v>1</v>
      </c>
      <c r="S8" s="164">
        <v>31</v>
      </c>
    </row>
    <row r="9" spans="1:19" ht="39.75" customHeight="1">
      <c r="A9" s="163" t="s">
        <v>154</v>
      </c>
      <c r="B9" s="182">
        <v>78</v>
      </c>
      <c r="C9" s="185">
        <v>0</v>
      </c>
      <c r="D9" s="185">
        <v>0</v>
      </c>
      <c r="E9" s="185">
        <v>0</v>
      </c>
      <c r="F9" s="185">
        <v>14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1</v>
      </c>
      <c r="N9" s="185">
        <v>37</v>
      </c>
      <c r="O9" s="185">
        <v>5</v>
      </c>
      <c r="P9" s="185">
        <v>0</v>
      </c>
      <c r="Q9" s="185">
        <v>1</v>
      </c>
      <c r="R9" s="185">
        <v>0</v>
      </c>
      <c r="S9" s="164">
        <v>20</v>
      </c>
    </row>
    <row r="10" spans="1:19" ht="39.75" customHeight="1">
      <c r="A10" s="163" t="s">
        <v>155</v>
      </c>
      <c r="B10" s="182">
        <v>42</v>
      </c>
      <c r="C10" s="185">
        <v>0</v>
      </c>
      <c r="D10" s="185">
        <v>0</v>
      </c>
      <c r="E10" s="185">
        <v>0</v>
      </c>
      <c r="F10" s="185">
        <v>5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22</v>
      </c>
      <c r="O10" s="185">
        <v>2</v>
      </c>
      <c r="P10" s="185">
        <v>0</v>
      </c>
      <c r="Q10" s="185">
        <v>0</v>
      </c>
      <c r="R10" s="185">
        <v>0</v>
      </c>
      <c r="S10" s="164">
        <v>13</v>
      </c>
    </row>
    <row r="11" spans="1:19" ht="39.75" customHeight="1">
      <c r="A11" s="163" t="s">
        <v>156</v>
      </c>
      <c r="B11" s="182">
        <v>93</v>
      </c>
      <c r="C11" s="185">
        <v>0</v>
      </c>
      <c r="D11" s="185">
        <v>0</v>
      </c>
      <c r="E11" s="185">
        <v>0</v>
      </c>
      <c r="F11" s="185">
        <v>1</v>
      </c>
      <c r="G11" s="185">
        <v>0</v>
      </c>
      <c r="H11" s="185">
        <v>0</v>
      </c>
      <c r="I11" s="185">
        <v>0</v>
      </c>
      <c r="J11" s="185">
        <v>1</v>
      </c>
      <c r="K11" s="185">
        <v>0</v>
      </c>
      <c r="L11" s="185">
        <v>0</v>
      </c>
      <c r="M11" s="185">
        <v>1</v>
      </c>
      <c r="N11" s="185">
        <v>42</v>
      </c>
      <c r="O11" s="185">
        <v>15</v>
      </c>
      <c r="P11" s="185">
        <v>4</v>
      </c>
      <c r="Q11" s="185">
        <v>4</v>
      </c>
      <c r="R11" s="185">
        <v>3</v>
      </c>
      <c r="S11" s="164">
        <v>22</v>
      </c>
    </row>
    <row r="12" spans="1:19" ht="39.75" customHeight="1">
      <c r="A12" s="163" t="s">
        <v>157</v>
      </c>
      <c r="B12" s="182">
        <v>89</v>
      </c>
      <c r="C12" s="185">
        <v>0</v>
      </c>
      <c r="D12" s="185">
        <v>1</v>
      </c>
      <c r="E12" s="185">
        <v>0</v>
      </c>
      <c r="F12" s="185">
        <v>3</v>
      </c>
      <c r="G12" s="185">
        <v>0</v>
      </c>
      <c r="H12" s="185">
        <v>1</v>
      </c>
      <c r="I12" s="185">
        <v>0</v>
      </c>
      <c r="J12" s="185">
        <v>1</v>
      </c>
      <c r="K12" s="185">
        <v>0</v>
      </c>
      <c r="L12" s="185">
        <v>0</v>
      </c>
      <c r="M12" s="185">
        <v>1</v>
      </c>
      <c r="N12" s="185">
        <v>43</v>
      </c>
      <c r="O12" s="185">
        <v>13</v>
      </c>
      <c r="P12" s="185">
        <v>0</v>
      </c>
      <c r="Q12" s="185">
        <v>2</v>
      </c>
      <c r="R12" s="185">
        <v>0</v>
      </c>
      <c r="S12" s="164">
        <v>24</v>
      </c>
    </row>
    <row r="13" spans="1:19" ht="39.75" customHeight="1">
      <c r="A13" s="163" t="s">
        <v>158</v>
      </c>
      <c r="B13" s="182">
        <v>62</v>
      </c>
      <c r="C13" s="185">
        <v>0</v>
      </c>
      <c r="D13" s="185">
        <v>0</v>
      </c>
      <c r="E13" s="185">
        <v>0</v>
      </c>
      <c r="F13" s="185">
        <v>9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29</v>
      </c>
      <c r="O13" s="185">
        <v>5</v>
      </c>
      <c r="P13" s="185">
        <v>0</v>
      </c>
      <c r="Q13" s="185">
        <v>1</v>
      </c>
      <c r="R13" s="185">
        <v>1</v>
      </c>
      <c r="S13" s="164">
        <v>17</v>
      </c>
    </row>
    <row r="14" spans="1:19" ht="39.75" customHeight="1">
      <c r="A14" s="163" t="s">
        <v>159</v>
      </c>
      <c r="B14" s="182">
        <v>31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20</v>
      </c>
      <c r="O14" s="185">
        <v>4</v>
      </c>
      <c r="P14" s="185">
        <v>1</v>
      </c>
      <c r="Q14" s="185">
        <v>0</v>
      </c>
      <c r="R14" s="185">
        <v>0</v>
      </c>
      <c r="S14" s="164">
        <v>6</v>
      </c>
    </row>
    <row r="15" spans="1:19" ht="39.75" customHeight="1">
      <c r="A15" s="163" t="s">
        <v>160</v>
      </c>
      <c r="B15" s="182">
        <v>55</v>
      </c>
      <c r="C15" s="185">
        <v>0</v>
      </c>
      <c r="D15" s="185">
        <v>0</v>
      </c>
      <c r="E15" s="185">
        <v>0</v>
      </c>
      <c r="F15" s="185">
        <v>2</v>
      </c>
      <c r="G15" s="185">
        <v>0</v>
      </c>
      <c r="H15" s="185">
        <v>0</v>
      </c>
      <c r="I15" s="185">
        <v>0</v>
      </c>
      <c r="J15" s="185">
        <v>1</v>
      </c>
      <c r="K15" s="185">
        <v>0</v>
      </c>
      <c r="L15" s="185">
        <v>0</v>
      </c>
      <c r="M15" s="185">
        <v>0</v>
      </c>
      <c r="N15" s="185">
        <v>32</v>
      </c>
      <c r="O15" s="185">
        <v>8</v>
      </c>
      <c r="P15" s="185">
        <v>1</v>
      </c>
      <c r="Q15" s="185">
        <v>0</v>
      </c>
      <c r="R15" s="185">
        <v>0</v>
      </c>
      <c r="S15" s="164">
        <v>11</v>
      </c>
    </row>
    <row r="16" spans="1:19" ht="39.75" customHeight="1">
      <c r="A16" s="163" t="s">
        <v>161</v>
      </c>
      <c r="B16" s="182">
        <v>41</v>
      </c>
      <c r="C16" s="185">
        <v>0</v>
      </c>
      <c r="D16" s="185">
        <v>0</v>
      </c>
      <c r="E16" s="185">
        <v>0</v>
      </c>
      <c r="F16" s="185">
        <v>6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1</v>
      </c>
      <c r="M16" s="185">
        <v>0</v>
      </c>
      <c r="N16" s="185">
        <v>18</v>
      </c>
      <c r="O16" s="185">
        <v>8</v>
      </c>
      <c r="P16" s="185">
        <v>0</v>
      </c>
      <c r="Q16" s="185">
        <v>0</v>
      </c>
      <c r="R16" s="185">
        <v>0</v>
      </c>
      <c r="S16" s="164">
        <v>8</v>
      </c>
    </row>
    <row r="17" spans="1:19" ht="39.75" customHeight="1">
      <c r="A17" s="163" t="s">
        <v>162</v>
      </c>
      <c r="B17" s="182">
        <v>29</v>
      </c>
      <c r="C17" s="185">
        <v>1</v>
      </c>
      <c r="D17" s="185">
        <v>1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16</v>
      </c>
      <c r="O17" s="185">
        <v>3</v>
      </c>
      <c r="P17" s="185">
        <v>0</v>
      </c>
      <c r="Q17" s="185">
        <v>0</v>
      </c>
      <c r="R17" s="185">
        <v>0</v>
      </c>
      <c r="S17" s="164">
        <v>8</v>
      </c>
    </row>
    <row r="18" spans="1:19" ht="39.75" customHeight="1">
      <c r="A18" s="167" t="s">
        <v>163</v>
      </c>
      <c r="B18" s="184">
        <v>5</v>
      </c>
      <c r="C18" s="188">
        <v>0</v>
      </c>
      <c r="D18" s="188">
        <v>0</v>
      </c>
      <c r="E18" s="188">
        <v>0</v>
      </c>
      <c r="F18" s="188">
        <v>3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2</v>
      </c>
      <c r="O18" s="188">
        <v>0</v>
      </c>
      <c r="P18" s="188">
        <v>0</v>
      </c>
      <c r="Q18" s="188">
        <v>0</v>
      </c>
      <c r="R18" s="188">
        <v>0</v>
      </c>
      <c r="S18" s="168">
        <v>0</v>
      </c>
    </row>
    <row r="19" spans="1:19" s="20" customFormat="1" ht="39.75" customHeight="1">
      <c r="A19" s="163" t="s">
        <v>164</v>
      </c>
      <c r="B19" s="182">
        <v>11</v>
      </c>
      <c r="C19" s="185">
        <v>0</v>
      </c>
      <c r="D19" s="185">
        <v>0</v>
      </c>
      <c r="E19" s="185">
        <v>0</v>
      </c>
      <c r="F19" s="185">
        <v>4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4</v>
      </c>
      <c r="O19" s="185">
        <v>1</v>
      </c>
      <c r="P19" s="185">
        <v>0</v>
      </c>
      <c r="Q19" s="185">
        <v>0</v>
      </c>
      <c r="R19" s="185">
        <v>0</v>
      </c>
      <c r="S19" s="164">
        <v>2</v>
      </c>
    </row>
    <row r="20" spans="1:19" ht="39.75" customHeight="1">
      <c r="A20" s="161" t="s">
        <v>165</v>
      </c>
      <c r="B20" s="181">
        <v>25</v>
      </c>
      <c r="C20" s="186">
        <v>0</v>
      </c>
      <c r="D20" s="186">
        <v>0</v>
      </c>
      <c r="E20" s="186">
        <v>0</v>
      </c>
      <c r="F20" s="186">
        <v>1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16</v>
      </c>
      <c r="O20" s="186">
        <v>3</v>
      </c>
      <c r="P20" s="186">
        <v>0</v>
      </c>
      <c r="Q20" s="186">
        <v>1</v>
      </c>
      <c r="R20" s="186">
        <v>0</v>
      </c>
      <c r="S20" s="162">
        <v>4</v>
      </c>
    </row>
    <row r="21" spans="1:19" ht="39.75" customHeight="1">
      <c r="A21" s="163" t="s">
        <v>166</v>
      </c>
      <c r="B21" s="182">
        <v>18</v>
      </c>
      <c r="C21" s="185">
        <v>0</v>
      </c>
      <c r="D21" s="185">
        <v>0</v>
      </c>
      <c r="E21" s="185">
        <v>0</v>
      </c>
      <c r="F21" s="185">
        <v>1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9</v>
      </c>
      <c r="O21" s="185">
        <v>2</v>
      </c>
      <c r="P21" s="185">
        <v>0</v>
      </c>
      <c r="Q21" s="185">
        <v>1</v>
      </c>
      <c r="R21" s="185">
        <v>0</v>
      </c>
      <c r="S21" s="164">
        <v>5</v>
      </c>
    </row>
    <row r="22" spans="1:19" ht="39.75" customHeight="1">
      <c r="A22" s="213" t="s">
        <v>167</v>
      </c>
      <c r="B22" s="184">
        <v>14</v>
      </c>
      <c r="C22" s="188">
        <v>0</v>
      </c>
      <c r="D22" s="188">
        <v>0</v>
      </c>
      <c r="E22" s="188">
        <v>0</v>
      </c>
      <c r="F22" s="188">
        <v>2</v>
      </c>
      <c r="G22" s="188">
        <v>0</v>
      </c>
      <c r="H22" s="188">
        <v>2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8</v>
      </c>
      <c r="O22" s="188">
        <v>0</v>
      </c>
      <c r="P22" s="188">
        <v>0</v>
      </c>
      <c r="Q22" s="188">
        <v>0</v>
      </c>
      <c r="R22" s="188">
        <v>0</v>
      </c>
      <c r="S22" s="168">
        <v>2</v>
      </c>
    </row>
    <row r="23" spans="1:19" ht="39.75" customHeight="1">
      <c r="A23" s="169" t="s">
        <v>168</v>
      </c>
      <c r="B23" s="183">
        <v>12</v>
      </c>
      <c r="C23" s="187">
        <v>0</v>
      </c>
      <c r="D23" s="187">
        <v>0</v>
      </c>
      <c r="E23" s="187">
        <v>0</v>
      </c>
      <c r="F23" s="187">
        <v>5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2</v>
      </c>
      <c r="O23" s="187">
        <v>3</v>
      </c>
      <c r="P23" s="187">
        <v>0</v>
      </c>
      <c r="Q23" s="187">
        <v>1</v>
      </c>
      <c r="R23" s="187">
        <v>0</v>
      </c>
      <c r="S23" s="166">
        <v>1</v>
      </c>
    </row>
    <row r="24" spans="1:19" ht="39.75" customHeight="1">
      <c r="A24" s="160" t="s">
        <v>169</v>
      </c>
      <c r="B24" s="182">
        <v>6</v>
      </c>
      <c r="C24" s="185">
        <v>0</v>
      </c>
      <c r="D24" s="185">
        <v>0</v>
      </c>
      <c r="E24" s="185">
        <v>0</v>
      </c>
      <c r="F24" s="185">
        <v>5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1</v>
      </c>
      <c r="P24" s="185">
        <v>0</v>
      </c>
      <c r="Q24" s="185">
        <v>0</v>
      </c>
      <c r="R24" s="185">
        <v>0</v>
      </c>
      <c r="S24" s="164">
        <v>0</v>
      </c>
    </row>
    <row r="25" spans="1:19" ht="39.75" customHeight="1">
      <c r="A25" s="169" t="s">
        <v>182</v>
      </c>
      <c r="B25" s="183">
        <v>13</v>
      </c>
      <c r="C25" s="187">
        <v>0</v>
      </c>
      <c r="D25" s="187">
        <v>0</v>
      </c>
      <c r="E25" s="187">
        <v>0</v>
      </c>
      <c r="F25" s="187">
        <v>7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4</v>
      </c>
      <c r="O25" s="187">
        <v>0</v>
      </c>
      <c r="P25" s="187">
        <v>0</v>
      </c>
      <c r="Q25" s="187">
        <v>0</v>
      </c>
      <c r="R25" s="187">
        <v>0</v>
      </c>
      <c r="S25" s="166">
        <v>2</v>
      </c>
    </row>
    <row r="26" spans="1:19" ht="39.75" customHeight="1" thickBot="1">
      <c r="A26" s="215" t="s">
        <v>170</v>
      </c>
      <c r="B26" s="216">
        <v>23</v>
      </c>
      <c r="C26" s="217">
        <v>0</v>
      </c>
      <c r="D26" s="217">
        <v>0</v>
      </c>
      <c r="E26" s="217">
        <v>0</v>
      </c>
      <c r="F26" s="217">
        <v>7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1</v>
      </c>
      <c r="N26" s="217">
        <v>8</v>
      </c>
      <c r="O26" s="217">
        <v>1</v>
      </c>
      <c r="P26" s="217">
        <v>0</v>
      </c>
      <c r="Q26" s="217">
        <v>0</v>
      </c>
      <c r="R26" s="217">
        <v>0</v>
      </c>
      <c r="S26" s="218">
        <v>6</v>
      </c>
    </row>
    <row r="27" spans="1:19" ht="39.75" customHeight="1" thickTop="1">
      <c r="A27" s="160" t="s">
        <v>184</v>
      </c>
      <c r="B27" s="182">
        <f aca="true" t="shared" si="3" ref="B27:S27">B15</f>
        <v>55</v>
      </c>
      <c r="C27" s="185">
        <f t="shared" si="3"/>
        <v>0</v>
      </c>
      <c r="D27" s="185">
        <f t="shared" si="3"/>
        <v>0</v>
      </c>
      <c r="E27" s="185">
        <f t="shared" si="3"/>
        <v>0</v>
      </c>
      <c r="F27" s="185">
        <f t="shared" si="3"/>
        <v>2</v>
      </c>
      <c r="G27" s="185">
        <f t="shared" si="3"/>
        <v>0</v>
      </c>
      <c r="H27" s="185">
        <f t="shared" si="3"/>
        <v>0</v>
      </c>
      <c r="I27" s="185">
        <f t="shared" si="3"/>
        <v>0</v>
      </c>
      <c r="J27" s="185">
        <f t="shared" si="3"/>
        <v>1</v>
      </c>
      <c r="K27" s="185">
        <f t="shared" si="3"/>
        <v>0</v>
      </c>
      <c r="L27" s="185">
        <f>L15</f>
        <v>0</v>
      </c>
      <c r="M27" s="185">
        <f t="shared" si="3"/>
        <v>0</v>
      </c>
      <c r="N27" s="185">
        <f t="shared" si="3"/>
        <v>32</v>
      </c>
      <c r="O27" s="185">
        <f t="shared" si="3"/>
        <v>8</v>
      </c>
      <c r="P27" s="185">
        <f t="shared" si="3"/>
        <v>1</v>
      </c>
      <c r="Q27" s="185">
        <f t="shared" si="3"/>
        <v>0</v>
      </c>
      <c r="R27" s="185">
        <f t="shared" si="3"/>
        <v>0</v>
      </c>
      <c r="S27" s="223">
        <f t="shared" si="3"/>
        <v>11</v>
      </c>
    </row>
    <row r="28" spans="1:19" ht="39.75" customHeight="1">
      <c r="A28" s="160" t="s">
        <v>185</v>
      </c>
      <c r="B28" s="182">
        <f aca="true" t="shared" si="4" ref="B28:S28">B11+B12</f>
        <v>182</v>
      </c>
      <c r="C28" s="185">
        <f t="shared" si="4"/>
        <v>0</v>
      </c>
      <c r="D28" s="185">
        <f t="shared" si="4"/>
        <v>1</v>
      </c>
      <c r="E28" s="185">
        <f t="shared" si="4"/>
        <v>0</v>
      </c>
      <c r="F28" s="185">
        <f t="shared" si="4"/>
        <v>4</v>
      </c>
      <c r="G28" s="185">
        <f t="shared" si="4"/>
        <v>0</v>
      </c>
      <c r="H28" s="185">
        <f t="shared" si="4"/>
        <v>1</v>
      </c>
      <c r="I28" s="185">
        <f t="shared" si="4"/>
        <v>0</v>
      </c>
      <c r="J28" s="185">
        <f t="shared" si="4"/>
        <v>2</v>
      </c>
      <c r="K28" s="185">
        <f t="shared" si="4"/>
        <v>0</v>
      </c>
      <c r="L28" s="185">
        <f>L11+L12</f>
        <v>0</v>
      </c>
      <c r="M28" s="185">
        <f t="shared" si="4"/>
        <v>2</v>
      </c>
      <c r="N28" s="185">
        <f t="shared" si="4"/>
        <v>85</v>
      </c>
      <c r="O28" s="185">
        <f t="shared" si="4"/>
        <v>28</v>
      </c>
      <c r="P28" s="185">
        <f t="shared" si="4"/>
        <v>4</v>
      </c>
      <c r="Q28" s="185">
        <f t="shared" si="4"/>
        <v>6</v>
      </c>
      <c r="R28" s="185">
        <f t="shared" si="4"/>
        <v>3</v>
      </c>
      <c r="S28" s="164">
        <f t="shared" si="4"/>
        <v>46</v>
      </c>
    </row>
    <row r="29" spans="1:19" ht="39.75" customHeight="1">
      <c r="A29" s="160" t="s">
        <v>186</v>
      </c>
      <c r="B29" s="182">
        <f aca="true" t="shared" si="5" ref="B29:S29">B8+B18</f>
        <v>119</v>
      </c>
      <c r="C29" s="185">
        <f t="shared" si="5"/>
        <v>0</v>
      </c>
      <c r="D29" s="185">
        <f t="shared" si="5"/>
        <v>0</v>
      </c>
      <c r="E29" s="185">
        <f t="shared" si="5"/>
        <v>0</v>
      </c>
      <c r="F29" s="185">
        <f t="shared" si="5"/>
        <v>8</v>
      </c>
      <c r="G29" s="185">
        <f t="shared" si="5"/>
        <v>0</v>
      </c>
      <c r="H29" s="185">
        <f t="shared" si="5"/>
        <v>0</v>
      </c>
      <c r="I29" s="185">
        <f t="shared" si="5"/>
        <v>0</v>
      </c>
      <c r="J29" s="185">
        <f t="shared" si="5"/>
        <v>0</v>
      </c>
      <c r="K29" s="185">
        <f t="shared" si="5"/>
        <v>0</v>
      </c>
      <c r="L29" s="185">
        <f>L8+L18</f>
        <v>0</v>
      </c>
      <c r="M29" s="185">
        <f t="shared" si="5"/>
        <v>0</v>
      </c>
      <c r="N29" s="185">
        <f t="shared" si="5"/>
        <v>60</v>
      </c>
      <c r="O29" s="185">
        <f t="shared" si="5"/>
        <v>19</v>
      </c>
      <c r="P29" s="185">
        <f t="shared" si="5"/>
        <v>0</v>
      </c>
      <c r="Q29" s="185">
        <f t="shared" si="5"/>
        <v>0</v>
      </c>
      <c r="R29" s="185">
        <f t="shared" si="5"/>
        <v>1</v>
      </c>
      <c r="S29" s="164">
        <f t="shared" si="5"/>
        <v>31</v>
      </c>
    </row>
    <row r="30" spans="1:19" ht="39.75" customHeight="1">
      <c r="A30" s="160" t="s">
        <v>187</v>
      </c>
      <c r="B30" s="182">
        <f aca="true" t="shared" si="6" ref="B30:S30">B7+B14+B17+B19+B20+B21</f>
        <v>598</v>
      </c>
      <c r="C30" s="185">
        <f t="shared" si="6"/>
        <v>2</v>
      </c>
      <c r="D30" s="185">
        <f t="shared" si="6"/>
        <v>3</v>
      </c>
      <c r="E30" s="185">
        <f t="shared" si="6"/>
        <v>3</v>
      </c>
      <c r="F30" s="185">
        <f t="shared" si="6"/>
        <v>11</v>
      </c>
      <c r="G30" s="185">
        <f t="shared" si="6"/>
        <v>2</v>
      </c>
      <c r="H30" s="185">
        <f t="shared" si="6"/>
        <v>2</v>
      </c>
      <c r="I30" s="185">
        <f t="shared" si="6"/>
        <v>1</v>
      </c>
      <c r="J30" s="185">
        <f t="shared" si="6"/>
        <v>1</v>
      </c>
      <c r="K30" s="185">
        <f t="shared" si="6"/>
        <v>1</v>
      </c>
      <c r="L30" s="185">
        <f>L7+L14+L17+L19+L20+L21</f>
        <v>0</v>
      </c>
      <c r="M30" s="185">
        <f t="shared" si="6"/>
        <v>1</v>
      </c>
      <c r="N30" s="185">
        <f t="shared" si="6"/>
        <v>359</v>
      </c>
      <c r="O30" s="185">
        <f t="shared" si="6"/>
        <v>48</v>
      </c>
      <c r="P30" s="185">
        <f t="shared" si="6"/>
        <v>2</v>
      </c>
      <c r="Q30" s="185">
        <f t="shared" si="6"/>
        <v>8</v>
      </c>
      <c r="R30" s="185">
        <f t="shared" si="6"/>
        <v>3</v>
      </c>
      <c r="S30" s="164">
        <f t="shared" si="6"/>
        <v>151</v>
      </c>
    </row>
    <row r="31" spans="1:19" ht="39.75" customHeight="1">
      <c r="A31" s="160" t="s">
        <v>188</v>
      </c>
      <c r="B31" s="182">
        <f aca="true" t="shared" si="7" ref="B31:S31">B10+B13+B16+B22+B23</f>
        <v>171</v>
      </c>
      <c r="C31" s="185">
        <f t="shared" si="7"/>
        <v>0</v>
      </c>
      <c r="D31" s="185">
        <f t="shared" si="7"/>
        <v>0</v>
      </c>
      <c r="E31" s="185">
        <f t="shared" si="7"/>
        <v>0</v>
      </c>
      <c r="F31" s="185">
        <f t="shared" si="7"/>
        <v>27</v>
      </c>
      <c r="G31" s="185">
        <f t="shared" si="7"/>
        <v>0</v>
      </c>
      <c r="H31" s="185">
        <f t="shared" si="7"/>
        <v>2</v>
      </c>
      <c r="I31" s="185">
        <f t="shared" si="7"/>
        <v>0</v>
      </c>
      <c r="J31" s="185">
        <f t="shared" si="7"/>
        <v>0</v>
      </c>
      <c r="K31" s="185">
        <f t="shared" si="7"/>
        <v>0</v>
      </c>
      <c r="L31" s="185">
        <f>L10+L13+L16+L22+L23</f>
        <v>1</v>
      </c>
      <c r="M31" s="185">
        <f t="shared" si="7"/>
        <v>0</v>
      </c>
      <c r="N31" s="185">
        <f t="shared" si="7"/>
        <v>79</v>
      </c>
      <c r="O31" s="185">
        <f t="shared" si="7"/>
        <v>18</v>
      </c>
      <c r="P31" s="185">
        <f t="shared" si="7"/>
        <v>0</v>
      </c>
      <c r="Q31" s="185">
        <f t="shared" si="7"/>
        <v>2</v>
      </c>
      <c r="R31" s="185">
        <f t="shared" si="7"/>
        <v>1</v>
      </c>
      <c r="S31" s="164">
        <f t="shared" si="7"/>
        <v>41</v>
      </c>
    </row>
    <row r="32" spans="1:19" ht="39.75" customHeight="1">
      <c r="A32" s="169" t="s">
        <v>189</v>
      </c>
      <c r="B32" s="183">
        <f aca="true" t="shared" si="8" ref="B32:S32">B9+B24+B25+B26</f>
        <v>120</v>
      </c>
      <c r="C32" s="187">
        <f t="shared" si="8"/>
        <v>0</v>
      </c>
      <c r="D32" s="187">
        <f t="shared" si="8"/>
        <v>0</v>
      </c>
      <c r="E32" s="187">
        <f t="shared" si="8"/>
        <v>0</v>
      </c>
      <c r="F32" s="187">
        <f t="shared" si="8"/>
        <v>33</v>
      </c>
      <c r="G32" s="187">
        <f t="shared" si="8"/>
        <v>0</v>
      </c>
      <c r="H32" s="187">
        <f t="shared" si="8"/>
        <v>0</v>
      </c>
      <c r="I32" s="187">
        <f t="shared" si="8"/>
        <v>0</v>
      </c>
      <c r="J32" s="187">
        <f t="shared" si="8"/>
        <v>0</v>
      </c>
      <c r="K32" s="187">
        <f t="shared" si="8"/>
        <v>0</v>
      </c>
      <c r="L32" s="187">
        <f>L9+L24+L25+L26</f>
        <v>0</v>
      </c>
      <c r="M32" s="187">
        <f t="shared" si="8"/>
        <v>2</v>
      </c>
      <c r="N32" s="187">
        <f t="shared" si="8"/>
        <v>49</v>
      </c>
      <c r="O32" s="187">
        <f t="shared" si="8"/>
        <v>7</v>
      </c>
      <c r="P32" s="187">
        <f t="shared" si="8"/>
        <v>0</v>
      </c>
      <c r="Q32" s="187">
        <f t="shared" si="8"/>
        <v>1</v>
      </c>
      <c r="R32" s="187">
        <f t="shared" si="8"/>
        <v>0</v>
      </c>
      <c r="S32" s="166">
        <f t="shared" si="8"/>
        <v>28</v>
      </c>
    </row>
  </sheetData>
  <sheetProtection/>
  <mergeCells count="15">
    <mergeCell ref="L2:L3"/>
    <mergeCell ref="A2:A3"/>
    <mergeCell ref="J2:J3"/>
    <mergeCell ref="K2:K3"/>
    <mergeCell ref="M2:M3"/>
    <mergeCell ref="S2:S3"/>
    <mergeCell ref="O1:S1"/>
    <mergeCell ref="B2:B3"/>
    <mergeCell ref="Q2:Q3"/>
    <mergeCell ref="C2:D2"/>
    <mergeCell ref="N2:N3"/>
    <mergeCell ref="O2:O3"/>
    <mergeCell ref="R2:R3"/>
    <mergeCell ref="E2:I2"/>
    <mergeCell ref="P2:P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view="pageBreakPreview" zoomScale="75" zoomScaleSheetLayoutView="75" zoomScalePageLayoutView="0" workbookViewId="0" topLeftCell="A1">
      <selection activeCell="A2" sqref="A2:A3"/>
    </sheetView>
  </sheetViews>
  <sheetFormatPr defaultColWidth="9.125" defaultRowHeight="13.5"/>
  <cols>
    <col min="1" max="1" width="11.75390625" style="38" customWidth="1"/>
    <col min="2" max="17" width="11.25390625" style="38" customWidth="1"/>
    <col min="18" max="18" width="9.125" style="38" customWidth="1"/>
    <col min="19" max="19" width="11.125" style="212" customWidth="1"/>
    <col min="20" max="16384" width="9.125" style="38" customWidth="1"/>
  </cols>
  <sheetData>
    <row r="1" spans="1:17" ht="21">
      <c r="A1" s="1" t="s">
        <v>272</v>
      </c>
      <c r="B1" s="37"/>
      <c r="C1" s="37"/>
      <c r="D1" s="37"/>
      <c r="E1" s="37"/>
      <c r="F1" s="37"/>
      <c r="G1" s="37"/>
      <c r="H1" s="37"/>
      <c r="I1" s="37"/>
      <c r="J1" s="79"/>
      <c r="K1" s="159"/>
      <c r="L1" s="159"/>
      <c r="M1" s="159"/>
      <c r="N1" s="159"/>
      <c r="O1" s="159"/>
      <c r="P1" s="159"/>
      <c r="Q1" s="159" t="s">
        <v>26</v>
      </c>
    </row>
    <row r="2" spans="1:39" s="39" customFormat="1" ht="15.75" customHeight="1">
      <c r="A2" s="277" t="s">
        <v>27</v>
      </c>
      <c r="B2" s="275" t="s">
        <v>124</v>
      </c>
      <c r="C2" s="275"/>
      <c r="D2" s="275"/>
      <c r="E2" s="275"/>
      <c r="F2" s="275"/>
      <c r="G2" s="275"/>
      <c r="H2" s="275"/>
      <c r="I2" s="276"/>
      <c r="J2" s="275" t="s">
        <v>136</v>
      </c>
      <c r="K2" s="275"/>
      <c r="L2" s="275"/>
      <c r="M2" s="275"/>
      <c r="N2" s="275"/>
      <c r="O2" s="275"/>
      <c r="P2" s="275"/>
      <c r="Q2" s="276"/>
      <c r="S2" s="212"/>
      <c r="AM2" s="39">
        <v>10</v>
      </c>
    </row>
    <row r="3" spans="1:19" s="39" customFormat="1" ht="21" customHeight="1">
      <c r="A3" s="278"/>
      <c r="B3" s="40" t="s">
        <v>237</v>
      </c>
      <c r="C3" s="5" t="s">
        <v>218</v>
      </c>
      <c r="D3" s="5" t="s">
        <v>224</v>
      </c>
      <c r="E3" s="5" t="s">
        <v>234</v>
      </c>
      <c r="F3" s="5" t="s">
        <v>238</v>
      </c>
      <c r="G3" s="5" t="s">
        <v>244</v>
      </c>
      <c r="H3" s="5" t="s">
        <v>245</v>
      </c>
      <c r="I3" s="5" t="s">
        <v>257</v>
      </c>
      <c r="J3" s="92" t="s">
        <v>233</v>
      </c>
      <c r="K3" s="6" t="s">
        <v>227</v>
      </c>
      <c r="L3" s="6" t="s">
        <v>228</v>
      </c>
      <c r="M3" s="6" t="s">
        <v>229</v>
      </c>
      <c r="N3" s="6" t="s">
        <v>238</v>
      </c>
      <c r="O3" s="6" t="s">
        <v>240</v>
      </c>
      <c r="P3" s="6" t="s">
        <v>250</v>
      </c>
      <c r="Q3" s="6" t="s">
        <v>247</v>
      </c>
      <c r="R3"/>
      <c r="S3" s="38" t="s">
        <v>249</v>
      </c>
    </row>
    <row r="4" spans="1:19" ht="39.75" customHeight="1">
      <c r="A4" s="52" t="s">
        <v>3</v>
      </c>
      <c r="B4" s="81">
        <v>4047</v>
      </c>
      <c r="C4" s="7">
        <v>3799</v>
      </c>
      <c r="D4" s="43">
        <v>3656</v>
      </c>
      <c r="E4" s="43">
        <v>3492</v>
      </c>
      <c r="F4" s="43">
        <v>3315</v>
      </c>
      <c r="G4" s="43">
        <v>3094</v>
      </c>
      <c r="H4" s="43">
        <v>2951</v>
      </c>
      <c r="I4" s="43">
        <v>2711</v>
      </c>
      <c r="J4" s="196">
        <v>282.7118260445563</v>
      </c>
      <c r="K4" s="82">
        <v>266.9711876317639</v>
      </c>
      <c r="L4" s="82">
        <v>258.3745583038869</v>
      </c>
      <c r="M4" s="82">
        <v>248.54092526690388</v>
      </c>
      <c r="N4" s="82">
        <v>237.63440860215053</v>
      </c>
      <c r="O4" s="82">
        <v>223.39350180505414</v>
      </c>
      <c r="P4" s="82">
        <v>214.61818181818182</v>
      </c>
      <c r="Q4" s="93">
        <f aca="true" t="shared" si="0" ref="Q4:Q32">I4/S4*100000</f>
        <v>198.75366568914956</v>
      </c>
      <c r="R4"/>
      <c r="S4" s="212">
        <v>1364000</v>
      </c>
    </row>
    <row r="5" spans="1:19" ht="39.75" customHeight="1">
      <c r="A5" s="53" t="s">
        <v>4</v>
      </c>
      <c r="B5" s="84">
        <v>3640</v>
      </c>
      <c r="C5" s="10">
        <v>3403</v>
      </c>
      <c r="D5" s="45">
        <v>3288</v>
      </c>
      <c r="E5" s="45">
        <v>3153</v>
      </c>
      <c r="F5" s="45">
        <v>2976</v>
      </c>
      <c r="G5" s="45">
        <v>2799</v>
      </c>
      <c r="H5" s="45">
        <v>2656</v>
      </c>
      <c r="I5" s="45">
        <v>2457</v>
      </c>
      <c r="J5" s="197">
        <v>281.545685815125</v>
      </c>
      <c r="K5" s="85">
        <v>264.4902248205772</v>
      </c>
      <c r="L5" s="85">
        <v>256.8790137345896</v>
      </c>
      <c r="M5" s="85">
        <v>247.8705381534313</v>
      </c>
      <c r="N5" s="85">
        <v>235.3899634971545</v>
      </c>
      <c r="O5" s="85">
        <v>222.96925907928593</v>
      </c>
      <c r="P5" s="85">
        <v>213.02226948921177</v>
      </c>
      <c r="Q5" s="94">
        <f t="shared" si="0"/>
        <v>198.49011790652304</v>
      </c>
      <c r="R5"/>
      <c r="S5" s="212">
        <v>1237845</v>
      </c>
    </row>
    <row r="6" spans="1:19" ht="39.75" customHeight="1">
      <c r="A6" s="54" t="s">
        <v>5</v>
      </c>
      <c r="B6" s="87">
        <v>407</v>
      </c>
      <c r="C6" s="13">
        <v>396</v>
      </c>
      <c r="D6" s="47">
        <v>368</v>
      </c>
      <c r="E6" s="47">
        <v>339</v>
      </c>
      <c r="F6" s="47">
        <v>339</v>
      </c>
      <c r="G6" s="47">
        <v>295</v>
      </c>
      <c r="H6" s="47">
        <v>295</v>
      </c>
      <c r="I6" s="47">
        <v>254</v>
      </c>
      <c r="J6" s="198">
        <v>293.5872466277141</v>
      </c>
      <c r="K6" s="88">
        <v>289.3488919252662</v>
      </c>
      <c r="L6" s="88">
        <v>272.5602891509154</v>
      </c>
      <c r="M6" s="88">
        <v>254.85655860949058</v>
      </c>
      <c r="N6" s="88">
        <v>258.14017239803843</v>
      </c>
      <c r="O6" s="88">
        <v>227.0418372687252</v>
      </c>
      <c r="P6" s="88">
        <v>230.35537196536077</v>
      </c>
      <c r="Q6" s="95">
        <f t="shared" si="0"/>
        <v>201.49135332381405</v>
      </c>
      <c r="R6"/>
      <c r="S6" s="212">
        <v>126060</v>
      </c>
    </row>
    <row r="7" spans="1:19" ht="39.75" customHeight="1">
      <c r="A7" s="52" t="s">
        <v>6</v>
      </c>
      <c r="B7" s="17">
        <v>1731</v>
      </c>
      <c r="C7" s="17">
        <v>1592</v>
      </c>
      <c r="D7" s="105">
        <v>1561</v>
      </c>
      <c r="E7" s="105">
        <v>1514</v>
      </c>
      <c r="F7" s="105">
        <v>1473</v>
      </c>
      <c r="G7" s="105">
        <v>1387</v>
      </c>
      <c r="H7" s="105">
        <v>1324</v>
      </c>
      <c r="I7" s="105">
        <v>1313</v>
      </c>
      <c r="J7" s="196">
        <v>334.6667156454273</v>
      </c>
      <c r="K7" s="82">
        <v>307.8696272688947</v>
      </c>
      <c r="L7" s="82">
        <v>301.9137969383117</v>
      </c>
      <c r="M7" s="82">
        <v>293.0263975365654</v>
      </c>
      <c r="N7" s="82">
        <v>285.21141077994577</v>
      </c>
      <c r="O7" s="82">
        <v>269.3910054091849</v>
      </c>
      <c r="P7" s="82">
        <v>257.7424950018591</v>
      </c>
      <c r="Q7" s="93">
        <f t="shared" si="0"/>
        <v>256.1431436352428</v>
      </c>
      <c r="R7"/>
      <c r="S7" s="212">
        <v>512604</v>
      </c>
    </row>
    <row r="8" spans="1:19" ht="39.75" customHeight="1">
      <c r="A8" s="53" t="s">
        <v>7</v>
      </c>
      <c r="B8" s="16">
        <v>441</v>
      </c>
      <c r="C8" s="16">
        <v>414</v>
      </c>
      <c r="D8" s="48">
        <v>377</v>
      </c>
      <c r="E8" s="48">
        <v>367</v>
      </c>
      <c r="F8" s="48">
        <v>346</v>
      </c>
      <c r="G8" s="48">
        <v>334</v>
      </c>
      <c r="H8" s="48">
        <v>324</v>
      </c>
      <c r="I8" s="48">
        <v>268</v>
      </c>
      <c r="J8" s="197">
        <v>264.8139696875075</v>
      </c>
      <c r="K8" s="85">
        <v>250.81028685669284</v>
      </c>
      <c r="L8" s="85">
        <v>230.47390815278527</v>
      </c>
      <c r="M8" s="85">
        <v>227.0589982181746</v>
      </c>
      <c r="N8" s="85">
        <v>216.3622379109163</v>
      </c>
      <c r="O8" s="85">
        <v>211.23999139861112</v>
      </c>
      <c r="P8" s="85">
        <v>206.3273727647868</v>
      </c>
      <c r="Q8" s="94">
        <f t="shared" si="0"/>
        <v>172.40602906456863</v>
      </c>
      <c r="R8"/>
      <c r="S8" s="212">
        <v>155447</v>
      </c>
    </row>
    <row r="9" spans="1:19" ht="39.75" customHeight="1">
      <c r="A9" s="53" t="s">
        <v>8</v>
      </c>
      <c r="B9" s="16">
        <v>383</v>
      </c>
      <c r="C9" s="16">
        <v>374</v>
      </c>
      <c r="D9" s="48">
        <v>358</v>
      </c>
      <c r="E9" s="48">
        <v>368</v>
      </c>
      <c r="F9" s="48">
        <v>327</v>
      </c>
      <c r="G9" s="48">
        <v>286</v>
      </c>
      <c r="H9" s="48">
        <v>248</v>
      </c>
      <c r="I9" s="48">
        <v>191</v>
      </c>
      <c r="J9" s="197">
        <v>454.81534259589125</v>
      </c>
      <c r="K9" s="85">
        <v>450.35823950870014</v>
      </c>
      <c r="L9" s="85">
        <v>437.95799028663004</v>
      </c>
      <c r="M9" s="85">
        <v>456.88178183894917</v>
      </c>
      <c r="N9" s="85">
        <v>412.8422992917292</v>
      </c>
      <c r="O9" s="85">
        <v>369.1989930936552</v>
      </c>
      <c r="P9" s="85">
        <v>326.5951142424442</v>
      </c>
      <c r="Q9" s="94">
        <f t="shared" si="0"/>
        <v>256.5755890491927</v>
      </c>
      <c r="R9"/>
      <c r="S9" s="212">
        <v>74442</v>
      </c>
    </row>
    <row r="10" spans="1:19" ht="39.75" customHeight="1">
      <c r="A10" s="53" t="s">
        <v>9</v>
      </c>
      <c r="B10" s="16">
        <v>57</v>
      </c>
      <c r="C10" s="16">
        <v>38</v>
      </c>
      <c r="D10" s="48">
        <v>38</v>
      </c>
      <c r="E10" s="48">
        <v>38</v>
      </c>
      <c r="F10" s="48">
        <v>38</v>
      </c>
      <c r="G10" s="48">
        <v>38</v>
      </c>
      <c r="H10" s="48">
        <v>38</v>
      </c>
      <c r="I10" s="48">
        <v>38</v>
      </c>
      <c r="J10" s="197">
        <v>148.5535574667709</v>
      </c>
      <c r="K10" s="85">
        <v>100.57965644106827</v>
      </c>
      <c r="L10" s="85">
        <v>102.20823583205573</v>
      </c>
      <c r="M10" s="85">
        <v>104.4099464212117</v>
      </c>
      <c r="N10" s="85">
        <v>106.33237261101941</v>
      </c>
      <c r="O10" s="85">
        <v>108.72364166976624</v>
      </c>
      <c r="P10" s="85">
        <v>111.03319308087892</v>
      </c>
      <c r="Q10" s="94">
        <f t="shared" si="0"/>
        <v>113.19967827459858</v>
      </c>
      <c r="R10"/>
      <c r="S10" s="212">
        <v>33569</v>
      </c>
    </row>
    <row r="11" spans="1:19" ht="39.75" customHeight="1">
      <c r="A11" s="53" t="s">
        <v>10</v>
      </c>
      <c r="B11" s="16">
        <v>246</v>
      </c>
      <c r="C11" s="16">
        <v>246</v>
      </c>
      <c r="D11" s="48">
        <v>234</v>
      </c>
      <c r="E11" s="48">
        <v>215</v>
      </c>
      <c r="F11" s="48">
        <v>197</v>
      </c>
      <c r="G11" s="48">
        <v>178</v>
      </c>
      <c r="H11" s="48">
        <v>178</v>
      </c>
      <c r="I11" s="48">
        <v>178</v>
      </c>
      <c r="J11" s="197">
        <v>202.07828479894854</v>
      </c>
      <c r="K11" s="85">
        <v>202.83473915947266</v>
      </c>
      <c r="L11" s="85">
        <v>193.7904247654225</v>
      </c>
      <c r="M11" s="85">
        <v>179.24882237692276</v>
      </c>
      <c r="N11" s="85">
        <v>165.40583202492004</v>
      </c>
      <c r="O11" s="85">
        <v>148.45333311093134</v>
      </c>
      <c r="P11" s="85">
        <v>149.46930001343543</v>
      </c>
      <c r="Q11" s="94">
        <f t="shared" si="0"/>
        <v>150.35815650763618</v>
      </c>
      <c r="R11"/>
      <c r="S11" s="212">
        <v>118384</v>
      </c>
    </row>
    <row r="12" spans="1:19" ht="39.75" customHeight="1">
      <c r="A12" s="53" t="s">
        <v>11</v>
      </c>
      <c r="B12" s="16">
        <v>181</v>
      </c>
      <c r="C12" s="16">
        <v>154</v>
      </c>
      <c r="D12" s="48">
        <v>154</v>
      </c>
      <c r="E12" s="48">
        <v>140</v>
      </c>
      <c r="F12" s="48">
        <v>94</v>
      </c>
      <c r="G12" s="48">
        <v>94</v>
      </c>
      <c r="H12" s="48">
        <v>94</v>
      </c>
      <c r="I12" s="48">
        <v>59</v>
      </c>
      <c r="J12" s="197">
        <v>161.47594365292485</v>
      </c>
      <c r="K12" s="85">
        <v>137.77062086240832</v>
      </c>
      <c r="L12" s="85">
        <v>138.43816578419828</v>
      </c>
      <c r="M12" s="85">
        <v>126.8426154947315</v>
      </c>
      <c r="N12" s="85">
        <v>85.82515407441223</v>
      </c>
      <c r="O12" s="85">
        <v>86.89703625640173</v>
      </c>
      <c r="P12" s="85">
        <v>87.28353219740936</v>
      </c>
      <c r="Q12" s="94">
        <f t="shared" si="0"/>
        <v>55.24189395428968</v>
      </c>
      <c r="R12"/>
      <c r="S12" s="212">
        <v>106803</v>
      </c>
    </row>
    <row r="13" spans="1:19" ht="39.75" customHeight="1">
      <c r="A13" s="53" t="s">
        <v>12</v>
      </c>
      <c r="B13" s="16">
        <v>140</v>
      </c>
      <c r="C13" s="16">
        <v>124</v>
      </c>
      <c r="D13" s="48">
        <v>124</v>
      </c>
      <c r="E13" s="48">
        <v>124</v>
      </c>
      <c r="F13" s="48">
        <v>124</v>
      </c>
      <c r="G13" s="48">
        <v>105</v>
      </c>
      <c r="H13" s="48">
        <v>105</v>
      </c>
      <c r="I13" s="48">
        <v>103</v>
      </c>
      <c r="J13" s="197">
        <v>296.88063277986305</v>
      </c>
      <c r="K13" s="85">
        <v>266.36307004919126</v>
      </c>
      <c r="L13" s="85">
        <v>269.61210645329624</v>
      </c>
      <c r="M13" s="85">
        <v>272.5214830443287</v>
      </c>
      <c r="N13" s="85">
        <v>276.0893282568521</v>
      </c>
      <c r="O13" s="85">
        <v>238.1708478882185</v>
      </c>
      <c r="P13" s="85">
        <v>242.2145328719723</v>
      </c>
      <c r="Q13" s="94">
        <f t="shared" si="0"/>
        <v>240.78922760426406</v>
      </c>
      <c r="R13"/>
      <c r="S13" s="212">
        <v>42776</v>
      </c>
    </row>
    <row r="14" spans="1:19" ht="39.75" customHeight="1">
      <c r="A14" s="53" t="s">
        <v>13</v>
      </c>
      <c r="B14" s="16">
        <v>42</v>
      </c>
      <c r="C14" s="16">
        <v>42</v>
      </c>
      <c r="D14" s="48">
        <v>42</v>
      </c>
      <c r="E14" s="48">
        <v>42</v>
      </c>
      <c r="F14" s="48">
        <v>42</v>
      </c>
      <c r="G14" s="48">
        <v>42</v>
      </c>
      <c r="H14" s="48">
        <v>42</v>
      </c>
      <c r="I14" s="48">
        <v>42</v>
      </c>
      <c r="J14" s="197">
        <v>110.47689191677408</v>
      </c>
      <c r="K14" s="85">
        <v>111.10817174148832</v>
      </c>
      <c r="L14" s="85">
        <v>111.94626579241964</v>
      </c>
      <c r="M14" s="85">
        <v>112.64281499758623</v>
      </c>
      <c r="N14" s="85">
        <v>113.40317528890809</v>
      </c>
      <c r="O14" s="85">
        <v>114.04675917126022</v>
      </c>
      <c r="P14" s="85">
        <v>115.20421318265355</v>
      </c>
      <c r="Q14" s="94">
        <f t="shared" si="0"/>
        <v>116.40798226164081</v>
      </c>
      <c r="R14"/>
      <c r="S14" s="212">
        <v>36080</v>
      </c>
    </row>
    <row r="15" spans="1:19" ht="39.75" customHeight="1">
      <c r="A15" s="53" t="s">
        <v>144</v>
      </c>
      <c r="B15" s="16">
        <v>223</v>
      </c>
      <c r="C15" s="16">
        <v>223</v>
      </c>
      <c r="D15" s="48">
        <v>204</v>
      </c>
      <c r="E15" s="48">
        <v>168</v>
      </c>
      <c r="F15" s="48">
        <v>158</v>
      </c>
      <c r="G15" s="48">
        <v>158</v>
      </c>
      <c r="H15" s="48">
        <v>141</v>
      </c>
      <c r="I15" s="48">
        <v>122</v>
      </c>
      <c r="J15" s="197">
        <v>247.2640180957344</v>
      </c>
      <c r="K15" s="85">
        <v>248.77009404178892</v>
      </c>
      <c r="L15" s="85">
        <v>228.99735081496115</v>
      </c>
      <c r="M15" s="85">
        <v>189.66548878377006</v>
      </c>
      <c r="N15" s="85">
        <v>179.73335760112846</v>
      </c>
      <c r="O15" s="85">
        <v>180.75114685458684</v>
      </c>
      <c r="P15" s="85">
        <v>162.6879276327176</v>
      </c>
      <c r="Q15" s="94">
        <f t="shared" si="0"/>
        <v>142.05207023426948</v>
      </c>
      <c r="R15"/>
      <c r="S15" s="212">
        <v>85884</v>
      </c>
    </row>
    <row r="16" spans="1:19" ht="39.75" customHeight="1">
      <c r="A16" s="53" t="s">
        <v>145</v>
      </c>
      <c r="B16" s="16">
        <v>57</v>
      </c>
      <c r="C16" s="16">
        <v>57</v>
      </c>
      <c r="D16" s="48">
        <v>57</v>
      </c>
      <c r="E16" s="48">
        <v>38</v>
      </c>
      <c r="F16" s="48">
        <v>38</v>
      </c>
      <c r="G16" s="48">
        <v>38</v>
      </c>
      <c r="H16" s="48">
        <v>38</v>
      </c>
      <c r="I16" s="48">
        <v>38</v>
      </c>
      <c r="J16" s="197">
        <v>135.45627376425855</v>
      </c>
      <c r="K16" s="85">
        <v>137.4785943416705</v>
      </c>
      <c r="L16" s="85">
        <v>139.18054402500366</v>
      </c>
      <c r="M16" s="85">
        <v>94.00123685837971</v>
      </c>
      <c r="N16" s="85">
        <v>95.40068286804579</v>
      </c>
      <c r="O16" s="85">
        <v>97.63868547496082</v>
      </c>
      <c r="P16" s="85">
        <v>99.32043910088866</v>
      </c>
      <c r="Q16" s="94">
        <f t="shared" si="0"/>
        <v>101.41987829614604</v>
      </c>
      <c r="R16"/>
      <c r="S16" s="212">
        <v>37468</v>
      </c>
    </row>
    <row r="17" spans="1:19" ht="39.75" customHeight="1">
      <c r="A17" s="53" t="s">
        <v>147</v>
      </c>
      <c r="B17" s="16">
        <v>139</v>
      </c>
      <c r="C17" s="16">
        <v>139</v>
      </c>
      <c r="D17" s="48">
        <v>139</v>
      </c>
      <c r="E17" s="48">
        <v>139</v>
      </c>
      <c r="F17" s="48">
        <v>139</v>
      </c>
      <c r="G17" s="48">
        <v>139</v>
      </c>
      <c r="H17" s="48">
        <v>124</v>
      </c>
      <c r="I17" s="48">
        <v>105</v>
      </c>
      <c r="J17" s="197">
        <v>394.2926843105551</v>
      </c>
      <c r="K17" s="85">
        <v>395.8309602460417</v>
      </c>
      <c r="L17" s="85">
        <v>398.1781202555215</v>
      </c>
      <c r="M17" s="85">
        <v>400.8304977218986</v>
      </c>
      <c r="N17" s="85">
        <v>401.15440115440117</v>
      </c>
      <c r="O17" s="85">
        <v>401.58322017739</v>
      </c>
      <c r="P17" s="85">
        <v>360.2870674376035</v>
      </c>
      <c r="Q17" s="94">
        <f t="shared" si="0"/>
        <v>305.3390717692218</v>
      </c>
      <c r="R17"/>
      <c r="S17" s="212">
        <v>34388</v>
      </c>
    </row>
    <row r="18" spans="1:19" ht="39.75" customHeight="1">
      <c r="A18" s="52" t="s">
        <v>149</v>
      </c>
      <c r="B18" s="105">
        <v>6</v>
      </c>
      <c r="C18" s="105">
        <v>6</v>
      </c>
      <c r="D18" s="105">
        <v>6</v>
      </c>
      <c r="E18" s="105">
        <v>6</v>
      </c>
      <c r="F18" s="105">
        <v>6</v>
      </c>
      <c r="G18" s="105">
        <v>6</v>
      </c>
      <c r="H18" s="105">
        <v>6</v>
      </c>
      <c r="I18" s="105">
        <v>0</v>
      </c>
      <c r="J18" s="196">
        <v>78.45188284518828</v>
      </c>
      <c r="K18" s="82">
        <v>79.30214115781126</v>
      </c>
      <c r="L18" s="82">
        <v>80.88433540037747</v>
      </c>
      <c r="M18" s="82">
        <v>82.59911894273128</v>
      </c>
      <c r="N18" s="82">
        <v>83.65867261572784</v>
      </c>
      <c r="O18" s="82">
        <v>84.09250175192712</v>
      </c>
      <c r="P18" s="82">
        <v>85.37279453614116</v>
      </c>
      <c r="Q18" s="93">
        <f t="shared" si="0"/>
        <v>0</v>
      </c>
      <c r="S18" s="212">
        <v>6893</v>
      </c>
    </row>
    <row r="19" spans="1:19" ht="39.75" customHeight="1">
      <c r="A19" s="53" t="s">
        <v>150</v>
      </c>
      <c r="B19" s="16">
        <v>47</v>
      </c>
      <c r="C19" s="16">
        <v>47</v>
      </c>
      <c r="D19" s="48">
        <v>47</v>
      </c>
      <c r="E19" s="48">
        <v>47</v>
      </c>
      <c r="F19" s="48">
        <v>47</v>
      </c>
      <c r="G19" s="48">
        <v>47</v>
      </c>
      <c r="H19" s="48">
        <v>47</v>
      </c>
      <c r="I19" s="48">
        <v>47</v>
      </c>
      <c r="J19" s="197">
        <v>487.34964744919114</v>
      </c>
      <c r="K19" s="85">
        <v>496.6712459051041</v>
      </c>
      <c r="L19" s="85">
        <v>507.66904298984656</v>
      </c>
      <c r="M19" s="85">
        <v>521.1798624972278</v>
      </c>
      <c r="N19" s="85">
        <v>538.3117626846868</v>
      </c>
      <c r="O19" s="85">
        <v>556.4105599621167</v>
      </c>
      <c r="P19" s="85">
        <v>571.7066050358836</v>
      </c>
      <c r="Q19" s="94">
        <f t="shared" si="0"/>
        <v>591.2693420556045</v>
      </c>
      <c r="R19"/>
      <c r="S19" s="212">
        <v>7949</v>
      </c>
    </row>
    <row r="20" spans="1:19" ht="39.75" customHeight="1">
      <c r="A20" s="52" t="s">
        <v>14</v>
      </c>
      <c r="B20" s="17">
        <v>75</v>
      </c>
      <c r="C20" s="17">
        <v>78</v>
      </c>
      <c r="D20" s="105">
        <v>78</v>
      </c>
      <c r="E20" s="105">
        <v>71</v>
      </c>
      <c r="F20" s="105">
        <v>71</v>
      </c>
      <c r="G20" s="105">
        <v>54</v>
      </c>
      <c r="H20" s="105">
        <v>54</v>
      </c>
      <c r="I20" s="105">
        <v>38</v>
      </c>
      <c r="J20" s="196">
        <v>247.0437102671366</v>
      </c>
      <c r="K20" s="82">
        <v>258.38937290886804</v>
      </c>
      <c r="L20" s="82">
        <v>258.9899392369758</v>
      </c>
      <c r="M20" s="82">
        <v>236.60357238069847</v>
      </c>
      <c r="N20" s="82">
        <v>236.5799206957449</v>
      </c>
      <c r="O20" s="82">
        <v>179.61681745609366</v>
      </c>
      <c r="P20" s="82">
        <v>179.94001999333554</v>
      </c>
      <c r="Q20" s="93">
        <f t="shared" si="0"/>
        <v>126.78076935908985</v>
      </c>
      <c r="R20"/>
      <c r="S20" s="212">
        <v>29973</v>
      </c>
    </row>
    <row r="21" spans="1:19" ht="39.75" customHeight="1">
      <c r="A21" s="53" t="s">
        <v>15</v>
      </c>
      <c r="B21" s="16">
        <v>80</v>
      </c>
      <c r="C21" s="16">
        <v>66</v>
      </c>
      <c r="D21" s="48">
        <v>66</v>
      </c>
      <c r="E21" s="48">
        <v>63</v>
      </c>
      <c r="F21" s="48">
        <v>63</v>
      </c>
      <c r="G21" s="48">
        <v>63</v>
      </c>
      <c r="H21" s="48">
        <v>63</v>
      </c>
      <c r="I21" s="48">
        <v>63</v>
      </c>
      <c r="J21" s="197">
        <v>363.9506846822256</v>
      </c>
      <c r="K21" s="85">
        <v>301.3423431650078</v>
      </c>
      <c r="L21" s="85">
        <v>304.1895192883809</v>
      </c>
      <c r="M21" s="85">
        <v>292.7101240533383</v>
      </c>
      <c r="N21" s="85">
        <v>293.80217320337636</v>
      </c>
      <c r="O21" s="85">
        <v>296.62413484627336</v>
      </c>
      <c r="P21" s="85">
        <v>296.7359050445104</v>
      </c>
      <c r="Q21" s="94">
        <f t="shared" si="0"/>
        <v>300.357568533969</v>
      </c>
      <c r="R21"/>
      <c r="S21" s="212">
        <v>20975</v>
      </c>
    </row>
    <row r="22" spans="1:19" ht="39.75" customHeight="1">
      <c r="A22" s="52" t="s">
        <v>16</v>
      </c>
      <c r="B22" s="17">
        <v>29</v>
      </c>
      <c r="C22" s="17">
        <v>29</v>
      </c>
      <c r="D22" s="105">
        <v>29</v>
      </c>
      <c r="E22" s="105">
        <v>29</v>
      </c>
      <c r="F22" s="105">
        <v>29</v>
      </c>
      <c r="G22" s="105">
        <v>19</v>
      </c>
      <c r="H22" s="105">
        <v>19</v>
      </c>
      <c r="I22" s="105">
        <v>19</v>
      </c>
      <c r="J22" s="196">
        <v>160.70933776669438</v>
      </c>
      <c r="K22" s="82">
        <v>163.16885162887527</v>
      </c>
      <c r="L22" s="82">
        <v>165.86593456874857</v>
      </c>
      <c r="M22" s="82">
        <v>168.79110645480472</v>
      </c>
      <c r="N22" s="82">
        <v>171.19244391971665</v>
      </c>
      <c r="O22" s="82">
        <v>113.48703858559313</v>
      </c>
      <c r="P22" s="82">
        <v>115.93141741411922</v>
      </c>
      <c r="Q22" s="93">
        <f t="shared" si="0"/>
        <v>118.0564185410712</v>
      </c>
      <c r="R22"/>
      <c r="S22" s="212">
        <v>16094</v>
      </c>
    </row>
    <row r="23" spans="1:19" ht="39.75" customHeight="1">
      <c r="A23" s="51" t="s">
        <v>17</v>
      </c>
      <c r="B23" s="238">
        <v>28</v>
      </c>
      <c r="C23" s="238">
        <v>28</v>
      </c>
      <c r="D23" s="231">
        <v>19</v>
      </c>
      <c r="E23" s="231">
        <v>19</v>
      </c>
      <c r="F23" s="231">
        <v>19</v>
      </c>
      <c r="G23" s="231">
        <v>19</v>
      </c>
      <c r="H23" s="231">
        <v>19</v>
      </c>
      <c r="I23" s="231">
        <v>19</v>
      </c>
      <c r="J23" s="234">
        <v>257.30564234515714</v>
      </c>
      <c r="K23" s="235">
        <v>263.9766192137268</v>
      </c>
      <c r="L23" s="235">
        <v>184.25135764158262</v>
      </c>
      <c r="M23" s="235">
        <v>189.7722732720735</v>
      </c>
      <c r="N23" s="235">
        <v>194.89178377269462</v>
      </c>
      <c r="O23" s="235">
        <v>197.3820901724496</v>
      </c>
      <c r="P23" s="235">
        <v>203.01314242974675</v>
      </c>
      <c r="Q23" s="236">
        <f t="shared" si="0"/>
        <v>209.32025999779663</v>
      </c>
      <c r="R23"/>
      <c r="S23" s="212">
        <v>9077</v>
      </c>
    </row>
    <row r="24" spans="1:19" ht="39.75" customHeight="1">
      <c r="A24" s="53" t="s">
        <v>18</v>
      </c>
      <c r="B24" s="16">
        <v>19</v>
      </c>
      <c r="C24" s="16">
        <v>19</v>
      </c>
      <c r="D24" s="48">
        <v>19</v>
      </c>
      <c r="E24" s="48">
        <v>19</v>
      </c>
      <c r="F24" s="48">
        <v>19</v>
      </c>
      <c r="G24" s="48">
        <v>19</v>
      </c>
      <c r="H24" s="48">
        <v>19</v>
      </c>
      <c r="I24" s="48">
        <v>19</v>
      </c>
      <c r="J24" s="197">
        <v>434.0872743888508</v>
      </c>
      <c r="K24" s="85">
        <v>437.0830457786979</v>
      </c>
      <c r="L24" s="85">
        <v>444.44444444444446</v>
      </c>
      <c r="M24" s="85">
        <v>452.27326826945966</v>
      </c>
      <c r="N24" s="85">
        <v>458.93719806763283</v>
      </c>
      <c r="O24" s="85">
        <v>466.6011787819254</v>
      </c>
      <c r="P24" s="85">
        <v>477.26701833710126</v>
      </c>
      <c r="Q24" s="94">
        <f t="shared" si="0"/>
        <v>478.46889952153106</v>
      </c>
      <c r="R24"/>
      <c r="S24" s="212">
        <v>3971</v>
      </c>
    </row>
    <row r="25" spans="1:19" ht="39.75" customHeight="1">
      <c r="A25" s="245" t="s">
        <v>192</v>
      </c>
      <c r="B25" s="101">
        <v>36</v>
      </c>
      <c r="C25" s="48">
        <v>36</v>
      </c>
      <c r="D25" s="48">
        <v>36</v>
      </c>
      <c r="E25" s="48">
        <v>36</v>
      </c>
      <c r="F25" s="48">
        <v>36</v>
      </c>
      <c r="G25" s="48">
        <v>36</v>
      </c>
      <c r="H25" s="48">
        <v>36</v>
      </c>
      <c r="I25" s="59">
        <v>36</v>
      </c>
      <c r="J25" s="85">
        <v>309.4644545688988</v>
      </c>
      <c r="K25" s="85">
        <v>314.82291211193706</v>
      </c>
      <c r="L25" s="85">
        <v>318.75332034708697</v>
      </c>
      <c r="M25" s="85">
        <v>324.6753246753247</v>
      </c>
      <c r="N25" s="85">
        <v>330.88235294117646</v>
      </c>
      <c r="O25" s="85">
        <v>336.2914525922466</v>
      </c>
      <c r="P25" s="85">
        <v>342.9224614212231</v>
      </c>
      <c r="Q25" s="94">
        <f t="shared" si="0"/>
        <v>350.1604902246863</v>
      </c>
      <c r="S25" s="212">
        <v>10281</v>
      </c>
    </row>
    <row r="26" spans="1:19" ht="39.75" customHeight="1" thickBot="1">
      <c r="A26" s="52" t="s">
        <v>173</v>
      </c>
      <c r="B26" s="17">
        <v>87</v>
      </c>
      <c r="C26" s="17">
        <v>87</v>
      </c>
      <c r="D26" s="105">
        <v>68</v>
      </c>
      <c r="E26" s="105">
        <v>49</v>
      </c>
      <c r="F26" s="105">
        <v>49</v>
      </c>
      <c r="G26" s="105">
        <v>32</v>
      </c>
      <c r="H26" s="105">
        <v>32</v>
      </c>
      <c r="I26" s="105">
        <v>13</v>
      </c>
      <c r="J26" s="196">
        <v>361.5809816715847</v>
      </c>
      <c r="K26" s="82">
        <v>368.97239068662793</v>
      </c>
      <c r="L26" s="82">
        <v>293.59699494840464</v>
      </c>
      <c r="M26" s="82">
        <v>215.65952202807975</v>
      </c>
      <c r="N26" s="82">
        <v>220.1455656393207</v>
      </c>
      <c r="O26" s="82">
        <v>146.1053785042462</v>
      </c>
      <c r="P26" s="82">
        <v>149.91099034948</v>
      </c>
      <c r="Q26" s="93">
        <f t="shared" si="0"/>
        <v>62.359092435362406</v>
      </c>
      <c r="R26"/>
      <c r="S26" s="212">
        <v>20847</v>
      </c>
    </row>
    <row r="27" spans="1:19" ht="39.75" customHeight="1" thickTop="1">
      <c r="A27" s="199" t="s">
        <v>19</v>
      </c>
      <c r="B27" s="193">
        <v>223</v>
      </c>
      <c r="C27" s="193">
        <v>223</v>
      </c>
      <c r="D27" s="193">
        <v>204</v>
      </c>
      <c r="E27" s="193">
        <v>168</v>
      </c>
      <c r="F27" s="193">
        <v>158</v>
      </c>
      <c r="G27" s="193">
        <v>158</v>
      </c>
      <c r="H27" s="193">
        <v>141</v>
      </c>
      <c r="I27" s="193">
        <v>122</v>
      </c>
      <c r="J27" s="203">
        <v>247.2640180957344</v>
      </c>
      <c r="K27" s="200">
        <v>248.77009404178892</v>
      </c>
      <c r="L27" s="200">
        <v>228.99735081496115</v>
      </c>
      <c r="M27" s="200">
        <v>189.66548878377006</v>
      </c>
      <c r="N27" s="200">
        <v>179.73335760112846</v>
      </c>
      <c r="O27" s="200">
        <v>180.75114685458684</v>
      </c>
      <c r="P27" s="200">
        <v>162.6879276327176</v>
      </c>
      <c r="Q27" s="201">
        <f t="shared" si="0"/>
        <v>142.05207023426948</v>
      </c>
      <c r="R27"/>
      <c r="S27" s="212">
        <v>85884</v>
      </c>
    </row>
    <row r="28" spans="1:19" ht="39.75" customHeight="1">
      <c r="A28" s="53" t="s">
        <v>20</v>
      </c>
      <c r="B28" s="10">
        <v>427</v>
      </c>
      <c r="C28" s="10">
        <v>400</v>
      </c>
      <c r="D28" s="10">
        <v>388</v>
      </c>
      <c r="E28" s="10">
        <v>355</v>
      </c>
      <c r="F28" s="10">
        <v>291</v>
      </c>
      <c r="G28" s="10">
        <v>272</v>
      </c>
      <c r="H28" s="10">
        <v>272</v>
      </c>
      <c r="I28" s="10">
        <v>237</v>
      </c>
      <c r="J28" s="197">
        <v>182.61442269037659</v>
      </c>
      <c r="K28" s="85">
        <v>171.62888685794707</v>
      </c>
      <c r="L28" s="85">
        <v>167.24858830121988</v>
      </c>
      <c r="M28" s="85">
        <v>154.1347180854297</v>
      </c>
      <c r="N28" s="85">
        <v>127.28211139590422</v>
      </c>
      <c r="O28" s="85">
        <v>119.25796989613157</v>
      </c>
      <c r="P28" s="85">
        <v>119.93844335774727</v>
      </c>
      <c r="Q28" s="94">
        <f t="shared" si="0"/>
        <v>105.24586232775427</v>
      </c>
      <c r="R28"/>
      <c r="S28" s="212">
        <v>225187</v>
      </c>
    </row>
    <row r="29" spans="1:19" ht="39.75" customHeight="1">
      <c r="A29" s="53" t="s">
        <v>21</v>
      </c>
      <c r="B29" s="10">
        <v>447</v>
      </c>
      <c r="C29" s="10">
        <v>420</v>
      </c>
      <c r="D29" s="10">
        <v>383</v>
      </c>
      <c r="E29" s="10">
        <v>373</v>
      </c>
      <c r="F29" s="10">
        <v>352</v>
      </c>
      <c r="G29" s="10">
        <v>340</v>
      </c>
      <c r="H29" s="10">
        <v>330</v>
      </c>
      <c r="I29" s="10">
        <v>268</v>
      </c>
      <c r="J29" s="197">
        <v>256.63107130554596</v>
      </c>
      <c r="K29" s="85">
        <v>243.29349885014858</v>
      </c>
      <c r="L29" s="85">
        <v>223.98446729124998</v>
      </c>
      <c r="M29" s="85">
        <v>220.84596438044713</v>
      </c>
      <c r="N29" s="85">
        <v>210.66617192035383</v>
      </c>
      <c r="O29" s="85">
        <v>205.7501104393975</v>
      </c>
      <c r="P29" s="85">
        <v>201.14592222357672</v>
      </c>
      <c r="Q29" s="94">
        <f t="shared" si="0"/>
        <v>165.08562276703216</v>
      </c>
      <c r="R29"/>
      <c r="S29" s="212">
        <v>162340</v>
      </c>
    </row>
    <row r="30" spans="1:19" ht="39.75" customHeight="1">
      <c r="A30" s="53" t="s">
        <v>22</v>
      </c>
      <c r="B30" s="10">
        <v>2114</v>
      </c>
      <c r="C30" s="10">
        <v>1964</v>
      </c>
      <c r="D30" s="10">
        <v>1933</v>
      </c>
      <c r="E30" s="10">
        <v>1876</v>
      </c>
      <c r="F30" s="10">
        <v>1835</v>
      </c>
      <c r="G30" s="10">
        <v>1732</v>
      </c>
      <c r="H30" s="10">
        <v>1654</v>
      </c>
      <c r="I30" s="10">
        <v>1608</v>
      </c>
      <c r="J30" s="197">
        <v>323.9921224242703</v>
      </c>
      <c r="K30" s="85">
        <v>301.42532433150035</v>
      </c>
      <c r="L30" s="85">
        <v>297.140503032893</v>
      </c>
      <c r="M30" s="85">
        <v>288.9754925368536</v>
      </c>
      <c r="N30" s="85">
        <v>283.0348742152916</v>
      </c>
      <c r="O30" s="85">
        <v>268.0886302249808</v>
      </c>
      <c r="P30" s="85">
        <v>256.8215307743309</v>
      </c>
      <c r="Q30" s="94">
        <f t="shared" si="0"/>
        <v>250.4793845185671</v>
      </c>
      <c r="R30"/>
      <c r="S30" s="212">
        <v>641969</v>
      </c>
    </row>
    <row r="31" spans="1:19" ht="39.75" customHeight="1">
      <c r="A31" s="53" t="s">
        <v>23</v>
      </c>
      <c r="B31" s="10">
        <v>311</v>
      </c>
      <c r="C31" s="10">
        <v>276</v>
      </c>
      <c r="D31" s="10">
        <v>267</v>
      </c>
      <c r="E31" s="10">
        <v>248</v>
      </c>
      <c r="F31" s="10">
        <v>248</v>
      </c>
      <c r="G31" s="10">
        <v>219</v>
      </c>
      <c r="H31" s="10">
        <v>219</v>
      </c>
      <c r="I31" s="10">
        <v>217</v>
      </c>
      <c r="J31" s="197">
        <v>198.678881265412</v>
      </c>
      <c r="K31" s="85">
        <v>179.01735041349116</v>
      </c>
      <c r="L31" s="85">
        <v>175.74923809084987</v>
      </c>
      <c r="M31" s="85">
        <v>165.87075457816658</v>
      </c>
      <c r="N31" s="85">
        <v>168.5114594587249</v>
      </c>
      <c r="O31" s="85">
        <v>151.7419140267731</v>
      </c>
      <c r="P31" s="85">
        <v>154.68067974742553</v>
      </c>
      <c r="Q31" s="94">
        <f t="shared" si="0"/>
        <v>156.13308006677028</v>
      </c>
      <c r="R31"/>
      <c r="S31" s="212">
        <v>138984</v>
      </c>
    </row>
    <row r="32" spans="1:19" ht="39.75" customHeight="1">
      <c r="A32" s="54" t="s">
        <v>24</v>
      </c>
      <c r="B32" s="13">
        <v>525</v>
      </c>
      <c r="C32" s="13">
        <v>516</v>
      </c>
      <c r="D32" s="13">
        <v>481</v>
      </c>
      <c r="E32" s="13">
        <v>472</v>
      </c>
      <c r="F32" s="13">
        <v>431</v>
      </c>
      <c r="G32" s="13">
        <v>373</v>
      </c>
      <c r="H32" s="13">
        <v>335</v>
      </c>
      <c r="I32" s="13">
        <v>259</v>
      </c>
      <c r="J32" s="198">
        <v>422.42981630337704</v>
      </c>
      <c r="K32" s="88">
        <v>421.54796333513065</v>
      </c>
      <c r="L32" s="88">
        <v>399.25958513525853</v>
      </c>
      <c r="M32" s="88">
        <v>398.12409325550794</v>
      </c>
      <c r="N32" s="88">
        <v>370.0047216379791</v>
      </c>
      <c r="O32" s="88">
        <v>326.780207457247</v>
      </c>
      <c r="P32" s="88">
        <v>299.7494631352899</v>
      </c>
      <c r="Q32" s="95">
        <f t="shared" si="0"/>
        <v>236.4411498890826</v>
      </c>
      <c r="R32"/>
      <c r="S32" s="212">
        <v>109541</v>
      </c>
    </row>
    <row r="33" ht="12.75" customHeight="1">
      <c r="A33" s="55"/>
    </row>
  </sheetData>
  <sheetProtection/>
  <mergeCells count="3">
    <mergeCell ref="J2:Q2"/>
    <mergeCell ref="A2:A3"/>
    <mergeCell ref="B2:I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2022-02-18T11:55:07Z</cp:lastPrinted>
  <dcterms:modified xsi:type="dcterms:W3CDTF">2022-02-18T12:31:08Z</dcterms:modified>
  <cp:category/>
  <cp:version/>
  <cp:contentType/>
  <cp:contentStatus/>
</cp:coreProperties>
</file>