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8420" windowHeight="7455" tabRatio="746" activeTab="0"/>
  </bookViews>
  <sheets>
    <sheet name="１６－１８表" sheetId="1" r:id="rId1"/>
    <sheet name="１９－２０表" sheetId="2" r:id="rId2"/>
    <sheet name="２１表" sheetId="3" r:id="rId3"/>
    <sheet name="２２表" sheetId="4" r:id="rId4"/>
    <sheet name="２３表" sheetId="5" r:id="rId5"/>
    <sheet name="２４表" sheetId="6" r:id="rId6"/>
    <sheet name="２５表" sheetId="7" r:id="rId7"/>
    <sheet name="２６表" sheetId="8" r:id="rId8"/>
    <sheet name="２７表－２８表" sheetId="9" r:id="rId9"/>
    <sheet name="２９－３１表" sheetId="10" r:id="rId10"/>
  </sheets>
  <definedNames>
    <definedName name="_xlnm.Print_Area" localSheetId="0">'１６－１８表'!$A$1:$C$83</definedName>
    <definedName name="_xlnm.Print_Area" localSheetId="1">'１９－２０表'!$A$1:$J$37</definedName>
    <definedName name="_xlnm.Print_Area" localSheetId="2">'２１表'!$A$1:$L$64</definedName>
    <definedName name="_xlnm.Print_Area" localSheetId="3">'２２表'!$A$1:$O$32</definedName>
    <definedName name="_xlnm.Print_Area" localSheetId="5">'２４表'!$A$1:$O$32</definedName>
    <definedName name="_xlnm.Print_Area" localSheetId="6">'２５表'!$A$1:$O$32</definedName>
    <definedName name="_xlnm.Print_Area" localSheetId="7">'２６表'!$A$1:$K$33</definedName>
    <definedName name="_xlnm.Print_Area" localSheetId="8">'２７表－２８表'!$A$1:$F$70</definedName>
    <definedName name="_xlnm.Print_Area" localSheetId="9">'２９－３１表'!$A$1:$H$85</definedName>
  </definedNames>
  <calcPr fullCalcOnLoad="1"/>
</workbook>
</file>

<file path=xl/sharedStrings.xml><?xml version="1.0" encoding="utf-8"?>
<sst xmlns="http://schemas.openxmlformats.org/spreadsheetml/2006/main" count="490" uniqueCount="259">
  <si>
    <t>（４）感染症病床</t>
  </si>
  <si>
    <t>市町村</t>
  </si>
  <si>
    <t>総数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</si>
  <si>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</si>
  <si>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</si>
  <si>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</si>
  <si>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</si>
  <si>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</si>
  <si>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</si>
  <si>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</si>
  <si>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</si>
  <si>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</si>
  <si>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</si>
  <si>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</si>
  <si>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</si>
  <si>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</si>
  <si>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内子町</t>
  </si>
  <si>
    <t>伊方町</t>
  </si>
  <si>
    <t>松野町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</si>
  <si>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</si>
  <si>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</si>
  <si>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</si>
  <si>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</si>
  <si>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</si>
  <si>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</si>
  <si>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</si>
  <si>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各年１０月１日</t>
  </si>
  <si>
    <t>市町村</t>
  </si>
  <si>
    <t>会社</t>
  </si>
  <si>
    <t>その他の
法人</t>
  </si>
  <si>
    <t>県</t>
  </si>
  <si>
    <t>日赤</t>
  </si>
  <si>
    <t>済生会</t>
  </si>
  <si>
    <t>公益
法人</t>
  </si>
  <si>
    <t>医療
法人</t>
  </si>
  <si>
    <t>国</t>
  </si>
  <si>
    <t>公的医療機関</t>
  </si>
  <si>
    <t>個人</t>
  </si>
  <si>
    <t>健保組合
及びその
連合会</t>
  </si>
  <si>
    <t>共済組合
及びその
連合会</t>
  </si>
  <si>
    <t>その他</t>
  </si>
  <si>
    <t>年次</t>
  </si>
  <si>
    <t>精神病床</t>
  </si>
  <si>
    <t>結核病床</t>
  </si>
  <si>
    <t>平成2年</t>
  </si>
  <si>
    <t>第２７表 医薬品販売業、販売業の種類別ー年次別</t>
  </si>
  <si>
    <t>総数</t>
  </si>
  <si>
    <t>薬種商販売業</t>
  </si>
  <si>
    <t>配置販売業</t>
  </si>
  <si>
    <t>特例販売業</t>
  </si>
  <si>
    <t>昭和45年</t>
  </si>
  <si>
    <t>国・地方
公共団体</t>
  </si>
  <si>
    <t>医療法人</t>
  </si>
  <si>
    <t>社会福祉
法人</t>
  </si>
  <si>
    <t>公的・社
会保険関
係団体</t>
  </si>
  <si>
    <t>その他</t>
  </si>
  <si>
    <t>昭和63年</t>
  </si>
  <si>
    <t>平成元年</t>
  </si>
  <si>
    <t>平成元年</t>
  </si>
  <si>
    <t>11</t>
  </si>
  <si>
    <t>年次</t>
  </si>
  <si>
    <t>新入院患者</t>
  </si>
  <si>
    <t>退院患者</t>
  </si>
  <si>
    <t>第１６表 病院の人口１０万対新入院患者数及び退院患者数ー年次別</t>
  </si>
  <si>
    <t>昭和50年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</si>
  <si>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</si>
  <si>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</si>
  <si>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</si>
  <si>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</si>
  <si>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</si>
  <si>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</si>
  <si>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</si>
  <si>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</si>
  <si>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</si>
  <si>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</si>
  <si>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第１９表 病院の病床利用率・平均在院日数・１日平均患者数、病床の種類別</t>
  </si>
  <si>
    <t>病床の種類</t>
  </si>
  <si>
    <t>病床
利用率</t>
  </si>
  <si>
    <t>平均
在院日数</t>
  </si>
  <si>
    <t>１日平均
在院患者数</t>
  </si>
  <si>
    <t>１日平均
新入院患者数</t>
  </si>
  <si>
    <t>１日平均
退院患者数</t>
  </si>
  <si>
    <t>１日平均
外来患者数</t>
  </si>
  <si>
    <t>第２１表 病院病床数・患者数、病床の種類・月別</t>
  </si>
  <si>
    <t>第２１表（続き）</t>
  </si>
  <si>
    <t>（１）総数</t>
  </si>
  <si>
    <t>月</t>
  </si>
  <si>
    <t>月末病床数</t>
  </si>
  <si>
    <t>在院患者延数</t>
  </si>
  <si>
    <t>新入院患者数</t>
  </si>
  <si>
    <t>退院患者数</t>
  </si>
  <si>
    <t>外来患者数</t>
  </si>
  <si>
    <t>１月</t>
  </si>
  <si>
    <t>２月</t>
  </si>
  <si>
    <t>１１</t>
  </si>
  <si>
    <t>（２）精神病床</t>
  </si>
  <si>
    <t>（３）結核病床</t>
  </si>
  <si>
    <t>注）　平成元年までは７月１日現在、平成２年以降は１０月１日現在。</t>
  </si>
  <si>
    <t>12</t>
  </si>
  <si>
    <t>感染症病床</t>
  </si>
  <si>
    <t>13</t>
  </si>
  <si>
    <t>１２</t>
  </si>
  <si>
    <t>１３</t>
  </si>
  <si>
    <t>13</t>
  </si>
  <si>
    <t>各年度末現在</t>
  </si>
  <si>
    <t>実数</t>
  </si>
  <si>
    <t>人口１０万対</t>
  </si>
  <si>
    <t>医療
生協</t>
  </si>
  <si>
    <t>平成２年</t>
  </si>
  <si>
    <t>第２９表 介護老人保健施設の施設数、開設者別ー年次別</t>
  </si>
  <si>
    <t>平成５年</t>
  </si>
  <si>
    <t>各年１０月１日現在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</si>
  <si>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</si>
  <si>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</si>
  <si>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</si>
  <si>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人口１０万対</t>
  </si>
  <si>
    <t>15</t>
  </si>
  <si>
    <t>１４</t>
  </si>
  <si>
    <t>14</t>
  </si>
  <si>
    <t>（５）療養病床</t>
  </si>
  <si>
    <t>四国中央市</t>
  </si>
  <si>
    <t>西予市</t>
  </si>
  <si>
    <t>東温市</t>
  </si>
  <si>
    <t>上島町</t>
  </si>
  <si>
    <t>久万高原町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</si>
  <si>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</si>
  <si>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</si>
  <si>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</si>
  <si>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</si>
  <si>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</si>
  <si>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</si>
  <si>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</si>
  <si>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</si>
  <si>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</si>
  <si>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</si>
  <si>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</si>
  <si>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</si>
  <si>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</si>
  <si>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</si>
  <si>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</si>
  <si>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</si>
  <si>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</si>
  <si>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</si>
  <si>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</si>
  <si>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１５</t>
  </si>
  <si>
    <t>四国中央市</t>
  </si>
  <si>
    <t>愛南町</t>
  </si>
  <si>
    <t>療養病床</t>
  </si>
  <si>
    <t>一般病床</t>
  </si>
  <si>
    <t>国立大学法人</t>
  </si>
  <si>
    <t>16</t>
  </si>
  <si>
    <t>市計</t>
  </si>
  <si>
    <t>郡計</t>
  </si>
  <si>
    <t>鬼北町</t>
  </si>
  <si>
    <t>１６</t>
  </si>
  <si>
    <t>宇摩</t>
  </si>
  <si>
    <t>新居浜西条</t>
  </si>
  <si>
    <t>今治</t>
  </si>
  <si>
    <t>松山</t>
  </si>
  <si>
    <t>八幡浜大洲</t>
  </si>
  <si>
    <t>宇和島</t>
  </si>
  <si>
    <t>社会
福祉
法人</t>
  </si>
  <si>
    <t>（６）一般病床</t>
  </si>
  <si>
    <t>鬼北町</t>
  </si>
  <si>
    <t>第２３表 一般診療所数、開設者別－市町別</t>
  </si>
  <si>
    <t>市町</t>
  </si>
  <si>
    <t>17</t>
  </si>
  <si>
    <t>１８</t>
  </si>
  <si>
    <t>介護療養病床（再掲）</t>
  </si>
  <si>
    <t>（７）介護療養病床（再掲）</t>
  </si>
  <si>
    <t>平成元年</t>
  </si>
  <si>
    <t>３</t>
  </si>
  <si>
    <t>１７</t>
  </si>
  <si>
    <t>１９</t>
  </si>
  <si>
    <t>18</t>
  </si>
  <si>
    <t>19</t>
  </si>
  <si>
    <t>20</t>
  </si>
  <si>
    <t>１７</t>
  </si>
  <si>
    <t>１９</t>
  </si>
  <si>
    <t>20</t>
  </si>
  <si>
    <t>店舗販売業＊</t>
  </si>
  <si>
    <t>注）　平成８年までは各年末現在。平成９年から年度末現在。
       店舗販売業には卸売を含む。　＊H20までは一般販売業（卸売含む。）</t>
  </si>
  <si>
    <t>第２２表 一般診療所数、率（人口１０万対）年次・市町別</t>
  </si>
  <si>
    <t>第２４表 一般診療所の病床数・率（人口１０万対）－年次・市町別</t>
  </si>
  <si>
    <t>第２５表 歯科診療所数・率（人口１０万対）－年次・市町別</t>
  </si>
  <si>
    <t>第２６表 薬局数・率（人口１０万対）－年次・市町別</t>
  </si>
  <si>
    <t>21</t>
  </si>
  <si>
    <t>21</t>
  </si>
  <si>
    <t>22</t>
  </si>
  <si>
    <t>平成2２年</t>
  </si>
  <si>
    <t>2２</t>
  </si>
  <si>
    <t>平成23年</t>
  </si>
  <si>
    <t>平成22年</t>
  </si>
  <si>
    <t>23</t>
  </si>
  <si>
    <t>平成24年</t>
  </si>
  <si>
    <t>23</t>
  </si>
  <si>
    <t>23</t>
  </si>
  <si>
    <t>厚生連</t>
  </si>
  <si>
    <t>平成23年</t>
  </si>
  <si>
    <t>平成24年</t>
  </si>
  <si>
    <t>平成25年</t>
  </si>
  <si>
    <t>24</t>
  </si>
  <si>
    <t>25</t>
  </si>
  <si>
    <t>平成22年</t>
  </si>
  <si>
    <t>平成25年</t>
  </si>
  <si>
    <t>26</t>
  </si>
  <si>
    <t>平成22年</t>
  </si>
  <si>
    <t>27.10.1推計人口</t>
  </si>
  <si>
    <t>平成26年</t>
  </si>
  <si>
    <t>27</t>
  </si>
  <si>
    <t>平成27年</t>
  </si>
  <si>
    <t>28</t>
  </si>
  <si>
    <t>平成28年</t>
  </si>
  <si>
    <t>平成28年</t>
  </si>
  <si>
    <t>28.10.1推計人口</t>
  </si>
  <si>
    <t>平成28年</t>
  </si>
  <si>
    <t>平成27年</t>
  </si>
  <si>
    <t>平成28年</t>
  </si>
  <si>
    <t>国民健康
保険組合</t>
  </si>
  <si>
    <t>平成27年</t>
  </si>
  <si>
    <t>平成28年</t>
  </si>
  <si>
    <t>平成28年</t>
  </si>
  <si>
    <t>25</t>
  </si>
  <si>
    <t>26</t>
  </si>
  <si>
    <t>平成28年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</si>
  <si>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</si>
  <si>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</si>
  <si>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</si>
  <si>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</si>
  <si>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</si>
  <si>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</si>
  <si>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</si>
  <si>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</si>
  <si>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</si>
  <si>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</si>
  <si>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</si>
  <si>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</si>
  <si>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</si>
  <si>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</si>
  <si>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</si>
  <si>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</si>
  <si>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</si>
  <si>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</si>
  <si>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</si>
  <si>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</si>
  <si>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</si>
  <si>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</si>
  <si>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</si>
  <si>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</si>
  <si>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</si>
  <si>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</si>
  <si>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</si>
  <si>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</si>
  <si>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平成28年</t>
  </si>
  <si>
    <t>27</t>
  </si>
  <si>
    <t>28</t>
  </si>
  <si>
    <t>26</t>
  </si>
  <si>
    <t>27</t>
  </si>
  <si>
    <t>28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</si>
</sst>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  <numFmt numFmtId="196" formatCode="\%"/>
    <numFmt numFmtId="197" formatCode="#,##0.0_);[Red]\(#,##0.0\)%"/>
    <numFmt numFmtId="198" formatCode="_ * #,##0.0_ ;_ * \-#,##0.0_ ;_ * &quot;-&quot;?_ ;_ @_%\ "/>
    <numFmt numFmtId="199" formatCode="###\ ###\ ##0&quot; &quot;"/>
    <numFmt numFmtId="200" formatCode="#,##0;&quot;△ &quot;#,##0"/>
  </numFmts>
  <fonts count="56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Ｒゴシック"/>
      <family val="3"/>
    </font>
    <font>
      <sz val="11"/>
      <name val="ＭＳ Ｐゴシック"/>
      <family val="3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6"/>
      <name val="HG創英角ｺﾞｼｯｸUB"/>
      <family val="3"/>
    </font>
    <font>
      <sz val="6"/>
      <name val="ＭＳ Ｐ明朝"/>
      <family val="1"/>
    </font>
    <font>
      <sz val="10"/>
      <name val="HG丸ｺﾞｼｯｸM-PRO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3" fillId="0" borderId="0">
      <alignment/>
      <protection/>
    </xf>
    <xf numFmtId="181" fontId="13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49" fontId="5" fillId="0" borderId="0">
      <alignment horizontal="center" vertical="center"/>
      <protection/>
    </xf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54" fillId="31" borderId="4" applyNumberFormat="0" applyAlignment="0" applyProtection="0"/>
    <xf numFmtId="0" fontId="21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80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5" xfId="0" applyNumberFormat="1" applyFont="1" applyFill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horizontal="right" vertical="center" shrinkToFit="1"/>
    </xf>
    <xf numFmtId="180" fontId="12" fillId="0" borderId="14" xfId="0" applyNumberFormat="1" applyFont="1" applyFill="1" applyBorder="1" applyAlignment="1">
      <alignment horizontal="right" vertical="center" shrinkToFit="1"/>
    </xf>
    <xf numFmtId="180" fontId="12" fillId="0" borderId="16" xfId="0" applyNumberFormat="1" applyFont="1" applyFill="1" applyBorder="1" applyAlignment="1">
      <alignment horizontal="right" vertical="center" shrinkToFit="1"/>
    </xf>
    <xf numFmtId="49" fontId="5" fillId="0" borderId="19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80" fontId="12" fillId="0" borderId="10" xfId="0" applyNumberFormat="1" applyFont="1" applyFill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/>
    </xf>
    <xf numFmtId="180" fontId="12" fillId="0" borderId="18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Border="1" applyAlignment="1">
      <alignment horizontal="center" vertical="center"/>
    </xf>
    <xf numFmtId="181" fontId="12" fillId="0" borderId="2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80" fontId="12" fillId="0" borderId="14" xfId="0" applyNumberFormat="1" applyFont="1" applyBorder="1" applyAlignment="1" applyProtection="1">
      <alignment horizontal="right" vertical="center" shrinkToFit="1"/>
      <protection locked="0"/>
    </xf>
    <xf numFmtId="49" fontId="5" fillId="0" borderId="15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 applyProtection="1">
      <alignment horizontal="right" vertical="center" shrinkToFit="1"/>
      <protection locked="0"/>
    </xf>
    <xf numFmtId="49" fontId="5" fillId="0" borderId="17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Border="1" applyAlignment="1">
      <alignment horizontal="right" vertical="center" shrinkToFit="1"/>
    </xf>
    <xf numFmtId="180" fontId="12" fillId="0" borderId="10" xfId="0" applyNumberFormat="1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1" fontId="5" fillId="0" borderId="0" xfId="0" applyNumberFormat="1" applyFont="1" applyFill="1" applyAlignment="1">
      <alignment horizontal="distributed" vertical="center"/>
    </xf>
    <xf numFmtId="180" fontId="12" fillId="0" borderId="21" xfId="0" applyNumberFormat="1" applyFont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Border="1" applyAlignment="1" applyProtection="1">
      <alignment horizontal="right" vertical="center" shrinkToFit="1"/>
      <protection locked="0"/>
    </xf>
    <xf numFmtId="180" fontId="12" fillId="0" borderId="18" xfId="0" applyNumberFormat="1" applyFont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Border="1" applyAlignment="1">
      <alignment horizontal="right" vertical="center" shrinkToFit="1"/>
    </xf>
    <xf numFmtId="180" fontId="12" fillId="0" borderId="18" xfId="0" applyNumberFormat="1" applyFont="1" applyBorder="1" applyAlignment="1">
      <alignment horizontal="right" vertical="center" shrinkToFit="1"/>
    </xf>
    <xf numFmtId="180" fontId="12" fillId="0" borderId="24" xfId="0" applyNumberFormat="1" applyFont="1" applyBorder="1" applyAlignment="1">
      <alignment horizontal="right" vertical="center" shrinkToFi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81" fontId="12" fillId="0" borderId="21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 shrinkToFit="1"/>
    </xf>
    <xf numFmtId="181" fontId="12" fillId="0" borderId="16" xfId="0" applyNumberFormat="1" applyFont="1" applyBorder="1" applyAlignment="1">
      <alignment horizontal="right" vertical="center" shrinkToFit="1"/>
    </xf>
    <xf numFmtId="181" fontId="12" fillId="0" borderId="18" xfId="0" applyNumberFormat="1" applyFont="1" applyBorder="1" applyAlignment="1">
      <alignment horizontal="right" vertical="center" shrinkToFit="1"/>
    </xf>
    <xf numFmtId="180" fontId="12" fillId="0" borderId="21" xfId="0" applyNumberFormat="1" applyFont="1" applyFill="1" applyBorder="1" applyAlignment="1">
      <alignment horizontal="right" vertical="center" shrinkToFit="1"/>
    </xf>
    <xf numFmtId="180" fontId="12" fillId="0" borderId="2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181" fontId="12" fillId="0" borderId="20" xfId="0" applyNumberFormat="1" applyFont="1" applyBorder="1" applyAlignment="1">
      <alignment horizontal="right" vertical="center" shrinkToFit="1"/>
    </xf>
    <xf numFmtId="181" fontId="12" fillId="0" borderId="15" xfId="0" applyNumberFormat="1" applyFont="1" applyBorder="1" applyAlignment="1">
      <alignment horizontal="right" vertical="center" shrinkToFit="1"/>
    </xf>
    <xf numFmtId="181" fontId="12" fillId="0" borderId="17" xfId="0" applyNumberFormat="1" applyFont="1" applyBorder="1" applyAlignment="1">
      <alignment horizontal="right" vertical="center" shrinkToFit="1"/>
    </xf>
    <xf numFmtId="180" fontId="12" fillId="0" borderId="21" xfId="0" applyNumberFormat="1" applyFont="1" applyBorder="1" applyAlignment="1">
      <alignment horizontal="right" vertical="center" shrinkToFit="1"/>
    </xf>
    <xf numFmtId="179" fontId="0" fillId="0" borderId="0" xfId="0" applyNumberFormat="1" applyFill="1" applyAlignment="1">
      <alignment vertical="center"/>
    </xf>
    <xf numFmtId="180" fontId="12" fillId="0" borderId="20" xfId="0" applyNumberFormat="1" applyFont="1" applyFill="1" applyBorder="1" applyAlignment="1" applyProtection="1">
      <alignment horizontal="right" vertical="center" shrinkToFit="1"/>
      <protection/>
    </xf>
    <xf numFmtId="180" fontId="12" fillId="0" borderId="14" xfId="0" applyNumberFormat="1" applyFont="1" applyFill="1" applyBorder="1" applyAlignment="1" applyProtection="1">
      <alignment horizontal="right" vertical="center" shrinkToFit="1"/>
      <protection/>
    </xf>
    <xf numFmtId="181" fontId="12" fillId="0" borderId="14" xfId="0" applyNumberFormat="1" applyFont="1" applyFill="1" applyBorder="1" applyAlignment="1" applyProtection="1">
      <alignment horizontal="right" vertical="center" shrinkToFit="1"/>
      <protection/>
    </xf>
    <xf numFmtId="180" fontId="12" fillId="0" borderId="15" xfId="0" applyNumberFormat="1" applyFont="1" applyFill="1" applyBorder="1" applyAlignment="1" applyProtection="1">
      <alignment horizontal="right" vertical="center" shrinkToFit="1"/>
      <protection/>
    </xf>
    <xf numFmtId="180" fontId="12" fillId="0" borderId="0" xfId="0" applyNumberFormat="1" applyFont="1" applyFill="1" applyBorder="1" applyAlignment="1" applyProtection="1">
      <alignment horizontal="right" vertical="center" shrinkToFit="1"/>
      <protection/>
    </xf>
    <xf numFmtId="181" fontId="12" fillId="0" borderId="0" xfId="0" applyNumberFormat="1" applyFont="1" applyFill="1" applyBorder="1" applyAlignment="1" applyProtection="1">
      <alignment horizontal="right" vertical="center" shrinkToFit="1"/>
      <protection/>
    </xf>
    <xf numFmtId="180" fontId="12" fillId="0" borderId="17" xfId="0" applyNumberFormat="1" applyFont="1" applyFill="1" applyBorder="1" applyAlignment="1" applyProtection="1">
      <alignment horizontal="right" vertical="center" shrinkToFit="1"/>
      <protection/>
    </xf>
    <xf numFmtId="180" fontId="12" fillId="0" borderId="10" xfId="0" applyNumberFormat="1" applyFont="1" applyFill="1" applyBorder="1" applyAlignment="1" applyProtection="1">
      <alignment horizontal="right" vertical="center" shrinkToFit="1"/>
      <protection/>
    </xf>
    <xf numFmtId="181" fontId="12" fillId="0" borderId="10" xfId="0" applyNumberFormat="1" applyFont="1" applyFill="1" applyBorder="1" applyAlignment="1" applyProtection="1">
      <alignment horizontal="right" vertical="center" shrinkToFit="1"/>
      <protection/>
    </xf>
    <xf numFmtId="41" fontId="10" fillId="0" borderId="10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Fill="1" applyBorder="1" applyAlignment="1" applyProtection="1">
      <alignment horizontal="right" vertical="center" shrinkToFit="1"/>
      <protection/>
    </xf>
    <xf numFmtId="181" fontId="12" fillId="0" borderId="16" xfId="0" applyNumberFormat="1" applyFont="1" applyFill="1" applyBorder="1" applyAlignment="1" applyProtection="1">
      <alignment horizontal="right" vertical="center" shrinkToFit="1"/>
      <protection/>
    </xf>
    <xf numFmtId="181" fontId="12" fillId="0" borderId="18" xfId="0" applyNumberFormat="1" applyFont="1" applyFill="1" applyBorder="1" applyAlignment="1" applyProtection="1">
      <alignment horizontal="right" vertical="center" shrinkToFit="1"/>
      <protection/>
    </xf>
    <xf numFmtId="49" fontId="18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80" fontId="12" fillId="0" borderId="17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/>
    </xf>
    <xf numFmtId="180" fontId="12" fillId="0" borderId="20" xfId="0" applyNumberFormat="1" applyFont="1" applyBorder="1" applyAlignment="1">
      <alignment horizontal="right" vertical="center" shrinkToFit="1"/>
    </xf>
    <xf numFmtId="180" fontId="12" fillId="0" borderId="14" xfId="0" applyNumberFormat="1" applyFont="1" applyBorder="1" applyAlignment="1">
      <alignment horizontal="right" vertical="center" shrinkToFit="1"/>
    </xf>
    <xf numFmtId="49" fontId="5" fillId="0" borderId="15" xfId="49" applyBorder="1">
      <alignment horizontal="center" vertical="center"/>
      <protection/>
    </xf>
    <xf numFmtId="180" fontId="12" fillId="0" borderId="15" xfId="0" applyNumberFormat="1" applyFont="1" applyBorder="1" applyAlignment="1">
      <alignment horizontal="right" vertical="center" shrinkToFit="1"/>
    </xf>
    <xf numFmtId="49" fontId="5" fillId="0" borderId="15" xfId="49" applyFont="1" applyBorder="1">
      <alignment horizontal="center" vertical="center"/>
      <protection/>
    </xf>
    <xf numFmtId="49" fontId="5" fillId="0" borderId="12" xfId="4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11" xfId="49" applyBorder="1">
      <alignment horizontal="center" vertical="center"/>
      <protection/>
    </xf>
    <xf numFmtId="49" fontId="5" fillId="0" borderId="23" xfId="49" applyBorder="1">
      <alignment horizontal="center" vertical="center"/>
      <protection/>
    </xf>
    <xf numFmtId="49" fontId="5" fillId="0" borderId="23" xfId="49" applyFont="1" applyBorder="1">
      <alignment horizontal="center" vertical="center"/>
      <protection/>
    </xf>
    <xf numFmtId="0" fontId="0" fillId="0" borderId="15" xfId="0" applyBorder="1" applyAlignment="1">
      <alignment/>
    </xf>
    <xf numFmtId="0" fontId="5" fillId="0" borderId="0" xfId="0" applyNumberFormat="1" applyFont="1" applyAlignment="1">
      <alignment/>
    </xf>
    <xf numFmtId="0" fontId="15" fillId="0" borderId="15" xfId="0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7" fillId="0" borderId="0" xfId="0" applyFont="1" applyAlignment="1">
      <alignment/>
    </xf>
    <xf numFmtId="180" fontId="12" fillId="0" borderId="0" xfId="0" applyNumberFormat="1" applyFont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49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0" xfId="0" applyNumberFormat="1" applyFont="1" applyBorder="1" applyAlignment="1">
      <alignment horizontal="right" vertical="center"/>
    </xf>
    <xf numFmtId="49" fontId="5" fillId="0" borderId="13" xfId="49" applyNumberFormat="1" applyFont="1" applyBorder="1" applyAlignment="1">
      <alignment horizontal="center" vertical="center" wrapText="1"/>
      <protection/>
    </xf>
    <xf numFmtId="49" fontId="5" fillId="0" borderId="0" xfId="49" applyNumberFormat="1" applyFont="1" applyFill="1" applyBorder="1" applyAlignment="1">
      <alignment horizontal="center" vertical="center" wrapText="1"/>
      <protection/>
    </xf>
    <xf numFmtId="182" fontId="12" fillId="0" borderId="15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23" xfId="64" applyNumberFormat="1" applyFont="1" applyBorder="1" applyAlignment="1">
      <alignment horizontal="center" vertical="center"/>
      <protection/>
    </xf>
    <xf numFmtId="49" fontId="5" fillId="0" borderId="20" xfId="64" applyNumberFormat="1" applyFont="1" applyBorder="1" applyAlignment="1">
      <alignment horizontal="center" vertical="center"/>
      <protection/>
    </xf>
    <xf numFmtId="180" fontId="12" fillId="0" borderId="21" xfId="64" applyNumberFormat="1" applyFont="1" applyBorder="1" applyAlignment="1">
      <alignment horizontal="right" vertical="center" shrinkToFit="1"/>
      <protection/>
    </xf>
    <xf numFmtId="49" fontId="5" fillId="0" borderId="15" xfId="64" applyNumberFormat="1" applyFont="1" applyBorder="1" applyAlignment="1">
      <alignment horizontal="center" vertical="center"/>
      <protection/>
    </xf>
    <xf numFmtId="180" fontId="12" fillId="0" borderId="16" xfId="64" applyNumberFormat="1" applyFont="1" applyBorder="1" applyAlignment="1">
      <alignment horizontal="right" vertical="center" shrinkToFit="1"/>
      <protection/>
    </xf>
    <xf numFmtId="49" fontId="5" fillId="0" borderId="17" xfId="64" applyNumberFormat="1" applyFont="1" applyBorder="1" applyAlignment="1">
      <alignment horizontal="center" vertical="center"/>
      <protection/>
    </xf>
    <xf numFmtId="180" fontId="12" fillId="0" borderId="18" xfId="64" applyNumberFormat="1" applyFont="1" applyBorder="1" applyAlignment="1">
      <alignment horizontal="right" vertical="center" shrinkToFit="1"/>
      <protection/>
    </xf>
    <xf numFmtId="49" fontId="5" fillId="0" borderId="19" xfId="64" applyNumberFormat="1" applyFont="1" applyBorder="1" applyAlignment="1">
      <alignment horizontal="center" vertical="center"/>
      <protection/>
    </xf>
    <xf numFmtId="180" fontId="12" fillId="0" borderId="24" xfId="64" applyNumberFormat="1" applyFont="1" applyBorder="1" applyAlignment="1">
      <alignment horizontal="right" vertical="center" shrinkToFit="1"/>
      <protection/>
    </xf>
    <xf numFmtId="49" fontId="5" fillId="0" borderId="12" xfId="64" applyNumberFormat="1" applyFont="1" applyBorder="1" applyAlignment="1">
      <alignment horizontal="center" vertical="center"/>
      <protection/>
    </xf>
    <xf numFmtId="41" fontId="10" fillId="0" borderId="10" xfId="0" applyNumberFormat="1" applyFont="1" applyFill="1" applyBorder="1" applyAlignment="1">
      <alignment horizontal="right" vertical="center"/>
    </xf>
    <xf numFmtId="49" fontId="5" fillId="0" borderId="0" xfId="49" applyNumberFormat="1" applyFont="1" applyBorder="1" applyAlignment="1">
      <alignment horizontal="center" vertical="center"/>
      <protection/>
    </xf>
    <xf numFmtId="182" fontId="12" fillId="0" borderId="0" xfId="0" applyNumberFormat="1" applyFont="1" applyBorder="1" applyAlignment="1">
      <alignment horizontal="right" vertical="center" shrinkToFit="1"/>
    </xf>
    <xf numFmtId="191" fontId="12" fillId="0" borderId="0" xfId="0" applyNumberFormat="1" applyFont="1" applyBorder="1" applyAlignment="1">
      <alignment horizontal="right" vertical="center" shrinkToFit="1"/>
    </xf>
    <xf numFmtId="191" fontId="12" fillId="0" borderId="14" xfId="0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180" fontId="12" fillId="0" borderId="20" xfId="64" applyNumberFormat="1" applyFont="1" applyBorder="1" applyAlignment="1">
      <alignment horizontal="right" vertical="center" shrinkToFit="1"/>
      <protection/>
    </xf>
    <xf numFmtId="180" fontId="12" fillId="0" borderId="15" xfId="64" applyNumberFormat="1" applyFont="1" applyBorder="1" applyAlignment="1">
      <alignment horizontal="right" vertical="center" shrinkToFit="1"/>
      <protection/>
    </xf>
    <xf numFmtId="180" fontId="12" fillId="0" borderId="17" xfId="64" applyNumberFormat="1" applyFont="1" applyBorder="1" applyAlignment="1">
      <alignment horizontal="right" vertical="center" shrinkToFit="1"/>
      <protection/>
    </xf>
    <xf numFmtId="180" fontId="12" fillId="0" borderId="19" xfId="64" applyNumberFormat="1" applyFont="1" applyBorder="1" applyAlignment="1">
      <alignment horizontal="right" vertical="center" shrinkToFit="1"/>
      <protection/>
    </xf>
    <xf numFmtId="180" fontId="12" fillId="0" borderId="0" xfId="64" applyNumberFormat="1" applyFont="1" applyBorder="1" applyAlignment="1">
      <alignment horizontal="right" vertical="center" shrinkToFit="1"/>
      <protection/>
    </xf>
    <xf numFmtId="180" fontId="12" fillId="0" borderId="14" xfId="64" applyNumberFormat="1" applyFont="1" applyBorder="1" applyAlignment="1">
      <alignment horizontal="right" vertical="center" shrinkToFit="1"/>
      <protection/>
    </xf>
    <xf numFmtId="180" fontId="12" fillId="0" borderId="10" xfId="64" applyNumberFormat="1" applyFont="1" applyBorder="1" applyAlignment="1">
      <alignment horizontal="right" vertical="center" shrinkToFit="1"/>
      <protection/>
    </xf>
    <xf numFmtId="180" fontId="12" fillId="0" borderId="22" xfId="64" applyNumberFormat="1" applyFont="1" applyBorder="1" applyAlignment="1">
      <alignment horizontal="right" vertical="center" shrinkToFit="1"/>
      <protection/>
    </xf>
    <xf numFmtId="0" fontId="21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180" fontId="12" fillId="0" borderId="25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2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2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0" xfId="0" applyNumberFormat="1" applyFont="1" applyFill="1" applyBorder="1" applyAlignment="1" applyProtection="1">
      <alignment horizontal="right" vertical="center" shrinkToFit="1"/>
      <protection/>
    </xf>
    <xf numFmtId="181" fontId="12" fillId="0" borderId="15" xfId="0" applyNumberFormat="1" applyFont="1" applyFill="1" applyBorder="1" applyAlignment="1" applyProtection="1">
      <alignment horizontal="right" vertical="center" shrinkToFit="1"/>
      <protection/>
    </xf>
    <xf numFmtId="181" fontId="12" fillId="0" borderId="17" xfId="0" applyNumberFormat="1" applyFont="1" applyFill="1" applyBorder="1" applyAlignment="1" applyProtection="1">
      <alignment horizontal="right" vertical="center" shrinkToFit="1"/>
      <protection/>
    </xf>
    <xf numFmtId="49" fontId="5" fillId="0" borderId="28" xfId="0" applyNumberFormat="1" applyFont="1" applyBorder="1" applyAlignment="1">
      <alignment horizontal="center" vertical="center" wrapText="1"/>
    </xf>
    <xf numFmtId="181" fontId="12" fillId="0" borderId="26" xfId="0" applyNumberFormat="1" applyFont="1" applyFill="1" applyBorder="1" applyAlignment="1" applyProtection="1">
      <alignment horizontal="right" vertical="center" shrinkToFit="1"/>
      <protection/>
    </xf>
    <xf numFmtId="181" fontId="12" fillId="0" borderId="27" xfId="0" applyNumberFormat="1" applyFont="1" applyFill="1" applyBorder="1" applyAlignment="1" applyProtection="1">
      <alignment horizontal="right" vertical="center" shrinkToFit="1"/>
      <protection/>
    </xf>
    <xf numFmtId="181" fontId="12" fillId="0" borderId="25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5" xfId="0" applyNumberFormat="1" applyFont="1" applyFill="1" applyBorder="1" applyAlignment="1" applyProtection="1">
      <alignment horizontal="right" vertical="center" shrinkToFit="1"/>
      <protection/>
    </xf>
    <xf numFmtId="0" fontId="0" fillId="0" borderId="11" xfId="0" applyNumberFormat="1" applyBorder="1" applyAlignment="1">
      <alignment horizontal="left"/>
    </xf>
    <xf numFmtId="0" fontId="0" fillId="0" borderId="23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49" fontId="5" fillId="0" borderId="19" xfId="49" applyNumberFormat="1" applyFont="1" applyBorder="1" applyAlignment="1">
      <alignment horizontal="left" vertical="center"/>
      <protection/>
    </xf>
    <xf numFmtId="182" fontId="12" fillId="0" borderId="19" xfId="0" applyNumberFormat="1" applyFont="1" applyBorder="1" applyAlignment="1">
      <alignment horizontal="right" vertical="center" shrinkToFit="1"/>
    </xf>
    <xf numFmtId="181" fontId="12" fillId="0" borderId="22" xfId="0" applyNumberFormat="1" applyFont="1" applyBorder="1" applyAlignment="1">
      <alignment horizontal="right" vertical="center" shrinkToFit="1"/>
    </xf>
    <xf numFmtId="191" fontId="12" fillId="0" borderId="22" xfId="0" applyNumberFormat="1" applyFont="1" applyBorder="1" applyAlignment="1">
      <alignment horizontal="right" vertical="center" shrinkToFit="1"/>
    </xf>
    <xf numFmtId="191" fontId="12" fillId="0" borderId="24" xfId="0" applyNumberFormat="1" applyFont="1" applyBorder="1" applyAlignment="1">
      <alignment horizontal="right" vertical="center" shrinkToFit="1"/>
    </xf>
    <xf numFmtId="41" fontId="0" fillId="0" borderId="0" xfId="0" applyNumberFormat="1" applyFont="1" applyFill="1" applyAlignment="1">
      <alignment vertical="center"/>
    </xf>
    <xf numFmtId="49" fontId="5" fillId="0" borderId="13" xfId="64" applyNumberFormat="1" applyFont="1" applyBorder="1" applyAlignment="1">
      <alignment horizontal="center" vertical="center"/>
      <protection/>
    </xf>
    <xf numFmtId="181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29" xfId="64" applyNumberFormat="1" applyFont="1" applyBorder="1" applyAlignment="1">
      <alignment horizontal="center" vertical="center"/>
      <protection/>
    </xf>
    <xf numFmtId="180" fontId="12" fillId="0" borderId="30" xfId="64" applyNumberFormat="1" applyFont="1" applyBorder="1" applyAlignment="1">
      <alignment horizontal="right" vertical="center" shrinkToFit="1"/>
      <protection/>
    </xf>
    <xf numFmtId="180" fontId="12" fillId="0" borderId="31" xfId="64" applyNumberFormat="1" applyFont="1" applyBorder="1" applyAlignment="1">
      <alignment horizontal="right" vertical="center" shrinkToFit="1"/>
      <protection/>
    </xf>
    <xf numFmtId="180" fontId="12" fillId="0" borderId="32" xfId="64" applyNumberFormat="1" applyFont="1" applyBorder="1" applyAlignment="1">
      <alignment horizontal="right" vertical="center" shrinkToFit="1"/>
      <protection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180" fontId="12" fillId="0" borderId="27" xfId="64" applyNumberFormat="1" applyFont="1" applyBorder="1" applyAlignment="1">
      <alignment horizontal="right" vertical="center" shrinkToFit="1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49" fontId="16" fillId="0" borderId="19" xfId="49" applyNumberFormat="1" applyFont="1" applyBorder="1" applyAlignment="1">
      <alignment horizontal="left" vertical="center"/>
      <protection/>
    </xf>
    <xf numFmtId="49" fontId="20" fillId="0" borderId="13" xfId="49" applyNumberFormat="1" applyFont="1" applyBorder="1" applyAlignment="1">
      <alignment horizontal="center" vertical="center" wrapText="1"/>
      <protection/>
    </xf>
    <xf numFmtId="180" fontId="12" fillId="0" borderId="22" xfId="0" applyNumberFormat="1" applyFont="1" applyBorder="1" applyAlignment="1">
      <alignment horizontal="right" vertical="center" shrinkToFit="1"/>
    </xf>
    <xf numFmtId="191" fontId="12" fillId="0" borderId="21" xfId="0" applyNumberFormat="1" applyFont="1" applyBorder="1" applyAlignment="1">
      <alignment horizontal="right" vertical="center" shrinkToFit="1"/>
    </xf>
    <xf numFmtId="180" fontId="12" fillId="0" borderId="17" xfId="0" applyNumberFormat="1" applyFont="1" applyFill="1" applyBorder="1" applyAlignment="1">
      <alignment horizontal="right" vertical="center" shrinkToFit="1"/>
    </xf>
    <xf numFmtId="181" fontId="12" fillId="0" borderId="19" xfId="0" applyNumberFormat="1" applyFont="1" applyFill="1" applyBorder="1" applyAlignment="1" applyProtection="1">
      <alignment horizontal="right" vertical="center" shrinkToFit="1"/>
      <protection/>
    </xf>
    <xf numFmtId="181" fontId="12" fillId="0" borderId="22" xfId="0" applyNumberFormat="1" applyFont="1" applyFill="1" applyBorder="1" applyAlignment="1" applyProtection="1">
      <alignment horizontal="right" vertical="center" shrinkToFit="1"/>
      <protection/>
    </xf>
    <xf numFmtId="181" fontId="12" fillId="0" borderId="24" xfId="0" applyNumberFormat="1" applyFont="1" applyFill="1" applyBorder="1" applyAlignment="1" applyProtection="1">
      <alignment horizontal="right" vertical="center" shrinkToFit="1"/>
      <protection/>
    </xf>
    <xf numFmtId="180" fontId="12" fillId="0" borderId="19" xfId="0" applyNumberFormat="1" applyFont="1" applyFill="1" applyBorder="1" applyAlignment="1">
      <alignment horizontal="right" vertical="center" shrinkToFit="1"/>
    </xf>
    <xf numFmtId="180" fontId="12" fillId="0" borderId="22" xfId="0" applyNumberFormat="1" applyFont="1" applyFill="1" applyBorder="1" applyAlignment="1">
      <alignment horizontal="right" vertical="center" shrinkToFit="1"/>
    </xf>
    <xf numFmtId="180" fontId="12" fillId="0" borderId="33" xfId="0" applyNumberFormat="1" applyFont="1" applyFill="1" applyBorder="1" applyAlignment="1">
      <alignment horizontal="right" vertical="center" shrinkToFit="1"/>
    </xf>
    <xf numFmtId="180" fontId="12" fillId="0" borderId="34" xfId="0" applyNumberFormat="1" applyFont="1" applyFill="1" applyBorder="1" applyAlignment="1">
      <alignment horizontal="right" vertical="center" shrinkToFit="1"/>
    </xf>
    <xf numFmtId="180" fontId="12" fillId="0" borderId="34" xfId="0" applyNumberFormat="1" applyFont="1" applyBorder="1" applyAlignment="1">
      <alignment horizontal="right" vertical="center" shrinkToFit="1"/>
    </xf>
    <xf numFmtId="181" fontId="12" fillId="0" borderId="33" xfId="0" applyNumberFormat="1" applyFont="1" applyFill="1" applyBorder="1" applyAlignment="1" applyProtection="1">
      <alignment horizontal="right" vertical="center" shrinkToFit="1"/>
      <protection/>
    </xf>
    <xf numFmtId="181" fontId="12" fillId="0" borderId="34" xfId="0" applyNumberFormat="1" applyFont="1" applyFill="1" applyBorder="1" applyAlignment="1" applyProtection="1">
      <alignment horizontal="right" vertical="center" shrinkToFit="1"/>
      <protection/>
    </xf>
    <xf numFmtId="181" fontId="12" fillId="0" borderId="35" xfId="0" applyNumberFormat="1" applyFont="1" applyFill="1" applyBorder="1" applyAlignment="1" applyProtection="1">
      <alignment horizontal="right" vertical="center" shrinkToFit="1"/>
      <protection/>
    </xf>
    <xf numFmtId="0" fontId="5" fillId="0" borderId="15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 wrapText="1"/>
    </xf>
    <xf numFmtId="181" fontId="12" fillId="0" borderId="33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34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6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80" fontId="12" fillId="0" borderId="35" xfId="0" applyNumberFormat="1" applyFont="1" applyBorder="1" applyAlignment="1">
      <alignment horizontal="right" vertical="center" shrinkToFit="1"/>
    </xf>
    <xf numFmtId="49" fontId="20" fillId="0" borderId="13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58" fontId="5" fillId="0" borderId="1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9" xfId="49" applyNumberFormat="1" applyFont="1" applyBorder="1" applyAlignment="1">
      <alignment horizontal="center" vertical="center"/>
      <protection/>
    </xf>
    <xf numFmtId="49" fontId="5" fillId="0" borderId="24" xfId="49" applyNumberFormat="1" applyFont="1" applyBorder="1" applyAlignment="1">
      <alignment horizontal="center" vertical="center"/>
      <protection/>
    </xf>
    <xf numFmtId="49" fontId="5" fillId="0" borderId="20" xfId="49" applyNumberFormat="1" applyFont="1" applyBorder="1" applyAlignment="1">
      <alignment horizontal="left" vertical="center"/>
      <protection/>
    </xf>
    <xf numFmtId="49" fontId="5" fillId="0" borderId="21" xfId="49" applyNumberFormat="1" applyFont="1" applyBorder="1" applyAlignment="1">
      <alignment horizontal="left" vertical="center"/>
      <protection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wrapText="1"/>
    </xf>
  </cellXfs>
  <cellStyles count="53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丸ゴシックM-PRO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Sec.2-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9"/>
  <sheetViews>
    <sheetView tabSelected="1" view="pageBreakPreview" zoomScaleSheetLayoutView="100" zoomScalePageLayoutView="0" workbookViewId="0" topLeftCell="A1">
      <selection activeCell="A37" sqref="A37"/>
    </sheetView>
  </sheetViews>
  <sheetFormatPr defaultColWidth="6.50390625" defaultRowHeight="13.5"/>
  <cols>
    <col min="1" max="1" width="13.625" style="95" customWidth="1"/>
    <col min="2" max="2" width="31.50390625" style="95" customWidth="1"/>
    <col min="3" max="3" width="37.50390625" style="95" customWidth="1"/>
    <col min="4" max="4" width="5.375" style="95" customWidth="1"/>
    <col min="5" max="7" width="13.625" style="95" customWidth="1"/>
  </cols>
  <sheetData>
    <row r="1" spans="1:7" ht="13.5">
      <c r="A1" s="91" t="s">
        <v>63</v>
      </c>
      <c r="B1" s="109"/>
      <c r="C1" s="109"/>
      <c r="E1" s="109"/>
      <c r="F1" s="109"/>
      <c r="G1" s="109"/>
    </row>
    <row r="2" spans="1:8" s="102" customFormat="1" ht="12" customHeight="1">
      <c r="A2" s="115" t="s">
        <v>60</v>
      </c>
      <c r="B2" s="18" t="s">
        <v>61</v>
      </c>
      <c r="C2" s="21" t="s">
        <v>62</v>
      </c>
      <c r="D2"/>
      <c r="E2"/>
      <c r="F2"/>
      <c r="G2"/>
      <c r="H2"/>
    </row>
    <row r="3" spans="1:8" s="102" customFormat="1" ht="12" customHeight="1">
      <c r="A3" s="98" t="s">
        <v>64</v>
      </c>
      <c r="B3" s="68">
        <v>5894.9</v>
      </c>
      <c r="C3" s="60">
        <v>5842.5</v>
      </c>
      <c r="D3"/>
      <c r="E3"/>
      <c r="F3"/>
      <c r="G3"/>
      <c r="H3"/>
    </row>
    <row r="4" spans="1:7" ht="12" customHeight="1">
      <c r="A4" s="98">
        <v>55</v>
      </c>
      <c r="B4" s="69">
        <v>6361.8</v>
      </c>
      <c r="C4" s="62">
        <v>6361.8</v>
      </c>
      <c r="D4"/>
      <c r="E4" s="116"/>
      <c r="F4" s="117"/>
      <c r="G4" s="118"/>
    </row>
    <row r="5" spans="1:7" ht="12" customHeight="1">
      <c r="A5" s="98">
        <v>60</v>
      </c>
      <c r="B5" s="69">
        <v>7590.9</v>
      </c>
      <c r="C5" s="62">
        <v>7578.4</v>
      </c>
      <c r="D5"/>
      <c r="E5" s="116"/>
      <c r="F5" s="117"/>
      <c r="G5" s="118"/>
    </row>
    <row r="6" spans="1:7" ht="12" customHeight="1" hidden="1">
      <c r="A6" s="98">
        <v>61</v>
      </c>
      <c r="B6" s="69">
        <v>7788.2</v>
      </c>
      <c r="C6" s="62">
        <v>7779.9</v>
      </c>
      <c r="D6"/>
      <c r="E6" s="116"/>
      <c r="F6" s="117"/>
      <c r="G6" s="118"/>
    </row>
    <row r="7" spans="1:7" ht="12" customHeight="1" hidden="1">
      <c r="A7" s="98">
        <v>62</v>
      </c>
      <c r="B7" s="69">
        <v>7986</v>
      </c>
      <c r="C7" s="62">
        <v>7977.4</v>
      </c>
      <c r="D7"/>
      <c r="E7" s="45"/>
      <c r="F7" s="45"/>
      <c r="G7" s="118"/>
    </row>
    <row r="8" spans="1:7" ht="12" customHeight="1" hidden="1">
      <c r="A8" s="98">
        <v>63</v>
      </c>
      <c r="B8" s="69">
        <v>8122.5</v>
      </c>
      <c r="C8" s="62">
        <v>8127.4</v>
      </c>
      <c r="D8"/>
      <c r="E8" s="118"/>
      <c r="F8" s="118"/>
      <c r="G8" s="118"/>
    </row>
    <row r="9" spans="1:7" ht="12" customHeight="1" hidden="1">
      <c r="A9" s="98" t="s">
        <v>170</v>
      </c>
      <c r="B9" s="69">
        <v>8251.3</v>
      </c>
      <c r="C9" s="62">
        <v>8257.6</v>
      </c>
      <c r="D9"/>
      <c r="E9" s="118"/>
      <c r="F9" s="118"/>
      <c r="G9" s="118"/>
    </row>
    <row r="10" spans="1:7" ht="12" customHeight="1">
      <c r="A10" s="105" t="s">
        <v>44</v>
      </c>
      <c r="B10" s="69">
        <v>8452.9</v>
      </c>
      <c r="C10" s="62">
        <v>8435.3</v>
      </c>
      <c r="D10"/>
      <c r="E10"/>
      <c r="F10"/>
      <c r="G10"/>
    </row>
    <row r="11" spans="1:6" ht="13.5" hidden="1">
      <c r="A11" s="100" t="s">
        <v>171</v>
      </c>
      <c r="B11" s="69">
        <v>8297.2</v>
      </c>
      <c r="C11" s="62">
        <v>8307.4</v>
      </c>
      <c r="D11" s="113"/>
      <c r="E11" s="113"/>
      <c r="F11" s="113"/>
    </row>
    <row r="12" spans="1:6" ht="13.5" hidden="1">
      <c r="A12" s="98">
        <v>4</v>
      </c>
      <c r="B12" s="69">
        <v>8860.9</v>
      </c>
      <c r="C12" s="62">
        <v>8871.9</v>
      </c>
      <c r="D12" s="113"/>
      <c r="E12" s="113"/>
      <c r="F12" s="113"/>
    </row>
    <row r="13" spans="1:6" ht="13.5" hidden="1">
      <c r="A13" s="98">
        <v>5</v>
      </c>
      <c r="B13" s="69">
        <v>9125</v>
      </c>
      <c r="C13" s="62">
        <v>9125</v>
      </c>
      <c r="D13" s="113"/>
      <c r="E13" s="113"/>
      <c r="F13" s="113"/>
    </row>
    <row r="14" spans="1:6" ht="13.5" hidden="1">
      <c r="A14" s="98">
        <v>6</v>
      </c>
      <c r="B14" s="69">
        <v>9198</v>
      </c>
      <c r="C14" s="62">
        <v>9234.5</v>
      </c>
      <c r="D14" s="113"/>
      <c r="E14" s="113"/>
      <c r="F14" s="113"/>
    </row>
    <row r="15" spans="1:3" ht="13.5">
      <c r="A15" s="98">
        <v>7</v>
      </c>
      <c r="B15" s="69">
        <v>9699.5</v>
      </c>
      <c r="C15" s="62">
        <v>9599.5</v>
      </c>
    </row>
    <row r="16" spans="1:3" ht="13.5">
      <c r="A16" s="98">
        <v>8</v>
      </c>
      <c r="B16" s="69">
        <v>9932.6</v>
      </c>
      <c r="C16" s="62">
        <v>9920.4</v>
      </c>
    </row>
    <row r="17" spans="1:3" ht="13.5">
      <c r="A17" s="98">
        <v>9</v>
      </c>
      <c r="B17" s="69">
        <v>10133.7</v>
      </c>
      <c r="C17" s="62">
        <v>10171.8</v>
      </c>
    </row>
    <row r="18" spans="1:3" ht="13.5">
      <c r="A18" s="98">
        <v>10</v>
      </c>
      <c r="B18" s="69">
        <v>10696.2</v>
      </c>
      <c r="C18" s="62">
        <v>10703.3</v>
      </c>
    </row>
    <row r="19" spans="1:3" ht="13.5">
      <c r="A19" s="98" t="s">
        <v>94</v>
      </c>
      <c r="B19" s="69">
        <v>10969.472277889112</v>
      </c>
      <c r="C19" s="62">
        <v>10971.476285905144</v>
      </c>
    </row>
    <row r="20" spans="1:3" ht="13.5">
      <c r="A20" s="98" t="s">
        <v>101</v>
      </c>
      <c r="B20" s="69">
        <v>11320.8</v>
      </c>
      <c r="C20" s="62">
        <v>11318.3</v>
      </c>
    </row>
    <row r="21" spans="1:3" ht="13.5">
      <c r="A21" s="104" t="s">
        <v>102</v>
      </c>
      <c r="B21" s="69">
        <v>11564.2</v>
      </c>
      <c r="C21" s="62">
        <v>11564.5</v>
      </c>
    </row>
    <row r="22" spans="1:3" ht="13.5">
      <c r="A22" s="104" t="s">
        <v>117</v>
      </c>
      <c r="B22" s="69">
        <v>11880.2</v>
      </c>
      <c r="C22" s="62">
        <v>11900.4</v>
      </c>
    </row>
    <row r="23" spans="1:3" ht="13.5">
      <c r="A23" s="104" t="s">
        <v>144</v>
      </c>
      <c r="B23" s="69">
        <f>181607/1483000*100000</f>
        <v>12245.920431557654</v>
      </c>
      <c r="C23" s="62">
        <f>181847/1483000*100000</f>
        <v>12262.103843560351</v>
      </c>
    </row>
    <row r="24" spans="1:3" ht="13.5">
      <c r="A24" s="104" t="s">
        <v>154</v>
      </c>
      <c r="B24" s="69">
        <v>12392.68788083954</v>
      </c>
      <c r="C24" s="62">
        <v>12392.552471225457</v>
      </c>
    </row>
    <row r="25" spans="1:3" ht="13.5">
      <c r="A25" s="105" t="s">
        <v>177</v>
      </c>
      <c r="B25" s="69">
        <v>12547.289678876425</v>
      </c>
      <c r="C25" s="62">
        <v>12529.440017985919</v>
      </c>
    </row>
    <row r="26" spans="1:3" ht="13.5">
      <c r="A26" s="105" t="s">
        <v>167</v>
      </c>
      <c r="B26" s="69">
        <v>12609.315068493152</v>
      </c>
      <c r="C26" s="62">
        <v>12654.794520547946</v>
      </c>
    </row>
    <row r="27" spans="1:3" ht="13.5">
      <c r="A27" s="105" t="s">
        <v>178</v>
      </c>
      <c r="B27" s="69">
        <f>180023/1452*100</f>
        <v>12398.2782369146</v>
      </c>
      <c r="C27" s="62">
        <f>180502/1452*100</f>
        <v>12431.267217630853</v>
      </c>
    </row>
    <row r="28" spans="1:3" ht="13.5">
      <c r="A28" s="105" t="s">
        <v>179</v>
      </c>
      <c r="B28" s="69">
        <v>12283.4</v>
      </c>
      <c r="C28" s="62">
        <v>12314</v>
      </c>
    </row>
    <row r="29" spans="1:3" ht="13.5">
      <c r="A29" s="105" t="s">
        <v>186</v>
      </c>
      <c r="B29" s="69">
        <v>12355.6</v>
      </c>
      <c r="C29" s="62">
        <v>12370.1</v>
      </c>
    </row>
    <row r="30" spans="1:3" ht="13.5">
      <c r="A30" s="105" t="s">
        <v>190</v>
      </c>
      <c r="B30" s="69">
        <v>12876.9</v>
      </c>
      <c r="C30" s="62">
        <v>12884.9</v>
      </c>
    </row>
    <row r="31" spans="1:3" ht="13.5">
      <c r="A31" s="105" t="s">
        <v>193</v>
      </c>
      <c r="B31" s="69">
        <v>13104</v>
      </c>
      <c r="C31" s="62">
        <v>13112.5</v>
      </c>
    </row>
    <row r="32" spans="1:3" ht="13.5">
      <c r="A32" s="105" t="s">
        <v>201</v>
      </c>
      <c r="B32" s="69">
        <v>13348</v>
      </c>
      <c r="C32" s="62">
        <v>13369.5</v>
      </c>
    </row>
    <row r="33" spans="1:3" ht="13.5">
      <c r="A33" s="105" t="s">
        <v>202</v>
      </c>
      <c r="B33" s="69">
        <v>13410.3</v>
      </c>
      <c r="C33" s="62">
        <v>13435.4</v>
      </c>
    </row>
    <row r="34" spans="1:3" ht="13.5">
      <c r="A34" s="105" t="s">
        <v>205</v>
      </c>
      <c r="B34" s="69">
        <v>13681.075268817205</v>
      </c>
      <c r="C34" s="62">
        <v>13695.483870967742</v>
      </c>
    </row>
    <row r="35" spans="1:3" ht="13.5">
      <c r="A35" s="105" t="s">
        <v>209</v>
      </c>
      <c r="B35" s="69">
        <v>14034.007220216607</v>
      </c>
      <c r="C35" s="62">
        <v>14066.714801444044</v>
      </c>
    </row>
    <row r="36" spans="1:3" ht="12.75" customHeight="1">
      <c r="A36" s="101" t="s">
        <v>211</v>
      </c>
      <c r="B36" s="70">
        <v>14517.527272727273</v>
      </c>
      <c r="C36" s="63">
        <v>14527.418181818182</v>
      </c>
    </row>
    <row r="37" ht="14.25">
      <c r="A37" s="107"/>
    </row>
    <row r="38" ht="14.25">
      <c r="A38" s="107"/>
    </row>
    <row r="39" ht="14.25">
      <c r="A39" s="107"/>
    </row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44.25" customHeight="1"/>
    <row r="55" ht="13.5"/>
    <row r="56" ht="13.5"/>
    <row r="57" ht="13.5"/>
    <row r="58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39" customHeight="1"/>
    <row r="81" ht="13.5"/>
    <row r="82" ht="13.5"/>
  </sheetData>
  <sheetProtection/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78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outlinePr summaryBelow="0" summaryRight="0"/>
  </sheetPr>
  <dimension ref="A1:M39"/>
  <sheetViews>
    <sheetView view="pageBreakPreview" zoomScale="75" zoomScaleSheetLayoutView="75" zoomScalePageLayoutView="0" workbookViewId="0" topLeftCell="A47">
      <selection activeCell="G34" sqref="G34"/>
    </sheetView>
  </sheetViews>
  <sheetFormatPr defaultColWidth="6.50390625" defaultRowHeight="13.5"/>
  <cols>
    <col min="1" max="1" width="9.625" style="95" customWidth="1"/>
    <col min="2" max="7" width="12.875" style="95" customWidth="1"/>
    <col min="8" max="8" width="3.50390625" style="0" customWidth="1"/>
    <col min="9" max="255" width="6.50390625" style="0" customWidth="1"/>
  </cols>
  <sheetData>
    <row r="1" spans="1:7" ht="13.5">
      <c r="A1" s="91" t="s">
        <v>109</v>
      </c>
      <c r="B1" s="109"/>
      <c r="C1" s="109"/>
      <c r="D1" s="109"/>
      <c r="E1" s="109"/>
      <c r="F1" s="109"/>
      <c r="G1" s="93" t="s">
        <v>111</v>
      </c>
    </row>
    <row r="2" spans="1:7" s="102" customFormat="1" ht="14.25" customHeight="1">
      <c r="A2" s="220" t="s">
        <v>41</v>
      </c>
      <c r="B2" s="219" t="s">
        <v>25</v>
      </c>
      <c r="C2" s="110"/>
      <c r="D2" s="110"/>
      <c r="E2" s="110"/>
      <c r="F2" s="110"/>
      <c r="G2" s="111"/>
    </row>
    <row r="3" spans="1:7" s="102" customFormat="1" ht="42.75" customHeight="1">
      <c r="A3" s="220"/>
      <c r="B3" s="220"/>
      <c r="C3" s="47" t="s">
        <v>51</v>
      </c>
      <c r="D3" s="21" t="s">
        <v>52</v>
      </c>
      <c r="E3" s="47" t="s">
        <v>53</v>
      </c>
      <c r="F3" s="47" t="s">
        <v>54</v>
      </c>
      <c r="G3" s="21" t="s">
        <v>55</v>
      </c>
    </row>
    <row r="4" spans="1:7" ht="14.25" customHeight="1" hidden="1">
      <c r="A4" s="103" t="s">
        <v>56</v>
      </c>
      <c r="B4" s="96">
        <v>0</v>
      </c>
      <c r="C4" s="97">
        <v>0</v>
      </c>
      <c r="D4" s="97">
        <v>0</v>
      </c>
      <c r="E4" s="97">
        <v>0</v>
      </c>
      <c r="F4" s="97">
        <v>0</v>
      </c>
      <c r="G4" s="71">
        <v>0</v>
      </c>
    </row>
    <row r="5" spans="1:7" ht="14.25" customHeight="1" hidden="1">
      <c r="A5" s="104" t="s">
        <v>57</v>
      </c>
      <c r="B5" s="99">
        <v>4</v>
      </c>
      <c r="C5" s="45">
        <v>0</v>
      </c>
      <c r="D5" s="45">
        <v>2</v>
      </c>
      <c r="E5" s="45">
        <v>2</v>
      </c>
      <c r="F5" s="45">
        <v>0</v>
      </c>
      <c r="G5" s="55">
        <v>0</v>
      </c>
    </row>
    <row r="6" spans="1:7" ht="14.25" customHeight="1" hidden="1">
      <c r="A6" s="104">
        <v>2</v>
      </c>
      <c r="B6" s="99">
        <v>7</v>
      </c>
      <c r="C6" s="45">
        <v>0</v>
      </c>
      <c r="D6" s="45">
        <v>5</v>
      </c>
      <c r="E6" s="45">
        <v>2</v>
      </c>
      <c r="F6" s="45">
        <v>0</v>
      </c>
      <c r="G6" s="55">
        <v>0</v>
      </c>
    </row>
    <row r="7" spans="1:7" ht="14.25" customHeight="1" hidden="1">
      <c r="A7" s="104">
        <v>3</v>
      </c>
      <c r="B7" s="99">
        <v>10</v>
      </c>
      <c r="C7" s="45">
        <v>1</v>
      </c>
      <c r="D7" s="45">
        <v>6</v>
      </c>
      <c r="E7" s="45">
        <v>3</v>
      </c>
      <c r="F7" s="45">
        <v>0</v>
      </c>
      <c r="G7" s="55">
        <v>0</v>
      </c>
    </row>
    <row r="8" spans="1:7" ht="14.25" customHeight="1" hidden="1">
      <c r="A8" s="104">
        <v>4</v>
      </c>
      <c r="B8" s="99">
        <v>16</v>
      </c>
      <c r="C8" s="45">
        <v>1</v>
      </c>
      <c r="D8" s="45">
        <v>10</v>
      </c>
      <c r="E8" s="45">
        <v>5</v>
      </c>
      <c r="F8" s="45">
        <v>0</v>
      </c>
      <c r="G8" s="55">
        <v>0</v>
      </c>
    </row>
    <row r="9" spans="1:13" ht="14.25" customHeight="1">
      <c r="A9" s="105" t="s">
        <v>110</v>
      </c>
      <c r="B9" s="99">
        <v>19</v>
      </c>
      <c r="C9" s="45">
        <v>1</v>
      </c>
      <c r="D9" s="45">
        <v>10</v>
      </c>
      <c r="E9" s="45">
        <v>8</v>
      </c>
      <c r="F9" s="45">
        <v>0</v>
      </c>
      <c r="G9" s="55">
        <v>0</v>
      </c>
      <c r="K9" s="112"/>
      <c r="L9" s="112"/>
      <c r="M9" s="112"/>
    </row>
    <row r="10" spans="1:7" ht="14.25" customHeight="1" hidden="1">
      <c r="A10" s="104">
        <v>6</v>
      </c>
      <c r="B10" s="99">
        <v>24</v>
      </c>
      <c r="C10" s="45">
        <v>1</v>
      </c>
      <c r="D10" s="45">
        <v>14</v>
      </c>
      <c r="E10" s="45">
        <v>9</v>
      </c>
      <c r="F10" s="45">
        <v>0</v>
      </c>
      <c r="G10" s="55">
        <v>0</v>
      </c>
    </row>
    <row r="11" spans="1:7" ht="14.25" customHeight="1" hidden="1">
      <c r="A11" s="104">
        <v>7</v>
      </c>
      <c r="B11" s="99">
        <v>27</v>
      </c>
      <c r="C11" s="45">
        <v>1</v>
      </c>
      <c r="D11" s="45">
        <v>16</v>
      </c>
      <c r="E11" s="45">
        <v>9</v>
      </c>
      <c r="F11" s="45">
        <v>1</v>
      </c>
      <c r="G11" s="55">
        <v>0</v>
      </c>
    </row>
    <row r="12" spans="1:7" ht="14.25" customHeight="1" hidden="1">
      <c r="A12" s="104">
        <v>8</v>
      </c>
      <c r="B12" s="99">
        <v>35</v>
      </c>
      <c r="C12" s="45">
        <v>2</v>
      </c>
      <c r="D12" s="45">
        <v>23</v>
      </c>
      <c r="E12" s="45">
        <v>9</v>
      </c>
      <c r="F12" s="45">
        <v>1</v>
      </c>
      <c r="G12" s="55">
        <v>0</v>
      </c>
    </row>
    <row r="13" spans="1:7" ht="14.25" customHeight="1" hidden="1">
      <c r="A13" s="104">
        <v>9</v>
      </c>
      <c r="B13" s="99">
        <v>41</v>
      </c>
      <c r="C13" s="45">
        <v>3</v>
      </c>
      <c r="D13" s="45">
        <v>27</v>
      </c>
      <c r="E13" s="45">
        <v>10</v>
      </c>
      <c r="F13" s="45">
        <v>1</v>
      </c>
      <c r="G13" s="55">
        <v>0</v>
      </c>
    </row>
    <row r="14" spans="1:7" ht="14.25" customHeight="1">
      <c r="A14" s="104">
        <v>10</v>
      </c>
      <c r="B14" s="99">
        <v>46</v>
      </c>
      <c r="C14" s="45">
        <v>4</v>
      </c>
      <c r="D14" s="45">
        <v>30</v>
      </c>
      <c r="E14" s="45">
        <v>10</v>
      </c>
      <c r="F14" s="45">
        <v>1</v>
      </c>
      <c r="G14" s="55">
        <v>1</v>
      </c>
    </row>
    <row r="15" spans="1:7" ht="14.25" customHeight="1">
      <c r="A15" s="104" t="s">
        <v>59</v>
      </c>
      <c r="B15" s="99">
        <v>47</v>
      </c>
      <c r="C15" s="45">
        <v>4</v>
      </c>
      <c r="D15" s="45">
        <v>31</v>
      </c>
      <c r="E15" s="45">
        <v>10</v>
      </c>
      <c r="F15" s="45">
        <v>1</v>
      </c>
      <c r="G15" s="55">
        <v>1</v>
      </c>
    </row>
    <row r="16" spans="1:7" ht="14.25" customHeight="1">
      <c r="A16" s="104" t="s">
        <v>98</v>
      </c>
      <c r="B16" s="99">
        <v>51</v>
      </c>
      <c r="C16" s="45">
        <v>4</v>
      </c>
      <c r="D16" s="45">
        <v>33</v>
      </c>
      <c r="E16" s="45">
        <v>12</v>
      </c>
      <c r="F16" s="45">
        <v>1</v>
      </c>
      <c r="G16" s="55">
        <v>1</v>
      </c>
    </row>
    <row r="17" spans="1:7" ht="13.5">
      <c r="A17" s="105" t="s">
        <v>103</v>
      </c>
      <c r="B17" s="99">
        <v>52</v>
      </c>
      <c r="C17" s="45">
        <v>4</v>
      </c>
      <c r="D17" s="45">
        <v>34</v>
      </c>
      <c r="E17" s="45">
        <v>12</v>
      </c>
      <c r="F17" s="45">
        <v>1</v>
      </c>
      <c r="G17" s="55">
        <v>1</v>
      </c>
    </row>
    <row r="18" spans="1:7" ht="13.5">
      <c r="A18" s="104" t="s">
        <v>117</v>
      </c>
      <c r="B18" s="99">
        <v>59</v>
      </c>
      <c r="C18" s="45">
        <v>4</v>
      </c>
      <c r="D18" s="45">
        <v>38</v>
      </c>
      <c r="E18" s="45">
        <v>15</v>
      </c>
      <c r="F18" s="45">
        <v>1</v>
      </c>
      <c r="G18" s="55">
        <v>1</v>
      </c>
    </row>
    <row r="19" spans="1:7" ht="13.5">
      <c r="A19" s="104" t="s">
        <v>144</v>
      </c>
      <c r="B19" s="99">
        <v>59</v>
      </c>
      <c r="C19" s="45">
        <v>4</v>
      </c>
      <c r="D19" s="45">
        <v>38</v>
      </c>
      <c r="E19" s="45">
        <v>15</v>
      </c>
      <c r="F19" s="45">
        <v>1</v>
      </c>
      <c r="G19" s="55">
        <v>1</v>
      </c>
    </row>
    <row r="20" spans="1:7" ht="13.5">
      <c r="A20" s="104" t="s">
        <v>154</v>
      </c>
      <c r="B20" s="99">
        <v>60</v>
      </c>
      <c r="C20" s="45">
        <v>4</v>
      </c>
      <c r="D20" s="45">
        <v>39</v>
      </c>
      <c r="E20" s="45">
        <v>15</v>
      </c>
      <c r="F20" s="45">
        <v>1</v>
      </c>
      <c r="G20" s="55">
        <v>1</v>
      </c>
    </row>
    <row r="21" spans="1:7" ht="13.5">
      <c r="A21" s="105" t="s">
        <v>172</v>
      </c>
      <c r="B21" s="99">
        <v>62</v>
      </c>
      <c r="C21" s="45">
        <v>4</v>
      </c>
      <c r="D21" s="45">
        <v>41</v>
      </c>
      <c r="E21" s="45">
        <v>15</v>
      </c>
      <c r="F21" s="45">
        <v>1</v>
      </c>
      <c r="G21" s="55">
        <v>1</v>
      </c>
    </row>
    <row r="22" spans="1:7" ht="13.5">
      <c r="A22" s="105" t="s">
        <v>167</v>
      </c>
      <c r="B22" s="99">
        <v>62</v>
      </c>
      <c r="C22" s="45">
        <v>4</v>
      </c>
      <c r="D22" s="45">
        <v>41</v>
      </c>
      <c r="E22" s="45">
        <v>15</v>
      </c>
      <c r="F22" s="45">
        <v>1</v>
      </c>
      <c r="G22" s="55">
        <v>1</v>
      </c>
    </row>
    <row r="23" spans="1:7" ht="13.5">
      <c r="A23" s="105" t="s">
        <v>173</v>
      </c>
      <c r="B23" s="99">
        <v>62</v>
      </c>
      <c r="C23" s="45">
        <v>4</v>
      </c>
      <c r="D23" s="45">
        <v>41</v>
      </c>
      <c r="E23" s="45">
        <v>15</v>
      </c>
      <c r="F23" s="45">
        <v>1</v>
      </c>
      <c r="G23" s="55">
        <v>1</v>
      </c>
    </row>
    <row r="24" spans="1:7" ht="13.5">
      <c r="A24" s="105" t="s">
        <v>179</v>
      </c>
      <c r="B24" s="99">
        <v>62</v>
      </c>
      <c r="C24" s="45">
        <v>4</v>
      </c>
      <c r="D24" s="45">
        <v>41</v>
      </c>
      <c r="E24" s="45">
        <v>15</v>
      </c>
      <c r="F24" s="45">
        <v>1</v>
      </c>
      <c r="G24" s="55">
        <v>1</v>
      </c>
    </row>
    <row r="25" spans="1:7" ht="13.5">
      <c r="A25" s="105" t="s">
        <v>187</v>
      </c>
      <c r="B25" s="99">
        <v>58</v>
      </c>
      <c r="C25" s="45">
        <v>3</v>
      </c>
      <c r="D25" s="45">
        <v>38</v>
      </c>
      <c r="E25" s="45">
        <v>15</v>
      </c>
      <c r="F25" s="45">
        <v>1</v>
      </c>
      <c r="G25" s="55">
        <v>1</v>
      </c>
    </row>
    <row r="26" spans="1:7" ht="13.5">
      <c r="A26" s="105" t="s">
        <v>188</v>
      </c>
      <c r="B26" s="99">
        <v>56</v>
      </c>
      <c r="C26" s="45">
        <v>3</v>
      </c>
      <c r="D26" s="45">
        <v>38</v>
      </c>
      <c r="E26" s="45">
        <v>13</v>
      </c>
      <c r="F26" s="45">
        <v>1</v>
      </c>
      <c r="G26" s="55">
        <v>1</v>
      </c>
    </row>
    <row r="27" spans="1:7" ht="13.5">
      <c r="A27" s="105" t="s">
        <v>196</v>
      </c>
      <c r="B27" s="99">
        <v>64</v>
      </c>
      <c r="C27" s="45">
        <v>4</v>
      </c>
      <c r="D27" s="45">
        <v>43</v>
      </c>
      <c r="E27" s="45">
        <v>15</v>
      </c>
      <c r="F27" s="45">
        <v>1</v>
      </c>
      <c r="G27" s="55">
        <v>1</v>
      </c>
    </row>
    <row r="28" spans="1:7" ht="13.5">
      <c r="A28" s="105" t="s">
        <v>201</v>
      </c>
      <c r="B28" s="99">
        <v>62</v>
      </c>
      <c r="C28" s="45">
        <v>3</v>
      </c>
      <c r="D28" s="45">
        <v>42</v>
      </c>
      <c r="E28" s="45">
        <v>15</v>
      </c>
      <c r="F28" s="45">
        <v>1</v>
      </c>
      <c r="G28" s="55">
        <v>1</v>
      </c>
    </row>
    <row r="29" spans="1:7" ht="13.5">
      <c r="A29" s="105" t="s">
        <v>222</v>
      </c>
      <c r="B29" s="99">
        <v>61</v>
      </c>
      <c r="C29" s="45">
        <v>3</v>
      </c>
      <c r="D29" s="45">
        <v>41</v>
      </c>
      <c r="E29" s="45">
        <v>15</v>
      </c>
      <c r="F29" s="45">
        <v>1</v>
      </c>
      <c r="G29" s="55">
        <v>1</v>
      </c>
    </row>
    <row r="30" spans="1:7" ht="13.5">
      <c r="A30" s="105" t="s">
        <v>256</v>
      </c>
      <c r="B30" s="99">
        <v>59</v>
      </c>
      <c r="C30" s="45">
        <v>2</v>
      </c>
      <c r="D30" s="45">
        <v>42</v>
      </c>
      <c r="E30" s="45">
        <v>13</v>
      </c>
      <c r="F30" s="45">
        <v>1</v>
      </c>
      <c r="G30" s="55">
        <v>1</v>
      </c>
    </row>
    <row r="31" spans="1:7" ht="13.5">
      <c r="A31" s="105" t="s">
        <v>257</v>
      </c>
      <c r="B31" s="99">
        <v>61</v>
      </c>
      <c r="C31" s="45">
        <v>3</v>
      </c>
      <c r="D31" s="45">
        <v>42</v>
      </c>
      <c r="E31" s="45">
        <v>14</v>
      </c>
      <c r="F31" s="45">
        <v>1</v>
      </c>
      <c r="G31" s="55">
        <v>1</v>
      </c>
    </row>
    <row r="32" spans="1:7" ht="13.5">
      <c r="A32" s="101" t="s">
        <v>258</v>
      </c>
      <c r="B32" s="94">
        <v>61</v>
      </c>
      <c r="C32" s="46">
        <v>4</v>
      </c>
      <c r="D32" s="46">
        <v>42</v>
      </c>
      <c r="E32" s="46">
        <v>13</v>
      </c>
      <c r="F32" s="46">
        <v>1</v>
      </c>
      <c r="G32" s="56">
        <v>1</v>
      </c>
    </row>
    <row r="33" ht="13.5" hidden="1">
      <c r="A33" s="107" t="s">
        <v>97</v>
      </c>
    </row>
    <row r="34" ht="14.25">
      <c r="A34" s="107"/>
    </row>
    <row r="35" ht="14.25">
      <c r="A35" s="107"/>
    </row>
    <row r="36" ht="14.25">
      <c r="A36" s="107"/>
    </row>
    <row r="37" ht="14.25">
      <c r="A37" s="107"/>
    </row>
    <row r="38" ht="14.25">
      <c r="A38" s="107"/>
    </row>
    <row r="39" ht="14.25">
      <c r="A39" s="107"/>
    </row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36.75" customHeight="1"/>
    <row r="81" ht="13.5"/>
    <row r="82" ht="13.5"/>
    <row r="83" ht="13.5"/>
  </sheetData>
  <sheetProtection/>
  <mergeCells count="2">
    <mergeCell ref="A2:A3"/>
    <mergeCell ref="B2:B3"/>
  </mergeCells>
  <printOptions/>
  <pageMargins left="0.7874015748031497" right="0.7874015748031497" top="0.2" bottom="0.24" header="0" footer="0"/>
  <pageSetup blackAndWhite="1" fitToWidth="40" horizontalDpi="300" verticalDpi="3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outlinePr summaryBelow="0" summaryRight="0"/>
  </sheetPr>
  <dimension ref="A1:M34"/>
  <sheetViews>
    <sheetView view="pageBreakPreview" zoomScaleSheetLayoutView="100" zoomScalePageLayoutView="0" workbookViewId="0" topLeftCell="A1">
      <selection activeCell="E3" sqref="E3"/>
    </sheetView>
  </sheetViews>
  <sheetFormatPr defaultColWidth="6.50390625" defaultRowHeight="13.5"/>
  <cols>
    <col min="1" max="1" width="2.875" style="95" customWidth="1"/>
    <col min="2" max="2" width="16.125" style="95" customWidth="1"/>
    <col min="3" max="8" width="12.625" style="95" customWidth="1"/>
    <col min="9" max="10" width="6.50390625" style="0" customWidth="1"/>
    <col min="11" max="12" width="9.00390625" style="0" bestFit="1" customWidth="1"/>
    <col min="13" max="13" width="6.50390625" style="0" customWidth="1"/>
    <col min="14" max="14" width="15.25390625" style="0" bestFit="1" customWidth="1"/>
    <col min="15" max="15" width="13.00390625" style="0" bestFit="1" customWidth="1"/>
    <col min="16" max="16" width="15.25390625" style="0" bestFit="1" customWidth="1"/>
  </cols>
  <sheetData>
    <row r="1" spans="1:8" ht="13.5">
      <c r="A1" s="91" t="s">
        <v>75</v>
      </c>
      <c r="B1" s="91"/>
      <c r="C1" s="109"/>
      <c r="D1" s="109"/>
      <c r="E1" s="109"/>
      <c r="F1" s="109"/>
      <c r="G1" s="109"/>
      <c r="H1" s="119" t="s">
        <v>224</v>
      </c>
    </row>
    <row r="2" spans="1:13" s="102" customFormat="1" ht="41.25" customHeight="1">
      <c r="A2" s="233" t="s">
        <v>76</v>
      </c>
      <c r="B2" s="234"/>
      <c r="C2" s="120" t="s">
        <v>77</v>
      </c>
      <c r="D2" s="120" t="s">
        <v>78</v>
      </c>
      <c r="E2" s="120" t="s">
        <v>79</v>
      </c>
      <c r="F2" s="196" t="s">
        <v>80</v>
      </c>
      <c r="G2" s="120" t="s">
        <v>81</v>
      </c>
      <c r="H2" s="120" t="s">
        <v>82</v>
      </c>
      <c r="J2" s="121"/>
      <c r="K2" s="121"/>
      <c r="L2" s="121"/>
      <c r="M2" s="130"/>
    </row>
    <row r="3" spans="1:13" s="102" customFormat="1" ht="16.5" customHeight="1">
      <c r="A3" s="235" t="s">
        <v>25</v>
      </c>
      <c r="B3" s="236"/>
      <c r="C3" s="122">
        <v>0.771</v>
      </c>
      <c r="D3" s="61">
        <v>31.3</v>
      </c>
      <c r="E3" s="146"/>
      <c r="F3" s="146"/>
      <c r="G3" s="198"/>
      <c r="H3" s="181"/>
      <c r="J3" s="45"/>
      <c r="K3" s="130"/>
      <c r="L3" s="130"/>
      <c r="M3" s="130"/>
    </row>
    <row r="4" spans="1:13" ht="16.5" customHeight="1">
      <c r="A4" s="174"/>
      <c r="B4" s="177" t="s">
        <v>42</v>
      </c>
      <c r="C4" s="178">
        <v>0.807</v>
      </c>
      <c r="D4" s="179">
        <v>313.4</v>
      </c>
      <c r="E4" s="180"/>
      <c r="F4" s="180"/>
      <c r="G4" s="181"/>
      <c r="H4" s="147"/>
      <c r="J4" s="45"/>
      <c r="K4" s="118"/>
      <c r="L4" s="130"/>
      <c r="M4" s="118"/>
    </row>
    <row r="5" spans="1:13" ht="16.5" customHeight="1">
      <c r="A5" s="175"/>
      <c r="B5" s="177" t="s">
        <v>99</v>
      </c>
      <c r="C5" s="178">
        <v>0.009</v>
      </c>
      <c r="D5" s="179">
        <v>5.4</v>
      </c>
      <c r="E5" s="180"/>
      <c r="F5" s="180"/>
      <c r="G5" s="181"/>
      <c r="H5" s="148"/>
      <c r="J5" s="45"/>
      <c r="K5" s="118"/>
      <c r="L5" s="130"/>
      <c r="M5" s="118"/>
    </row>
    <row r="6" spans="1:13" ht="16.5" customHeight="1">
      <c r="A6" s="175"/>
      <c r="B6" s="177" t="s">
        <v>43</v>
      </c>
      <c r="C6" s="178">
        <v>0.212</v>
      </c>
      <c r="D6" s="179">
        <v>64.5</v>
      </c>
      <c r="E6" s="180"/>
      <c r="F6" s="180"/>
      <c r="G6" s="181"/>
      <c r="H6" s="148"/>
      <c r="J6" s="45"/>
      <c r="K6" s="118"/>
      <c r="L6" s="130"/>
      <c r="M6" s="118"/>
    </row>
    <row r="7" spans="1:13" ht="16.5" customHeight="1">
      <c r="A7" s="175"/>
      <c r="B7" s="177" t="s">
        <v>147</v>
      </c>
      <c r="C7" s="178">
        <v>0.877</v>
      </c>
      <c r="D7" s="179">
        <v>120.5</v>
      </c>
      <c r="E7" s="180"/>
      <c r="F7" s="180"/>
      <c r="G7" s="181"/>
      <c r="H7" s="148"/>
      <c r="J7" s="45"/>
      <c r="K7" s="118"/>
      <c r="L7" s="130"/>
      <c r="M7" s="118"/>
    </row>
    <row r="8" spans="1:13" ht="16.5" customHeight="1">
      <c r="A8" s="175"/>
      <c r="B8" s="177" t="s">
        <v>148</v>
      </c>
      <c r="C8" s="178">
        <v>0.716</v>
      </c>
      <c r="D8" s="179">
        <v>17.3</v>
      </c>
      <c r="E8" s="180"/>
      <c r="F8" s="180"/>
      <c r="G8" s="181"/>
      <c r="H8" s="148"/>
      <c r="J8" s="45"/>
      <c r="K8" s="118"/>
      <c r="L8" s="130"/>
      <c r="M8" s="118"/>
    </row>
    <row r="9" spans="1:13" ht="16.5" customHeight="1">
      <c r="A9" s="176"/>
      <c r="B9" s="195" t="s">
        <v>168</v>
      </c>
      <c r="C9" s="178">
        <v>0.923</v>
      </c>
      <c r="D9" s="179">
        <v>235.2</v>
      </c>
      <c r="E9" s="180"/>
      <c r="F9" s="180"/>
      <c r="G9" s="181"/>
      <c r="H9" s="148"/>
      <c r="J9" s="45"/>
      <c r="K9" s="118"/>
      <c r="L9" s="130"/>
      <c r="M9" s="118"/>
    </row>
    <row r="11" spans="1:13" ht="16.5" customHeight="1">
      <c r="A11" s="144"/>
      <c r="B11" s="144"/>
      <c r="C11" s="145"/>
      <c r="D11" s="61"/>
      <c r="E11" s="61"/>
      <c r="F11" s="61"/>
      <c r="G11" s="61"/>
      <c r="H11" s="123"/>
      <c r="J11" s="45"/>
      <c r="K11" s="118"/>
      <c r="L11" s="130"/>
      <c r="M11" s="118"/>
    </row>
    <row r="12" spans="1:13" ht="16.5" customHeight="1">
      <c r="A12" s="144"/>
      <c r="B12" s="144"/>
      <c r="C12" s="145"/>
      <c r="D12" s="61"/>
      <c r="E12" s="61"/>
      <c r="F12" s="61"/>
      <c r="G12" s="61"/>
      <c r="H12" s="123"/>
      <c r="J12" s="45"/>
      <c r="K12" s="118"/>
      <c r="L12" s="130"/>
      <c r="M12" s="118"/>
    </row>
    <row r="13" spans="1:13" ht="16.5" customHeight="1">
      <c r="A13" s="144"/>
      <c r="B13" s="144"/>
      <c r="C13" s="145"/>
      <c r="D13" s="61"/>
      <c r="E13" s="61"/>
      <c r="F13" s="61"/>
      <c r="G13" s="61"/>
      <c r="H13" s="123"/>
      <c r="J13" s="45"/>
      <c r="K13" s="118"/>
      <c r="L13" s="130"/>
      <c r="M13" s="118"/>
    </row>
    <row r="14" spans="1:13" ht="65.25" customHeight="1">
      <c r="A14" s="107"/>
      <c r="B14" s="107"/>
      <c r="C14" s="113"/>
      <c r="D14" s="113"/>
      <c r="E14" s="113"/>
      <c r="F14" s="113"/>
      <c r="G14" s="113"/>
      <c r="J14" s="118"/>
      <c r="K14" s="118"/>
      <c r="L14" s="118"/>
      <c r="M14" s="118"/>
    </row>
    <row r="15" spans="1:13" ht="14.25">
      <c r="A15" s="107"/>
      <c r="B15" s="107"/>
      <c r="C15" s="113"/>
      <c r="D15" s="113"/>
      <c r="E15" s="113"/>
      <c r="F15" s="113"/>
      <c r="G15" s="113"/>
      <c r="J15" s="118"/>
      <c r="K15" s="118"/>
      <c r="L15" s="118"/>
      <c r="M15" s="118"/>
    </row>
    <row r="16" spans="1:13" ht="14.25">
      <c r="A16" s="107"/>
      <c r="B16" s="107"/>
      <c r="C16" s="113"/>
      <c r="D16" s="113"/>
      <c r="E16" s="113"/>
      <c r="F16" s="113"/>
      <c r="G16" s="113"/>
      <c r="J16" s="118"/>
      <c r="K16" s="118"/>
      <c r="L16" s="118"/>
      <c r="M16" s="118"/>
    </row>
    <row r="17" spans="1:13" ht="14.25">
      <c r="A17" s="107"/>
      <c r="B17" s="107"/>
      <c r="C17" s="113"/>
      <c r="D17" s="113"/>
      <c r="E17" s="113"/>
      <c r="F17" s="113"/>
      <c r="G17" s="113"/>
      <c r="J17" s="118"/>
      <c r="K17" s="118"/>
      <c r="L17" s="118"/>
      <c r="M17" s="118"/>
    </row>
    <row r="18" spans="1:13" ht="14.25">
      <c r="A18" s="107"/>
      <c r="B18" s="107"/>
      <c r="C18" s="113"/>
      <c r="D18" s="113"/>
      <c r="E18" s="113"/>
      <c r="F18" s="113"/>
      <c r="G18" s="113"/>
      <c r="J18" s="118"/>
      <c r="K18" s="118"/>
      <c r="L18" s="118"/>
      <c r="M18" s="118"/>
    </row>
    <row r="19" spans="1:7" ht="14.25">
      <c r="A19" s="107"/>
      <c r="B19" s="107"/>
      <c r="C19" s="113"/>
      <c r="D19" s="113"/>
      <c r="E19" s="113"/>
      <c r="F19" s="113"/>
      <c r="G19" s="113"/>
    </row>
    <row r="20" spans="1:2" ht="14.25">
      <c r="A20" s="107"/>
      <c r="B20" s="107"/>
    </row>
    <row r="21" spans="1:2" ht="14.25">
      <c r="A21" s="107"/>
      <c r="B21" s="107"/>
    </row>
    <row r="22" spans="1:2" ht="14.25">
      <c r="A22" s="107"/>
      <c r="B22" s="107"/>
    </row>
    <row r="23" spans="1:2" ht="14.25">
      <c r="A23" s="107"/>
      <c r="B23" s="107"/>
    </row>
    <row r="24" spans="1:2" ht="14.25">
      <c r="A24" s="107"/>
      <c r="B24" s="107"/>
    </row>
    <row r="25" spans="1:2" ht="14.25">
      <c r="A25" s="107"/>
      <c r="B25" s="107"/>
    </row>
    <row r="26" spans="1:2" ht="14.25">
      <c r="A26" s="107"/>
      <c r="B26" s="107"/>
    </row>
    <row r="27" spans="1:2" ht="14.25">
      <c r="A27" s="107"/>
      <c r="B27" s="107"/>
    </row>
    <row r="28" ht="13.5"/>
    <row r="29" ht="13.5"/>
    <row r="30" ht="13.5"/>
    <row r="31" ht="13.5"/>
    <row r="32" ht="13.5">
      <c r="A32" s="107" t="s">
        <v>112</v>
      </c>
    </row>
    <row r="33" ht="13.5">
      <c r="A33" s="107" t="s">
        <v>113</v>
      </c>
    </row>
    <row r="34" ht="13.5">
      <c r="A34" s="107" t="s">
        <v>114</v>
      </c>
    </row>
  </sheetData>
  <sheetProtection/>
  <mergeCells count="2">
    <mergeCell ref="A2:B2"/>
    <mergeCell ref="A3:B3"/>
  </mergeCells>
  <printOptions/>
  <pageMargins left="0.7874015748031497" right="0.4330708661417323" top="0.5905511811023623" bottom="0.5905511811023623" header="0" footer="0"/>
  <pageSetup blackAndWhite="1" fitToWidth="40" horizontalDpi="300" verticalDpi="300" orientation="portrait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Normal="75" zoomScaleSheetLayoutView="100" zoomScalePageLayoutView="0" workbookViewId="0" topLeftCell="A1">
      <selection activeCell="I3" sqref="I3"/>
    </sheetView>
  </sheetViews>
  <sheetFormatPr defaultColWidth="11.625" defaultRowHeight="15" customHeight="1"/>
  <cols>
    <col min="1" max="1" width="13.375" style="129" customWidth="1"/>
    <col min="2" max="6" width="15.625" style="2" customWidth="1"/>
    <col min="7" max="7" width="1.75390625" style="131" customWidth="1"/>
    <col min="8" max="8" width="15.625" style="2" customWidth="1"/>
    <col min="9" max="12" width="17.50390625" style="2" customWidth="1"/>
    <col min="13" max="16384" width="11.625" style="2" customWidth="1"/>
  </cols>
  <sheetData>
    <row r="1" spans="1:8" s="19" customFormat="1" ht="13.5">
      <c r="A1" s="124" t="s">
        <v>83</v>
      </c>
      <c r="B1" s="125"/>
      <c r="C1" s="125"/>
      <c r="D1" s="125"/>
      <c r="E1" s="125"/>
      <c r="F1" s="125"/>
      <c r="G1" s="161"/>
      <c r="H1" s="124" t="s">
        <v>84</v>
      </c>
    </row>
    <row r="2" spans="1:12" s="32" customFormat="1" ht="18.75" customHeight="1">
      <c r="A2" s="3" t="s">
        <v>85</v>
      </c>
      <c r="F2" s="3" t="s">
        <v>213</v>
      </c>
      <c r="G2" s="66"/>
      <c r="H2" s="238" t="s">
        <v>119</v>
      </c>
      <c r="I2" s="238"/>
      <c r="J2" s="126"/>
      <c r="K2" s="126"/>
      <c r="L2" s="3" t="s">
        <v>212</v>
      </c>
    </row>
    <row r="3" spans="1:12" s="127" customFormat="1" ht="18.75" customHeight="1">
      <c r="A3" s="67" t="s">
        <v>86</v>
      </c>
      <c r="B3" s="6" t="s">
        <v>87</v>
      </c>
      <c r="C3" s="6" t="s">
        <v>88</v>
      </c>
      <c r="D3" s="6" t="s">
        <v>89</v>
      </c>
      <c r="E3" s="6" t="s">
        <v>90</v>
      </c>
      <c r="F3" s="6" t="s">
        <v>91</v>
      </c>
      <c r="G3" s="149"/>
      <c r="H3" s="67" t="s">
        <v>86</v>
      </c>
      <c r="I3" s="67" t="s">
        <v>87</v>
      </c>
      <c r="J3" s="67" t="s">
        <v>88</v>
      </c>
      <c r="K3" s="67" t="s">
        <v>89</v>
      </c>
      <c r="L3" s="67" t="s">
        <v>90</v>
      </c>
    </row>
    <row r="4" spans="1:12" ht="18.75" customHeight="1">
      <c r="A4" s="4" t="s">
        <v>2</v>
      </c>
      <c r="B4" s="16"/>
      <c r="C4" s="16">
        <v>6255437</v>
      </c>
      <c r="D4" s="16">
        <v>199616</v>
      </c>
      <c r="E4" s="16">
        <v>199752</v>
      </c>
      <c r="F4" s="64">
        <v>6873574</v>
      </c>
      <c r="G4" s="17"/>
      <c r="H4" s="4" t="s">
        <v>2</v>
      </c>
      <c r="I4" s="16"/>
      <c r="J4" s="16">
        <v>1633693</v>
      </c>
      <c r="K4" s="16">
        <v>8677</v>
      </c>
      <c r="L4" s="64">
        <v>12541</v>
      </c>
    </row>
    <row r="5" spans="1:12" ht="18.75" customHeight="1">
      <c r="A5" s="33" t="s">
        <v>92</v>
      </c>
      <c r="B5" s="15">
        <v>22317</v>
      </c>
      <c r="C5" s="15">
        <v>534268</v>
      </c>
      <c r="D5" s="15">
        <v>16768</v>
      </c>
      <c r="E5" s="15">
        <v>15012</v>
      </c>
      <c r="F5" s="17">
        <v>539885</v>
      </c>
      <c r="G5" s="17"/>
      <c r="H5" s="33" t="s">
        <v>92</v>
      </c>
      <c r="I5" s="15">
        <v>5133</v>
      </c>
      <c r="J5" s="15">
        <v>140916</v>
      </c>
      <c r="K5" s="15">
        <v>607</v>
      </c>
      <c r="L5" s="17">
        <v>900</v>
      </c>
    </row>
    <row r="6" spans="1:12" ht="18.75" customHeight="1">
      <c r="A6" s="33" t="s">
        <v>93</v>
      </c>
      <c r="B6" s="15">
        <v>22295</v>
      </c>
      <c r="C6" s="15">
        <v>509951</v>
      </c>
      <c r="D6" s="15">
        <v>16285</v>
      </c>
      <c r="E6" s="15">
        <v>16128</v>
      </c>
      <c r="F6" s="17">
        <v>567230</v>
      </c>
      <c r="G6" s="17"/>
      <c r="H6" s="33" t="s">
        <v>93</v>
      </c>
      <c r="I6" s="15">
        <v>5131</v>
      </c>
      <c r="J6" s="15">
        <v>132848</v>
      </c>
      <c r="K6" s="15">
        <v>699</v>
      </c>
      <c r="L6" s="17">
        <v>967</v>
      </c>
    </row>
    <row r="7" spans="1:12" ht="18.75" customHeight="1">
      <c r="A7" s="33" t="s">
        <v>65</v>
      </c>
      <c r="B7" s="15">
        <v>22285</v>
      </c>
      <c r="C7" s="15">
        <v>537578</v>
      </c>
      <c r="D7" s="15">
        <v>16997</v>
      </c>
      <c r="E7" s="15">
        <v>17439</v>
      </c>
      <c r="F7" s="17">
        <v>613573</v>
      </c>
      <c r="G7" s="17"/>
      <c r="H7" s="33" t="s">
        <v>65</v>
      </c>
      <c r="I7" s="15">
        <v>5131</v>
      </c>
      <c r="J7" s="15">
        <v>142283</v>
      </c>
      <c r="K7" s="15">
        <v>732</v>
      </c>
      <c r="L7" s="17">
        <v>1154</v>
      </c>
    </row>
    <row r="8" spans="1:12" ht="18.75" customHeight="1">
      <c r="A8" s="33" t="s">
        <v>66</v>
      </c>
      <c r="B8" s="15">
        <v>22287</v>
      </c>
      <c r="C8" s="15">
        <v>512463</v>
      </c>
      <c r="D8" s="15">
        <v>15984</v>
      </c>
      <c r="E8" s="15">
        <v>16344</v>
      </c>
      <c r="F8" s="17">
        <v>562878</v>
      </c>
      <c r="G8" s="17"/>
      <c r="H8" s="33" t="s">
        <v>66</v>
      </c>
      <c r="I8" s="15">
        <v>5131</v>
      </c>
      <c r="J8" s="15">
        <v>135771</v>
      </c>
      <c r="K8" s="15">
        <v>722</v>
      </c>
      <c r="L8" s="17">
        <v>1075</v>
      </c>
    </row>
    <row r="9" spans="1:12" ht="18.75" customHeight="1">
      <c r="A9" s="33" t="s">
        <v>67</v>
      </c>
      <c r="B9" s="15">
        <v>22287</v>
      </c>
      <c r="C9" s="15">
        <v>521224</v>
      </c>
      <c r="D9" s="15">
        <v>15851</v>
      </c>
      <c r="E9" s="15">
        <v>15650</v>
      </c>
      <c r="F9" s="17">
        <v>551495</v>
      </c>
      <c r="G9" s="17"/>
      <c r="H9" s="33" t="s">
        <v>67</v>
      </c>
      <c r="I9" s="15">
        <v>5131</v>
      </c>
      <c r="J9" s="15">
        <v>138416</v>
      </c>
      <c r="K9" s="15">
        <v>705</v>
      </c>
      <c r="L9" s="17">
        <v>1048</v>
      </c>
    </row>
    <row r="10" spans="1:12" ht="18.75" customHeight="1">
      <c r="A10" s="33" t="s">
        <v>68</v>
      </c>
      <c r="B10" s="15">
        <v>22219</v>
      </c>
      <c r="C10" s="15">
        <v>509970</v>
      </c>
      <c r="D10" s="15">
        <v>17029</v>
      </c>
      <c r="E10" s="15">
        <v>16819</v>
      </c>
      <c r="F10" s="17">
        <v>584763</v>
      </c>
      <c r="G10" s="17"/>
      <c r="H10" s="33" t="s">
        <v>68</v>
      </c>
      <c r="I10" s="15">
        <v>5131</v>
      </c>
      <c r="J10" s="15">
        <v>134545</v>
      </c>
      <c r="K10" s="15">
        <v>757</v>
      </c>
      <c r="L10" s="17">
        <v>1003</v>
      </c>
    </row>
    <row r="11" spans="1:12" ht="18.75" customHeight="1">
      <c r="A11" s="33" t="s">
        <v>69</v>
      </c>
      <c r="B11" s="15">
        <v>22164</v>
      </c>
      <c r="C11" s="15">
        <v>531817</v>
      </c>
      <c r="D11" s="15">
        <v>16921</v>
      </c>
      <c r="E11" s="15">
        <v>17185</v>
      </c>
      <c r="F11" s="17">
        <v>574924</v>
      </c>
      <c r="G11" s="17"/>
      <c r="H11" s="33" t="s">
        <v>69</v>
      </c>
      <c r="I11" s="15">
        <v>5129</v>
      </c>
      <c r="J11" s="15">
        <v>140623</v>
      </c>
      <c r="K11" s="15">
        <v>715</v>
      </c>
      <c r="L11" s="17">
        <v>1045</v>
      </c>
    </row>
    <row r="12" spans="1:12" ht="18.75" customHeight="1">
      <c r="A12" s="33" t="s">
        <v>70</v>
      </c>
      <c r="B12" s="15">
        <v>22157</v>
      </c>
      <c r="C12" s="15">
        <v>531477</v>
      </c>
      <c r="D12" s="15">
        <v>17942</v>
      </c>
      <c r="E12" s="15">
        <v>17650</v>
      </c>
      <c r="F12" s="17">
        <v>593898</v>
      </c>
      <c r="G12" s="17"/>
      <c r="H12" s="33" t="s">
        <v>70</v>
      </c>
      <c r="I12" s="15">
        <v>5060</v>
      </c>
      <c r="J12" s="15">
        <v>137370</v>
      </c>
      <c r="K12" s="15">
        <v>759</v>
      </c>
      <c r="L12" s="17">
        <v>1088</v>
      </c>
    </row>
    <row r="13" spans="1:12" ht="18.75" customHeight="1">
      <c r="A13" s="33" t="s">
        <v>71</v>
      </c>
      <c r="B13" s="15">
        <v>22099</v>
      </c>
      <c r="C13" s="15">
        <v>507063</v>
      </c>
      <c r="D13" s="15">
        <v>16035</v>
      </c>
      <c r="E13" s="15">
        <v>16384</v>
      </c>
      <c r="F13" s="17">
        <v>560042</v>
      </c>
      <c r="G13" s="17"/>
      <c r="H13" s="33" t="s">
        <v>71</v>
      </c>
      <c r="I13" s="15">
        <v>5060</v>
      </c>
      <c r="J13" s="15">
        <v>132609</v>
      </c>
      <c r="K13" s="15">
        <v>713</v>
      </c>
      <c r="L13" s="17">
        <v>1056</v>
      </c>
    </row>
    <row r="14" spans="1:12" ht="18.75" customHeight="1">
      <c r="A14" s="33" t="s">
        <v>72</v>
      </c>
      <c r="B14" s="15">
        <v>22049</v>
      </c>
      <c r="C14" s="15">
        <v>523357</v>
      </c>
      <c r="D14" s="15">
        <v>17001</v>
      </c>
      <c r="E14" s="15">
        <v>16770</v>
      </c>
      <c r="F14" s="17">
        <v>569573</v>
      </c>
      <c r="G14" s="17"/>
      <c r="H14" s="33" t="s">
        <v>72</v>
      </c>
      <c r="I14" s="15">
        <v>5024</v>
      </c>
      <c r="J14" s="15">
        <v>134433</v>
      </c>
      <c r="K14" s="15">
        <v>731</v>
      </c>
      <c r="L14" s="17">
        <v>1050</v>
      </c>
    </row>
    <row r="15" spans="1:12" ht="18.75" customHeight="1">
      <c r="A15" s="33" t="s">
        <v>73</v>
      </c>
      <c r="B15" s="15">
        <v>22049</v>
      </c>
      <c r="C15" s="15">
        <v>511453</v>
      </c>
      <c r="D15" s="15">
        <v>16532</v>
      </c>
      <c r="E15" s="15">
        <v>16461</v>
      </c>
      <c r="F15" s="17">
        <v>581225</v>
      </c>
      <c r="G15" s="17"/>
      <c r="H15" s="33" t="s">
        <v>73</v>
      </c>
      <c r="I15" s="15">
        <v>5024</v>
      </c>
      <c r="J15" s="15">
        <v>129164</v>
      </c>
      <c r="K15" s="15">
        <v>728</v>
      </c>
      <c r="L15" s="17">
        <v>1037</v>
      </c>
    </row>
    <row r="16" spans="1:12" ht="18.75" customHeight="1">
      <c r="A16" s="5" t="s">
        <v>74</v>
      </c>
      <c r="B16" s="20">
        <v>22049</v>
      </c>
      <c r="C16" s="20">
        <v>524816</v>
      </c>
      <c r="D16" s="20">
        <v>16271</v>
      </c>
      <c r="E16" s="20">
        <v>17910</v>
      </c>
      <c r="F16" s="22">
        <v>574088</v>
      </c>
      <c r="G16" s="17"/>
      <c r="H16" s="5" t="s">
        <v>74</v>
      </c>
      <c r="I16" s="20">
        <v>5024</v>
      </c>
      <c r="J16" s="20">
        <v>134715</v>
      </c>
      <c r="K16" s="20">
        <v>809</v>
      </c>
      <c r="L16" s="22">
        <v>1118</v>
      </c>
    </row>
    <row r="17" spans="1:7" ht="18.75" customHeight="1">
      <c r="A17" s="128"/>
      <c r="B17" s="126"/>
      <c r="C17" s="126"/>
      <c r="D17" s="126"/>
      <c r="E17" s="126"/>
      <c r="F17" s="126"/>
      <c r="G17" s="159"/>
    </row>
    <row r="18" spans="1:12" ht="18.75" customHeight="1">
      <c r="A18" s="3" t="s">
        <v>95</v>
      </c>
      <c r="B18" s="32"/>
      <c r="C18" s="32"/>
      <c r="D18" s="32"/>
      <c r="E18" s="3" t="s">
        <v>212</v>
      </c>
      <c r="F18" s="3"/>
      <c r="G18" s="66"/>
      <c r="H18" s="150" t="s">
        <v>162</v>
      </c>
      <c r="I18" s="150"/>
      <c r="J18" s="126"/>
      <c r="K18" s="126"/>
      <c r="L18" s="3" t="s">
        <v>212</v>
      </c>
    </row>
    <row r="19" spans="1:12" ht="18.75" customHeight="1">
      <c r="A19" s="67" t="s">
        <v>86</v>
      </c>
      <c r="B19" s="6" t="s">
        <v>87</v>
      </c>
      <c r="C19" s="6" t="s">
        <v>88</v>
      </c>
      <c r="D19" s="6" t="s">
        <v>89</v>
      </c>
      <c r="E19" s="6" t="s">
        <v>90</v>
      </c>
      <c r="F19" s="66"/>
      <c r="G19" s="66"/>
      <c r="H19" s="67" t="s">
        <v>86</v>
      </c>
      <c r="I19" s="67" t="s">
        <v>87</v>
      </c>
      <c r="J19" s="67" t="s">
        <v>88</v>
      </c>
      <c r="K19" s="67" t="s">
        <v>89</v>
      </c>
      <c r="L19" s="67" t="s">
        <v>90</v>
      </c>
    </row>
    <row r="20" spans="1:12" ht="18.75" customHeight="1">
      <c r="A20" s="4" t="s">
        <v>2</v>
      </c>
      <c r="B20" s="16"/>
      <c r="C20" s="16">
        <v>1423922</v>
      </c>
      <c r="D20" s="16">
        <v>4511</v>
      </c>
      <c r="E20" s="64">
        <v>4575</v>
      </c>
      <c r="F20" s="15"/>
      <c r="G20" s="15"/>
      <c r="H20" s="4" t="s">
        <v>2</v>
      </c>
      <c r="I20" s="16"/>
      <c r="J20" s="16">
        <v>3193541</v>
      </c>
      <c r="K20" s="16">
        <v>186345</v>
      </c>
      <c r="L20" s="64">
        <v>182555</v>
      </c>
    </row>
    <row r="21" spans="1:12" ht="18.75" customHeight="1">
      <c r="A21" s="33" t="s">
        <v>92</v>
      </c>
      <c r="B21" s="15">
        <v>4902</v>
      </c>
      <c r="C21" s="15">
        <v>120890</v>
      </c>
      <c r="D21" s="15">
        <v>353</v>
      </c>
      <c r="E21" s="17">
        <v>329</v>
      </c>
      <c r="F21" s="15"/>
      <c r="G21" s="15"/>
      <c r="H21" s="33" t="s">
        <v>92</v>
      </c>
      <c r="I21" s="15">
        <v>12202</v>
      </c>
      <c r="J21" s="15">
        <v>272176</v>
      </c>
      <c r="K21" s="15">
        <v>15801</v>
      </c>
      <c r="L21" s="17">
        <v>13775</v>
      </c>
    </row>
    <row r="22" spans="1:12" ht="18.75" customHeight="1">
      <c r="A22" s="33" t="s">
        <v>93</v>
      </c>
      <c r="B22" s="15">
        <v>4902</v>
      </c>
      <c r="C22" s="15">
        <v>113416</v>
      </c>
      <c r="D22" s="15">
        <v>372</v>
      </c>
      <c r="E22" s="17">
        <v>365</v>
      </c>
      <c r="F22" s="15"/>
      <c r="G22" s="15"/>
      <c r="H22" s="33" t="s">
        <v>93</v>
      </c>
      <c r="I22" s="15">
        <v>12182</v>
      </c>
      <c r="J22" s="15">
        <v>263345</v>
      </c>
      <c r="K22" s="15">
        <v>15207</v>
      </c>
      <c r="L22" s="17">
        <v>14792</v>
      </c>
    </row>
    <row r="23" spans="1:12" ht="18.75" customHeight="1">
      <c r="A23" s="33" t="s">
        <v>65</v>
      </c>
      <c r="B23" s="15">
        <v>4892</v>
      </c>
      <c r="C23" s="15">
        <v>120919</v>
      </c>
      <c r="D23" s="15">
        <v>372</v>
      </c>
      <c r="E23" s="17">
        <v>418</v>
      </c>
      <c r="F23" s="15"/>
      <c r="G23" s="15"/>
      <c r="H23" s="33" t="s">
        <v>65</v>
      </c>
      <c r="I23" s="15">
        <v>12182</v>
      </c>
      <c r="J23" s="15">
        <v>274065</v>
      </c>
      <c r="K23" s="15">
        <v>15888</v>
      </c>
      <c r="L23" s="17">
        <v>15856</v>
      </c>
    </row>
    <row r="24" spans="1:12" ht="18.75" customHeight="1">
      <c r="A24" s="33" t="s">
        <v>66</v>
      </c>
      <c r="B24" s="15">
        <v>4892</v>
      </c>
      <c r="C24" s="15">
        <v>116897</v>
      </c>
      <c r="D24" s="15">
        <v>407</v>
      </c>
      <c r="E24" s="17">
        <v>345</v>
      </c>
      <c r="F24" s="15"/>
      <c r="G24" s="15"/>
      <c r="H24" s="33" t="s">
        <v>66</v>
      </c>
      <c r="I24" s="15">
        <v>12182</v>
      </c>
      <c r="J24" s="15">
        <v>259522</v>
      </c>
      <c r="K24" s="15">
        <v>14849</v>
      </c>
      <c r="L24" s="17">
        <v>14922</v>
      </c>
    </row>
    <row r="25" spans="1:12" ht="18.75" customHeight="1">
      <c r="A25" s="33" t="s">
        <v>67</v>
      </c>
      <c r="B25" s="15">
        <v>4892</v>
      </c>
      <c r="C25" s="15">
        <v>120608</v>
      </c>
      <c r="D25" s="15">
        <v>372</v>
      </c>
      <c r="E25" s="17">
        <v>425</v>
      </c>
      <c r="F25" s="15"/>
      <c r="G25" s="15"/>
      <c r="H25" s="33" t="s">
        <v>67</v>
      </c>
      <c r="I25" s="15">
        <v>12182</v>
      </c>
      <c r="J25" s="15">
        <v>261887</v>
      </c>
      <c r="K25" s="15">
        <v>14766</v>
      </c>
      <c r="L25" s="17">
        <v>14166</v>
      </c>
    </row>
    <row r="26" spans="1:12" ht="18.75" customHeight="1">
      <c r="A26" s="33" t="s">
        <v>68</v>
      </c>
      <c r="B26" s="15">
        <v>4824</v>
      </c>
      <c r="C26" s="15">
        <v>116703</v>
      </c>
      <c r="D26" s="15">
        <v>374</v>
      </c>
      <c r="E26" s="17">
        <v>404</v>
      </c>
      <c r="F26" s="15"/>
      <c r="G26" s="15"/>
      <c r="H26" s="33" t="s">
        <v>68</v>
      </c>
      <c r="I26" s="15">
        <v>12182</v>
      </c>
      <c r="J26" s="15">
        <v>258548</v>
      </c>
      <c r="K26" s="15">
        <v>15896</v>
      </c>
      <c r="L26" s="17">
        <v>15409</v>
      </c>
    </row>
    <row r="27" spans="1:12" ht="18.75" customHeight="1">
      <c r="A27" s="33" t="s">
        <v>69</v>
      </c>
      <c r="B27" s="15">
        <v>4774</v>
      </c>
      <c r="C27" s="15">
        <v>120361</v>
      </c>
      <c r="D27" s="15">
        <v>432</v>
      </c>
      <c r="E27" s="17">
        <v>388</v>
      </c>
      <c r="F27" s="15"/>
      <c r="G27" s="15"/>
      <c r="H27" s="33" t="s">
        <v>69</v>
      </c>
      <c r="I27" s="15">
        <v>12179</v>
      </c>
      <c r="J27" s="15">
        <v>270594</v>
      </c>
      <c r="K27" s="15">
        <v>15767</v>
      </c>
      <c r="L27" s="17">
        <v>15748</v>
      </c>
    </row>
    <row r="28" spans="1:12" ht="18.75" customHeight="1">
      <c r="A28" s="33" t="s">
        <v>70</v>
      </c>
      <c r="B28" s="15">
        <v>4767</v>
      </c>
      <c r="C28" s="15">
        <v>121190</v>
      </c>
      <c r="D28" s="15">
        <v>394</v>
      </c>
      <c r="E28" s="17">
        <v>397</v>
      </c>
      <c r="F28" s="15"/>
      <c r="G28" s="15"/>
      <c r="H28" s="33" t="s">
        <v>70</v>
      </c>
      <c r="I28" s="15">
        <v>12248</v>
      </c>
      <c r="J28" s="15">
        <v>272511</v>
      </c>
      <c r="K28" s="15">
        <v>16781</v>
      </c>
      <c r="L28" s="17">
        <v>16162</v>
      </c>
    </row>
    <row r="29" spans="1:12" ht="18.75" customHeight="1">
      <c r="A29" s="33" t="s">
        <v>71</v>
      </c>
      <c r="B29" s="15">
        <v>4767</v>
      </c>
      <c r="C29" s="15">
        <v>117015</v>
      </c>
      <c r="D29" s="15">
        <v>377</v>
      </c>
      <c r="E29" s="17">
        <v>386</v>
      </c>
      <c r="F29" s="15"/>
      <c r="G29" s="15"/>
      <c r="H29" s="33" t="s">
        <v>71</v>
      </c>
      <c r="I29" s="15">
        <v>12190</v>
      </c>
      <c r="J29" s="15">
        <v>256921</v>
      </c>
      <c r="K29" s="15">
        <v>14938</v>
      </c>
      <c r="L29" s="17">
        <v>14934</v>
      </c>
    </row>
    <row r="30" spans="1:12" ht="18.75" customHeight="1">
      <c r="A30" s="33" t="s">
        <v>72</v>
      </c>
      <c r="B30" s="15">
        <v>4767</v>
      </c>
      <c r="C30" s="15">
        <v>120280</v>
      </c>
      <c r="D30" s="15">
        <v>373</v>
      </c>
      <c r="E30" s="17">
        <v>404</v>
      </c>
      <c r="F30" s="15"/>
      <c r="G30" s="15"/>
      <c r="H30" s="33" t="s">
        <v>72</v>
      </c>
      <c r="I30" s="15">
        <v>12176</v>
      </c>
      <c r="J30" s="15">
        <v>268139</v>
      </c>
      <c r="K30" s="15">
        <v>15888</v>
      </c>
      <c r="L30" s="17">
        <v>15308</v>
      </c>
    </row>
    <row r="31" spans="1:12" ht="18.75" customHeight="1">
      <c r="A31" s="33" t="s">
        <v>73</v>
      </c>
      <c r="B31" s="15">
        <v>4767</v>
      </c>
      <c r="C31" s="15">
        <v>115997</v>
      </c>
      <c r="D31" s="15">
        <v>346</v>
      </c>
      <c r="E31" s="17">
        <v>351</v>
      </c>
      <c r="F31" s="15"/>
      <c r="G31" s="15"/>
      <c r="H31" s="33" t="s">
        <v>73</v>
      </c>
      <c r="I31" s="15">
        <v>12176</v>
      </c>
      <c r="J31" s="15">
        <v>265846</v>
      </c>
      <c r="K31" s="15">
        <v>15450</v>
      </c>
      <c r="L31" s="17">
        <v>15063</v>
      </c>
    </row>
    <row r="32" spans="1:12" ht="18.75" customHeight="1">
      <c r="A32" s="5" t="s">
        <v>74</v>
      </c>
      <c r="B32" s="20">
        <v>4767</v>
      </c>
      <c r="C32" s="20">
        <v>119646</v>
      </c>
      <c r="D32" s="20">
        <v>339</v>
      </c>
      <c r="E32" s="22">
        <v>363</v>
      </c>
      <c r="F32" s="15"/>
      <c r="G32" s="15"/>
      <c r="H32" s="5" t="s">
        <v>74</v>
      </c>
      <c r="I32" s="20">
        <v>12176</v>
      </c>
      <c r="J32" s="20">
        <v>269987</v>
      </c>
      <c r="K32" s="20">
        <v>15114</v>
      </c>
      <c r="L32" s="22">
        <v>16420</v>
      </c>
    </row>
    <row r="33" ht="18.75" customHeight="1">
      <c r="F33" s="131"/>
    </row>
    <row r="34" spans="1:6" ht="18.75" customHeight="1">
      <c r="A34" s="3" t="s">
        <v>96</v>
      </c>
      <c r="B34" s="32"/>
      <c r="C34" s="32"/>
      <c r="D34" s="32"/>
      <c r="E34" s="3" t="s">
        <v>212</v>
      </c>
      <c r="F34" s="131"/>
    </row>
    <row r="35" spans="1:12" ht="18.75" customHeight="1">
      <c r="A35" s="67" t="s">
        <v>86</v>
      </c>
      <c r="B35" s="6" t="s">
        <v>87</v>
      </c>
      <c r="C35" s="6" t="s">
        <v>88</v>
      </c>
      <c r="D35" s="6" t="s">
        <v>89</v>
      </c>
      <c r="E35" s="6" t="s">
        <v>90</v>
      </c>
      <c r="F35" s="131"/>
      <c r="H35" s="150" t="s">
        <v>169</v>
      </c>
      <c r="I35" s="150"/>
      <c r="J35" s="126"/>
      <c r="K35" s="126"/>
      <c r="L35" s="3" t="s">
        <v>212</v>
      </c>
    </row>
    <row r="36" spans="1:12" ht="18.75" customHeight="1">
      <c r="A36" s="4" t="s">
        <v>2</v>
      </c>
      <c r="B36" s="16"/>
      <c r="C36" s="16">
        <v>4190</v>
      </c>
      <c r="D36" s="16">
        <v>63</v>
      </c>
      <c r="E36" s="64">
        <v>67</v>
      </c>
      <c r="F36" s="131"/>
      <c r="H36" s="67" t="s">
        <v>86</v>
      </c>
      <c r="I36" s="67" t="s">
        <v>87</v>
      </c>
      <c r="J36" s="67" t="s">
        <v>88</v>
      </c>
      <c r="K36" s="67" t="s">
        <v>89</v>
      </c>
      <c r="L36" s="67" t="s">
        <v>90</v>
      </c>
    </row>
    <row r="37" spans="1:12" ht="18.75" customHeight="1">
      <c r="A37" s="33" t="s">
        <v>92</v>
      </c>
      <c r="B37" s="15">
        <v>54</v>
      </c>
      <c r="C37" s="15">
        <v>264</v>
      </c>
      <c r="D37" s="15">
        <v>2</v>
      </c>
      <c r="E37" s="17">
        <v>5</v>
      </c>
      <c r="F37" s="131"/>
      <c r="H37" s="4" t="s">
        <v>2</v>
      </c>
      <c r="I37" s="16"/>
      <c r="J37" s="16">
        <v>271135</v>
      </c>
      <c r="K37" s="16">
        <v>419</v>
      </c>
      <c r="L37" s="64">
        <v>757</v>
      </c>
    </row>
    <row r="38" spans="1:12" ht="18.75" customHeight="1">
      <c r="A38" s="33" t="s">
        <v>93</v>
      </c>
      <c r="B38" s="15">
        <v>54</v>
      </c>
      <c r="C38" s="15">
        <v>333</v>
      </c>
      <c r="D38" s="15">
        <v>4</v>
      </c>
      <c r="E38" s="17">
        <v>2</v>
      </c>
      <c r="F38" s="131"/>
      <c r="H38" s="33" t="s">
        <v>92</v>
      </c>
      <c r="I38" s="15">
        <v>943</v>
      </c>
      <c r="J38" s="15">
        <v>27059</v>
      </c>
      <c r="K38" s="15">
        <v>37</v>
      </c>
      <c r="L38" s="17">
        <v>77</v>
      </c>
    </row>
    <row r="39" spans="1:12" ht="18.75" customHeight="1">
      <c r="A39" s="33" t="s">
        <v>65</v>
      </c>
      <c r="B39" s="15">
        <v>54</v>
      </c>
      <c r="C39" s="15">
        <v>303</v>
      </c>
      <c r="D39" s="15">
        <v>3</v>
      </c>
      <c r="E39" s="17">
        <v>9</v>
      </c>
      <c r="F39" s="131"/>
      <c r="H39" s="33" t="s">
        <v>93</v>
      </c>
      <c r="I39" s="15">
        <v>868</v>
      </c>
      <c r="J39" s="15">
        <v>23165</v>
      </c>
      <c r="K39" s="15">
        <v>41</v>
      </c>
      <c r="L39" s="17">
        <v>58</v>
      </c>
    </row>
    <row r="40" spans="1:12" ht="18.75" customHeight="1">
      <c r="A40" s="33" t="s">
        <v>66</v>
      </c>
      <c r="B40" s="15">
        <v>54</v>
      </c>
      <c r="C40" s="15">
        <v>273</v>
      </c>
      <c r="D40" s="15">
        <v>6</v>
      </c>
      <c r="E40" s="17">
        <v>2</v>
      </c>
      <c r="F40" s="131"/>
      <c r="H40" s="33" t="s">
        <v>65</v>
      </c>
      <c r="I40" s="15">
        <v>868</v>
      </c>
      <c r="J40" s="15">
        <v>24264</v>
      </c>
      <c r="K40" s="15">
        <v>37</v>
      </c>
      <c r="L40" s="17">
        <v>80</v>
      </c>
    </row>
    <row r="41" spans="1:12" ht="18.75" customHeight="1">
      <c r="A41" s="33" t="s">
        <v>67</v>
      </c>
      <c r="B41" s="15">
        <v>54</v>
      </c>
      <c r="C41" s="15">
        <v>304</v>
      </c>
      <c r="D41" s="15">
        <v>6</v>
      </c>
      <c r="E41" s="17">
        <v>9</v>
      </c>
      <c r="F41" s="131"/>
      <c r="H41" s="33" t="s">
        <v>66</v>
      </c>
      <c r="I41" s="15">
        <v>828</v>
      </c>
      <c r="J41" s="15">
        <v>22910</v>
      </c>
      <c r="K41" s="15">
        <v>37</v>
      </c>
      <c r="L41" s="17">
        <v>68</v>
      </c>
    </row>
    <row r="42" spans="1:12" ht="18.75" customHeight="1">
      <c r="A42" s="33" t="s">
        <v>68</v>
      </c>
      <c r="B42" s="15">
        <v>54</v>
      </c>
      <c r="C42" s="15">
        <v>166</v>
      </c>
      <c r="D42" s="15">
        <v>1</v>
      </c>
      <c r="E42" s="17">
        <v>2</v>
      </c>
      <c r="F42" s="131"/>
      <c r="H42" s="33" t="s">
        <v>67</v>
      </c>
      <c r="I42" s="15">
        <v>828</v>
      </c>
      <c r="J42" s="15">
        <v>23535</v>
      </c>
      <c r="K42" s="15">
        <v>30</v>
      </c>
      <c r="L42" s="17">
        <v>64</v>
      </c>
    </row>
    <row r="43" spans="1:12" ht="18.75" customHeight="1">
      <c r="A43" s="33" t="s">
        <v>69</v>
      </c>
      <c r="B43" s="15">
        <v>54</v>
      </c>
      <c r="C43" s="15">
        <v>235</v>
      </c>
      <c r="D43" s="15">
        <v>6</v>
      </c>
      <c r="E43" s="17">
        <v>3</v>
      </c>
      <c r="F43" s="131"/>
      <c r="H43" s="33" t="s">
        <v>68</v>
      </c>
      <c r="I43" s="15">
        <v>815</v>
      </c>
      <c r="J43" s="15">
        <v>22151</v>
      </c>
      <c r="K43" s="15">
        <v>40</v>
      </c>
      <c r="L43" s="17">
        <v>74</v>
      </c>
    </row>
    <row r="44" spans="1:12" ht="18.75" customHeight="1">
      <c r="A44" s="33" t="s">
        <v>70</v>
      </c>
      <c r="B44" s="15">
        <v>54</v>
      </c>
      <c r="C44" s="15">
        <v>400</v>
      </c>
      <c r="D44" s="15">
        <v>8</v>
      </c>
      <c r="E44" s="17">
        <v>2</v>
      </c>
      <c r="F44" s="131"/>
      <c r="H44" s="33" t="s">
        <v>69</v>
      </c>
      <c r="I44" s="15">
        <v>779</v>
      </c>
      <c r="J44" s="15">
        <v>22456</v>
      </c>
      <c r="K44" s="15">
        <v>35</v>
      </c>
      <c r="L44" s="17">
        <v>60</v>
      </c>
    </row>
    <row r="45" spans="1:12" ht="18.75" customHeight="1">
      <c r="A45" s="33" t="s">
        <v>71</v>
      </c>
      <c r="B45" s="15">
        <v>54</v>
      </c>
      <c r="C45" s="15">
        <v>512</v>
      </c>
      <c r="D45" s="15">
        <v>5</v>
      </c>
      <c r="E45" s="17">
        <v>7</v>
      </c>
      <c r="F45" s="131"/>
      <c r="H45" s="33" t="s">
        <v>70</v>
      </c>
      <c r="I45" s="15">
        <v>771</v>
      </c>
      <c r="J45" s="15">
        <v>22381</v>
      </c>
      <c r="K45" s="15">
        <v>26</v>
      </c>
      <c r="L45" s="17">
        <v>53</v>
      </c>
    </row>
    <row r="46" spans="1:12" ht="18.75" customHeight="1">
      <c r="A46" s="33" t="s">
        <v>72</v>
      </c>
      <c r="B46" s="15">
        <v>54</v>
      </c>
      <c r="C46" s="15">
        <v>498</v>
      </c>
      <c r="D46" s="15">
        <v>8</v>
      </c>
      <c r="E46" s="17">
        <v>8</v>
      </c>
      <c r="F46" s="131"/>
      <c r="H46" s="33" t="s">
        <v>71</v>
      </c>
      <c r="I46" s="15">
        <v>770</v>
      </c>
      <c r="J46" s="15">
        <v>21691</v>
      </c>
      <c r="K46" s="15">
        <v>37</v>
      </c>
      <c r="L46" s="17">
        <v>61</v>
      </c>
    </row>
    <row r="47" spans="1:12" ht="18.75" customHeight="1">
      <c r="A47" s="33" t="s">
        <v>73</v>
      </c>
      <c r="B47" s="15">
        <v>54</v>
      </c>
      <c r="C47" s="15">
        <v>440</v>
      </c>
      <c r="D47" s="15">
        <v>6</v>
      </c>
      <c r="E47" s="17">
        <v>9</v>
      </c>
      <c r="F47" s="131"/>
      <c r="H47" s="33" t="s">
        <v>72</v>
      </c>
      <c r="I47" s="15">
        <v>720</v>
      </c>
      <c r="J47" s="15">
        <v>20812</v>
      </c>
      <c r="K47" s="15">
        <v>33</v>
      </c>
      <c r="L47" s="17">
        <v>57</v>
      </c>
    </row>
    <row r="48" spans="1:12" ht="18.75" customHeight="1">
      <c r="A48" s="5" t="s">
        <v>74</v>
      </c>
      <c r="B48" s="20">
        <v>54</v>
      </c>
      <c r="C48" s="20">
        <v>462</v>
      </c>
      <c r="D48" s="20">
        <v>8</v>
      </c>
      <c r="E48" s="22">
        <v>9</v>
      </c>
      <c r="F48" s="131"/>
      <c r="H48" s="33" t="s">
        <v>73</v>
      </c>
      <c r="I48" s="15">
        <v>720</v>
      </c>
      <c r="J48" s="15">
        <v>20131</v>
      </c>
      <c r="K48" s="15">
        <v>31</v>
      </c>
      <c r="L48" s="17">
        <v>49</v>
      </c>
    </row>
    <row r="49" spans="1:12" ht="18.75" customHeight="1">
      <c r="A49" s="2"/>
      <c r="F49" s="66"/>
      <c r="G49" s="66"/>
      <c r="H49" s="5" t="s">
        <v>74</v>
      </c>
      <c r="I49" s="20">
        <v>720</v>
      </c>
      <c r="J49" s="20">
        <v>20580</v>
      </c>
      <c r="K49" s="20">
        <v>35</v>
      </c>
      <c r="L49" s="22">
        <v>56</v>
      </c>
    </row>
    <row r="50" spans="1:7" ht="18.75" customHeight="1">
      <c r="A50" s="114" t="s">
        <v>0</v>
      </c>
      <c r="B50" s="32"/>
      <c r="C50" s="32"/>
      <c r="D50" s="32"/>
      <c r="E50" s="3" t="s">
        <v>212</v>
      </c>
      <c r="F50" s="66"/>
      <c r="G50" s="66"/>
    </row>
    <row r="51" spans="1:7" ht="18.75" customHeight="1">
      <c r="A51" s="67" t="s">
        <v>86</v>
      </c>
      <c r="B51" s="6" t="s">
        <v>87</v>
      </c>
      <c r="C51" s="6" t="s">
        <v>88</v>
      </c>
      <c r="D51" s="6" t="s">
        <v>89</v>
      </c>
      <c r="E51" s="6" t="s">
        <v>90</v>
      </c>
      <c r="F51" s="15"/>
      <c r="G51" s="15"/>
    </row>
    <row r="52" spans="1:7" ht="18.75" customHeight="1">
      <c r="A52" s="4" t="s">
        <v>2</v>
      </c>
      <c r="B52" s="16"/>
      <c r="C52" s="16">
        <v>91</v>
      </c>
      <c r="D52" s="16">
        <v>20</v>
      </c>
      <c r="E52" s="64">
        <v>14</v>
      </c>
      <c r="F52" s="15"/>
      <c r="G52" s="15"/>
    </row>
    <row r="53" spans="1:7" ht="18.75" customHeight="1">
      <c r="A53" s="33" t="s">
        <v>92</v>
      </c>
      <c r="B53" s="15">
        <v>26</v>
      </c>
      <c r="C53" s="15">
        <v>22</v>
      </c>
      <c r="D53" s="15">
        <v>5</v>
      </c>
      <c r="E53" s="17">
        <v>3</v>
      </c>
      <c r="F53" s="15"/>
      <c r="G53" s="15"/>
    </row>
    <row r="54" spans="1:7" ht="18.75" customHeight="1">
      <c r="A54" s="33" t="s">
        <v>93</v>
      </c>
      <c r="B54" s="15">
        <v>26</v>
      </c>
      <c r="C54" s="15">
        <v>9</v>
      </c>
      <c r="D54" s="15">
        <v>3</v>
      </c>
      <c r="E54" s="17">
        <v>2</v>
      </c>
      <c r="F54" s="15"/>
      <c r="G54" s="15"/>
    </row>
    <row r="55" spans="1:7" ht="18.75" customHeight="1">
      <c r="A55" s="33" t="s">
        <v>65</v>
      </c>
      <c r="B55" s="15">
        <v>26</v>
      </c>
      <c r="C55" s="15">
        <v>8</v>
      </c>
      <c r="D55" s="15">
        <v>2</v>
      </c>
      <c r="E55" s="17">
        <v>2</v>
      </c>
      <c r="F55" s="15"/>
      <c r="G55" s="15"/>
    </row>
    <row r="56" spans="1:7" ht="18.75" customHeight="1">
      <c r="A56" s="33" t="s">
        <v>66</v>
      </c>
      <c r="B56" s="15">
        <v>28</v>
      </c>
      <c r="C56" s="15">
        <v>0</v>
      </c>
      <c r="D56" s="15">
        <v>0</v>
      </c>
      <c r="E56" s="17">
        <v>0</v>
      </c>
      <c r="F56" s="15"/>
      <c r="G56" s="15"/>
    </row>
    <row r="57" spans="1:7" ht="18.75" customHeight="1">
      <c r="A57" s="33" t="s">
        <v>67</v>
      </c>
      <c r="B57" s="15">
        <v>28</v>
      </c>
      <c r="C57" s="15">
        <v>9</v>
      </c>
      <c r="D57" s="15">
        <v>2</v>
      </c>
      <c r="E57" s="17">
        <v>2</v>
      </c>
      <c r="F57" s="15"/>
      <c r="G57" s="15"/>
    </row>
    <row r="58" spans="1:7" ht="18.75" customHeight="1">
      <c r="A58" s="33" t="s">
        <v>68</v>
      </c>
      <c r="B58" s="15">
        <v>28</v>
      </c>
      <c r="C58" s="15">
        <v>8</v>
      </c>
      <c r="D58" s="15">
        <v>1</v>
      </c>
      <c r="E58" s="17">
        <v>1</v>
      </c>
      <c r="F58" s="15"/>
      <c r="G58" s="15"/>
    </row>
    <row r="59" spans="1:7" ht="18.75" customHeight="1">
      <c r="A59" s="33" t="s">
        <v>69</v>
      </c>
      <c r="B59" s="15">
        <v>28</v>
      </c>
      <c r="C59" s="15">
        <v>4</v>
      </c>
      <c r="D59" s="15">
        <v>1</v>
      </c>
      <c r="E59" s="17">
        <v>1</v>
      </c>
      <c r="F59" s="15"/>
      <c r="G59" s="15"/>
    </row>
    <row r="60" spans="1:7" ht="18.75" customHeight="1">
      <c r="A60" s="33" t="s">
        <v>70</v>
      </c>
      <c r="B60" s="15">
        <v>28</v>
      </c>
      <c r="C60" s="15">
        <v>6</v>
      </c>
      <c r="D60" s="15">
        <v>0</v>
      </c>
      <c r="E60" s="17">
        <v>1</v>
      </c>
      <c r="F60" s="15"/>
      <c r="G60" s="15"/>
    </row>
    <row r="61" spans="1:7" ht="18.75" customHeight="1">
      <c r="A61" s="33" t="s">
        <v>71</v>
      </c>
      <c r="B61" s="15">
        <v>28</v>
      </c>
      <c r="C61" s="15">
        <v>6</v>
      </c>
      <c r="D61" s="15">
        <v>2</v>
      </c>
      <c r="E61" s="17">
        <v>1</v>
      </c>
      <c r="F61" s="15"/>
      <c r="G61" s="15"/>
    </row>
    <row r="62" spans="1:7" ht="18.75" customHeight="1">
      <c r="A62" s="33" t="s">
        <v>72</v>
      </c>
      <c r="B62" s="15">
        <v>28</v>
      </c>
      <c r="C62" s="15">
        <v>7</v>
      </c>
      <c r="D62" s="15">
        <v>1</v>
      </c>
      <c r="E62" s="17">
        <v>0</v>
      </c>
      <c r="F62" s="15"/>
      <c r="G62" s="15"/>
    </row>
    <row r="63" spans="1:7" ht="18.75" customHeight="1">
      <c r="A63" s="33" t="s">
        <v>73</v>
      </c>
      <c r="B63" s="15">
        <v>28</v>
      </c>
      <c r="C63" s="15">
        <v>6</v>
      </c>
      <c r="D63" s="15">
        <v>2</v>
      </c>
      <c r="E63" s="17">
        <v>1</v>
      </c>
      <c r="F63" s="15"/>
      <c r="G63" s="15"/>
    </row>
    <row r="64" spans="1:12" ht="15" customHeight="1">
      <c r="A64" s="5" t="s">
        <v>74</v>
      </c>
      <c r="B64" s="20">
        <v>28</v>
      </c>
      <c r="C64" s="20">
        <v>6</v>
      </c>
      <c r="D64" s="20">
        <v>1</v>
      </c>
      <c r="E64" s="22">
        <v>0</v>
      </c>
      <c r="H64" s="131"/>
      <c r="I64" s="131"/>
      <c r="J64" s="131"/>
      <c r="K64" s="131"/>
      <c r="L64" s="131"/>
    </row>
    <row r="65" spans="6:12" ht="15" customHeight="1">
      <c r="F65" s="66"/>
      <c r="G65" s="66"/>
      <c r="H65" s="237"/>
      <c r="I65" s="237"/>
      <c r="J65" s="237"/>
      <c r="K65" s="159"/>
      <c r="L65" s="66"/>
    </row>
    <row r="66" spans="6:12" ht="15" customHeight="1">
      <c r="F66" s="66"/>
      <c r="G66" s="66"/>
      <c r="H66" s="160"/>
      <c r="I66" s="160"/>
      <c r="J66" s="160"/>
      <c r="K66" s="160"/>
      <c r="L66" s="160"/>
    </row>
    <row r="67" spans="6:12" ht="15" customHeight="1">
      <c r="F67" s="15"/>
      <c r="G67" s="15"/>
      <c r="H67" s="66"/>
      <c r="I67" s="15"/>
      <c r="J67" s="15"/>
      <c r="K67" s="15"/>
      <c r="L67" s="15"/>
    </row>
    <row r="68" spans="6:12" ht="15" customHeight="1">
      <c r="F68" s="15"/>
      <c r="G68" s="15"/>
      <c r="H68" s="66"/>
      <c r="I68" s="15"/>
      <c r="J68" s="15"/>
      <c r="K68" s="15"/>
      <c r="L68" s="15"/>
    </row>
    <row r="69" spans="6:12" ht="15" customHeight="1">
      <c r="F69" s="15"/>
      <c r="G69" s="15"/>
      <c r="H69" s="66"/>
      <c r="I69" s="15"/>
      <c r="J69" s="15"/>
      <c r="K69" s="15"/>
      <c r="L69" s="15"/>
    </row>
    <row r="70" spans="6:12" ht="15" customHeight="1">
      <c r="F70" s="15"/>
      <c r="G70" s="15"/>
      <c r="H70" s="66"/>
      <c r="I70" s="15"/>
      <c r="J70" s="15"/>
      <c r="K70" s="15"/>
      <c r="L70" s="15"/>
    </row>
    <row r="71" spans="6:12" ht="15" customHeight="1">
      <c r="F71" s="15"/>
      <c r="G71" s="15"/>
      <c r="H71" s="66"/>
      <c r="I71" s="15"/>
      <c r="J71" s="15"/>
      <c r="K71" s="15"/>
      <c r="L71" s="15"/>
    </row>
    <row r="72" spans="6:12" ht="15" customHeight="1">
      <c r="F72" s="15"/>
      <c r="G72" s="15"/>
      <c r="H72" s="66"/>
      <c r="I72" s="15"/>
      <c r="J72" s="15"/>
      <c r="K72" s="15"/>
      <c r="L72" s="15"/>
    </row>
    <row r="73" spans="6:12" ht="15" customHeight="1">
      <c r="F73" s="15"/>
      <c r="G73" s="15"/>
      <c r="H73" s="66"/>
      <c r="I73" s="15"/>
      <c r="J73" s="15"/>
      <c r="K73" s="15"/>
      <c r="L73" s="15"/>
    </row>
    <row r="74" spans="6:12" ht="15" customHeight="1">
      <c r="F74" s="15"/>
      <c r="G74" s="15"/>
      <c r="H74" s="66"/>
      <c r="I74" s="15"/>
      <c r="J74" s="15"/>
      <c r="K74" s="15"/>
      <c r="L74" s="15"/>
    </row>
    <row r="75" spans="6:12" ht="15" customHeight="1">
      <c r="F75" s="15"/>
      <c r="G75" s="15"/>
      <c r="H75" s="66"/>
      <c r="I75" s="15"/>
      <c r="J75" s="15"/>
      <c r="K75" s="15"/>
      <c r="L75" s="15"/>
    </row>
    <row r="76" spans="6:12" ht="15" customHeight="1">
      <c r="F76" s="15"/>
      <c r="G76" s="15"/>
      <c r="H76" s="66"/>
      <c r="I76" s="15"/>
      <c r="J76" s="15"/>
      <c r="K76" s="15"/>
      <c r="L76" s="15"/>
    </row>
    <row r="77" spans="6:12" ht="15" customHeight="1">
      <c r="F77" s="15"/>
      <c r="G77" s="15"/>
      <c r="H77" s="66"/>
      <c r="I77" s="15"/>
      <c r="J77" s="15"/>
      <c r="K77" s="15"/>
      <c r="L77" s="15"/>
    </row>
    <row r="78" spans="6:12" ht="15" customHeight="1">
      <c r="F78" s="15"/>
      <c r="G78" s="15"/>
      <c r="H78" s="66"/>
      <c r="I78" s="15"/>
      <c r="J78" s="15"/>
      <c r="K78" s="15"/>
      <c r="L78" s="15"/>
    </row>
    <row r="79" spans="6:12" ht="15" customHeight="1">
      <c r="F79" s="15"/>
      <c r="G79" s="15"/>
      <c r="H79" s="66"/>
      <c r="I79" s="15"/>
      <c r="J79" s="15"/>
      <c r="K79" s="15"/>
      <c r="L79" s="15"/>
    </row>
  </sheetData>
  <sheetProtection/>
  <mergeCells count="2">
    <mergeCell ref="H65:J65"/>
    <mergeCell ref="H2:I2"/>
  </mergeCells>
  <printOptions horizontalCentered="1"/>
  <pageMargins left="0.7874015748031497" right="0.7874015748031497" top="0.42" bottom="0.5905511811023623" header="0" footer="0"/>
  <pageSetup blackAndWhite="1" fitToWidth="40" horizontalDpi="600" verticalDpi="600" orientation="portrait" paperSize="9" scale="70" r:id="rId1"/>
  <colBreaks count="1" manualBreakCount="1">
    <brk id="6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75" zoomScaleSheetLayoutView="75" zoomScalePageLayoutView="0" workbookViewId="0" topLeftCell="A1">
      <pane xSplit="1" ySplit="6" topLeftCell="B7" activePane="bottomRight" state="frozen"/>
      <selection pane="topLeft" activeCell="M3" sqref="M3:M89"/>
      <selection pane="topRight" activeCell="M3" sqref="M3:M89"/>
      <selection pane="bottomLeft" activeCell="M3" sqref="M3:M89"/>
      <selection pane="bottomRight" activeCell="Q1" sqref="Q1:Q16384"/>
    </sheetView>
  </sheetViews>
  <sheetFormatPr defaultColWidth="9.125" defaultRowHeight="13.5"/>
  <cols>
    <col min="1" max="1" width="11.75390625" style="35" customWidth="1"/>
    <col min="2" max="15" width="11.125" style="35" customWidth="1"/>
    <col min="16" max="16" width="9.125" style="35" customWidth="1"/>
    <col min="17" max="17" width="13.00390625" style="182" hidden="1" customWidth="1"/>
    <col min="18" max="16384" width="9.125" style="35" customWidth="1"/>
  </cols>
  <sheetData>
    <row r="1" spans="1:16" ht="21">
      <c r="A1" s="1" t="s">
        <v>182</v>
      </c>
      <c r="B1" s="82"/>
      <c r="C1" s="82"/>
      <c r="D1" s="82"/>
      <c r="E1" s="82"/>
      <c r="F1" s="82"/>
      <c r="G1" s="82"/>
      <c r="H1" s="82"/>
      <c r="I1" s="83"/>
      <c r="J1" s="132"/>
      <c r="K1" s="132"/>
      <c r="L1" s="132"/>
      <c r="M1" s="132"/>
      <c r="N1" s="132"/>
      <c r="O1" s="132" t="s">
        <v>26</v>
      </c>
      <c r="P1" s="83"/>
    </row>
    <row r="2" spans="1:17" s="36" customFormat="1" ht="18" customHeight="1">
      <c r="A2" s="241" t="s">
        <v>27</v>
      </c>
      <c r="B2" s="239" t="s">
        <v>105</v>
      </c>
      <c r="C2" s="239"/>
      <c r="D2" s="239"/>
      <c r="E2" s="239"/>
      <c r="F2" s="239"/>
      <c r="G2" s="239"/>
      <c r="H2" s="240"/>
      <c r="I2" s="239" t="s">
        <v>115</v>
      </c>
      <c r="J2" s="239"/>
      <c r="K2" s="239"/>
      <c r="L2" s="239"/>
      <c r="M2" s="239"/>
      <c r="N2" s="239"/>
      <c r="O2" s="240"/>
      <c r="P2" s="84"/>
      <c r="Q2" s="182"/>
    </row>
    <row r="3" spans="1:17" s="36" customFormat="1" ht="21" customHeight="1">
      <c r="A3" s="242"/>
      <c r="B3" s="85" t="s">
        <v>192</v>
      </c>
      <c r="C3" s="5" t="s">
        <v>198</v>
      </c>
      <c r="D3" s="5" t="s">
        <v>199</v>
      </c>
      <c r="E3" s="5" t="s">
        <v>200</v>
      </c>
      <c r="F3" s="5" t="s">
        <v>208</v>
      </c>
      <c r="G3" s="5" t="s">
        <v>216</v>
      </c>
      <c r="H3" s="5" t="s">
        <v>217</v>
      </c>
      <c r="I3" s="85" t="s">
        <v>189</v>
      </c>
      <c r="J3" s="5" t="s">
        <v>198</v>
      </c>
      <c r="K3" s="5" t="s">
        <v>199</v>
      </c>
      <c r="L3" s="5" t="s">
        <v>200</v>
      </c>
      <c r="M3" s="5" t="s">
        <v>208</v>
      </c>
      <c r="N3" s="5" t="s">
        <v>210</v>
      </c>
      <c r="O3" s="5" t="s">
        <v>215</v>
      </c>
      <c r="P3"/>
      <c r="Q3" s="35" t="s">
        <v>214</v>
      </c>
    </row>
    <row r="4" spans="1:17" ht="39.75" customHeight="1">
      <c r="A4" s="39" t="s">
        <v>3</v>
      </c>
      <c r="B4" s="73">
        <v>1244</v>
      </c>
      <c r="C4" s="7">
        <v>1239</v>
      </c>
      <c r="D4" s="40">
        <v>1251</v>
      </c>
      <c r="E4" s="40">
        <v>1247</v>
      </c>
      <c r="F4" s="40">
        <v>1247</v>
      </c>
      <c r="G4" s="40">
        <v>1250</v>
      </c>
      <c r="H4" s="40">
        <v>1252</v>
      </c>
      <c r="I4" s="166">
        <v>86.90227615503534</v>
      </c>
      <c r="J4" s="75">
        <v>87.06957132817989</v>
      </c>
      <c r="K4" s="75">
        <v>88.40989399293287</v>
      </c>
      <c r="L4" s="75">
        <v>88.75444839857651</v>
      </c>
      <c r="M4" s="75">
        <v>89.39068100358423</v>
      </c>
      <c r="N4" s="75">
        <v>90.25270758122744</v>
      </c>
      <c r="O4" s="86">
        <f aca="true" t="shared" si="0" ref="O4:O32">H4/Q4*100000</f>
        <v>91.05454545454546</v>
      </c>
      <c r="P4"/>
      <c r="Q4" s="182">
        <v>1375000</v>
      </c>
    </row>
    <row r="5" spans="1:17" ht="39.75" customHeight="1">
      <c r="A5" s="41" t="s">
        <v>4</v>
      </c>
      <c r="B5" s="76">
        <v>1115</v>
      </c>
      <c r="C5" s="9">
        <v>1109</v>
      </c>
      <c r="D5" s="42">
        <v>1124</v>
      </c>
      <c r="E5" s="42">
        <v>1118</v>
      </c>
      <c r="F5" s="42">
        <v>1118</v>
      </c>
      <c r="G5" s="42">
        <v>1125</v>
      </c>
      <c r="H5" s="42">
        <v>1125</v>
      </c>
      <c r="I5" s="167">
        <v>86.24270320985286</v>
      </c>
      <c r="J5" s="78">
        <v>86.19443412460187</v>
      </c>
      <c r="K5" s="78">
        <v>87.81387209175143</v>
      </c>
      <c r="L5" s="78">
        <v>87.89066338583451</v>
      </c>
      <c r="M5" s="78">
        <v>88.42942849120254</v>
      </c>
      <c r="N5" s="78">
        <v>89.61786940485769</v>
      </c>
      <c r="O5" s="87">
        <f t="shared" si="0"/>
        <v>90.22968869554337</v>
      </c>
      <c r="P5"/>
      <c r="Q5" s="182">
        <v>1246818</v>
      </c>
    </row>
    <row r="6" spans="1:17" ht="39.75" customHeight="1">
      <c r="A6" s="43" t="s">
        <v>5</v>
      </c>
      <c r="B6" s="79">
        <v>129</v>
      </c>
      <c r="C6" s="12">
        <v>129</v>
      </c>
      <c r="D6" s="44">
        <v>127</v>
      </c>
      <c r="E6" s="44">
        <v>129</v>
      </c>
      <c r="F6" s="44">
        <v>129</v>
      </c>
      <c r="G6" s="44">
        <v>125</v>
      </c>
      <c r="H6" s="44">
        <v>127</v>
      </c>
      <c r="I6" s="168">
        <v>93.05345163384548</v>
      </c>
      <c r="J6" s="81">
        <v>94.25759358171548</v>
      </c>
      <c r="K6" s="81">
        <v>94.0629258754518</v>
      </c>
      <c r="L6" s="81">
        <v>96.98081433812473</v>
      </c>
      <c r="M6" s="81">
        <v>98.23033108951905</v>
      </c>
      <c r="N6" s="81">
        <v>96.20416833420559</v>
      </c>
      <c r="O6" s="88">
        <f t="shared" si="0"/>
        <v>99.16993979525702</v>
      </c>
      <c r="P6"/>
      <c r="Q6" s="182">
        <v>128063</v>
      </c>
    </row>
    <row r="7" spans="1:17" ht="39.75" customHeight="1">
      <c r="A7" s="39" t="s">
        <v>6</v>
      </c>
      <c r="B7" s="65">
        <v>454</v>
      </c>
      <c r="C7" s="16">
        <v>448</v>
      </c>
      <c r="D7" s="97">
        <v>458</v>
      </c>
      <c r="E7" s="97">
        <v>464</v>
      </c>
      <c r="F7" s="97">
        <v>472</v>
      </c>
      <c r="G7" s="97">
        <v>479</v>
      </c>
      <c r="H7" s="97">
        <v>481</v>
      </c>
      <c r="I7" s="166">
        <v>87.77509468690005</v>
      </c>
      <c r="J7" s="75">
        <v>86.63667903044274</v>
      </c>
      <c r="K7" s="75">
        <v>88.58201088901137</v>
      </c>
      <c r="L7" s="75">
        <v>89.80465551979283</v>
      </c>
      <c r="M7" s="75">
        <v>91.3915722254816</v>
      </c>
      <c r="N7" s="75">
        <v>93.03409631651014</v>
      </c>
      <c r="O7" s="86">
        <f t="shared" si="0"/>
        <v>93.63605747424036</v>
      </c>
      <c r="P7"/>
      <c r="Q7" s="182">
        <v>513691</v>
      </c>
    </row>
    <row r="8" spans="1:17" ht="39.75" customHeight="1">
      <c r="A8" s="41" t="s">
        <v>7</v>
      </c>
      <c r="B8" s="14">
        <v>113</v>
      </c>
      <c r="C8" s="15">
        <v>113</v>
      </c>
      <c r="D8" s="45">
        <v>114</v>
      </c>
      <c r="E8" s="45">
        <v>114</v>
      </c>
      <c r="F8" s="45">
        <v>116</v>
      </c>
      <c r="G8" s="45">
        <v>114</v>
      </c>
      <c r="H8" s="45">
        <v>115</v>
      </c>
      <c r="I8" s="167">
        <v>67.85482669997357</v>
      </c>
      <c r="J8" s="78">
        <v>68.4578802290007</v>
      </c>
      <c r="K8" s="78">
        <v>69.69237540959554</v>
      </c>
      <c r="L8" s="78">
        <v>70.53058800237577</v>
      </c>
      <c r="M8" s="78">
        <v>72.53762889498928</v>
      </c>
      <c r="N8" s="78">
        <v>72.09987730371758</v>
      </c>
      <c r="O8" s="87">
        <f t="shared" si="0"/>
        <v>73.23348107392124</v>
      </c>
      <c r="P8"/>
      <c r="Q8" s="182">
        <v>157032</v>
      </c>
    </row>
    <row r="9" spans="1:17" ht="39.75" customHeight="1">
      <c r="A9" s="41" t="s">
        <v>8</v>
      </c>
      <c r="B9" s="14">
        <v>84</v>
      </c>
      <c r="C9" s="15">
        <v>84</v>
      </c>
      <c r="D9" s="45">
        <v>84</v>
      </c>
      <c r="E9" s="45">
        <v>83</v>
      </c>
      <c r="F9" s="45">
        <v>79</v>
      </c>
      <c r="G9" s="45">
        <v>79</v>
      </c>
      <c r="H9" s="45">
        <v>78</v>
      </c>
      <c r="I9" s="167">
        <v>99.7506234413965</v>
      </c>
      <c r="J9" s="78">
        <v>101.14997892708773</v>
      </c>
      <c r="K9" s="78">
        <v>102.76109269295229</v>
      </c>
      <c r="L9" s="78">
        <v>103.04670622998037</v>
      </c>
      <c r="M9" s="78">
        <v>99.73865946191623</v>
      </c>
      <c r="N9" s="78">
        <v>101.98154005034532</v>
      </c>
      <c r="O9" s="87">
        <f t="shared" si="0"/>
        <v>102.71943109238164</v>
      </c>
      <c r="P9"/>
      <c r="Q9" s="182">
        <v>75935</v>
      </c>
    </row>
    <row r="10" spans="1:17" ht="39.75" customHeight="1">
      <c r="A10" s="41" t="s">
        <v>9</v>
      </c>
      <c r="B10" s="14">
        <v>47</v>
      </c>
      <c r="C10" s="15">
        <v>46</v>
      </c>
      <c r="D10" s="45">
        <v>45</v>
      </c>
      <c r="E10" s="45">
        <v>43</v>
      </c>
      <c r="F10" s="45">
        <v>42</v>
      </c>
      <c r="G10" s="45">
        <v>42</v>
      </c>
      <c r="H10" s="45">
        <v>42</v>
      </c>
      <c r="I10" s="167">
        <v>122.49152984102163</v>
      </c>
      <c r="J10" s="78">
        <v>121.75432095497737</v>
      </c>
      <c r="K10" s="78">
        <v>121.03606874848704</v>
      </c>
      <c r="L10" s="78">
        <v>118.14809726610798</v>
      </c>
      <c r="M10" s="78">
        <v>117.52525393849511</v>
      </c>
      <c r="N10" s="78">
        <v>120.16823552974164</v>
      </c>
      <c r="O10" s="87">
        <f t="shared" si="0"/>
        <v>122.72089761570827</v>
      </c>
      <c r="P10"/>
      <c r="Q10" s="182">
        <v>34224</v>
      </c>
    </row>
    <row r="11" spans="1:17" ht="39.75" customHeight="1">
      <c r="A11" s="41" t="s">
        <v>10</v>
      </c>
      <c r="B11" s="14">
        <v>95</v>
      </c>
      <c r="C11" s="15">
        <v>93</v>
      </c>
      <c r="D11" s="45">
        <v>97</v>
      </c>
      <c r="E11" s="45">
        <v>95</v>
      </c>
      <c r="F11" s="45">
        <v>95</v>
      </c>
      <c r="G11" s="45">
        <v>96</v>
      </c>
      <c r="H11" s="45">
        <v>96</v>
      </c>
      <c r="I11" s="167">
        <v>78.0383620158541</v>
      </c>
      <c r="J11" s="78">
        <v>76.68142577980062</v>
      </c>
      <c r="K11" s="78">
        <v>80.33192821472642</v>
      </c>
      <c r="L11" s="78">
        <v>79.20296802701239</v>
      </c>
      <c r="M11" s="78">
        <v>79.76423371760103</v>
      </c>
      <c r="N11" s="78">
        <v>80.06471898117645</v>
      </c>
      <c r="O11" s="87">
        <f t="shared" si="0"/>
        <v>80.61265618702137</v>
      </c>
      <c r="P11"/>
      <c r="Q11" s="182">
        <v>119088</v>
      </c>
    </row>
    <row r="12" spans="1:17" ht="39.75" customHeight="1">
      <c r="A12" s="41" t="s">
        <v>11</v>
      </c>
      <c r="B12" s="14">
        <v>93</v>
      </c>
      <c r="C12" s="15">
        <v>97</v>
      </c>
      <c r="D12" s="45">
        <v>96</v>
      </c>
      <c r="E12" s="45">
        <v>93</v>
      </c>
      <c r="F12" s="45">
        <v>93</v>
      </c>
      <c r="G12" s="45">
        <v>94</v>
      </c>
      <c r="H12" s="45">
        <v>93</v>
      </c>
      <c r="I12" s="167">
        <v>82.96830253990062</v>
      </c>
      <c r="J12" s="78">
        <v>86.77759885489354</v>
      </c>
      <c r="K12" s="78">
        <v>86.29911633300672</v>
      </c>
      <c r="L12" s="78">
        <v>84.25973743578592</v>
      </c>
      <c r="M12" s="78">
        <v>84.91212052042913</v>
      </c>
      <c r="N12" s="78">
        <v>86.89703625640173</v>
      </c>
      <c r="O12" s="87">
        <f t="shared" si="0"/>
        <v>86.3549839825433</v>
      </c>
      <c r="P12"/>
      <c r="Q12" s="182">
        <v>107695</v>
      </c>
    </row>
    <row r="13" spans="1:17" ht="39.75" customHeight="1">
      <c r="A13" s="41" t="s">
        <v>12</v>
      </c>
      <c r="B13" s="14">
        <v>64</v>
      </c>
      <c r="C13" s="15">
        <v>63</v>
      </c>
      <c r="D13" s="45">
        <v>64</v>
      </c>
      <c r="E13" s="45">
        <v>62</v>
      </c>
      <c r="F13" s="45">
        <v>61</v>
      </c>
      <c r="G13" s="45">
        <v>61</v>
      </c>
      <c r="H13" s="45">
        <v>62</v>
      </c>
      <c r="I13" s="167">
        <v>135.71686069936595</v>
      </c>
      <c r="J13" s="78">
        <v>135.32962429918587</v>
      </c>
      <c r="K13" s="78">
        <v>139.15463558879804</v>
      </c>
      <c r="L13" s="78">
        <v>136.26074152216435</v>
      </c>
      <c r="M13" s="78">
        <v>135.818137287645</v>
      </c>
      <c r="N13" s="78">
        <v>138.3659211541079</v>
      </c>
      <c r="O13" s="87">
        <f t="shared" si="0"/>
        <v>143.0219146482122</v>
      </c>
      <c r="P13"/>
      <c r="Q13" s="182">
        <v>43350</v>
      </c>
    </row>
    <row r="14" spans="1:17" ht="39.75" customHeight="1">
      <c r="A14" s="41" t="s">
        <v>13</v>
      </c>
      <c r="B14" s="14">
        <v>31</v>
      </c>
      <c r="C14" s="15">
        <v>31</v>
      </c>
      <c r="D14" s="45">
        <v>31</v>
      </c>
      <c r="E14" s="45">
        <v>31</v>
      </c>
      <c r="F14" s="45">
        <v>32</v>
      </c>
      <c r="G14" s="45">
        <v>32</v>
      </c>
      <c r="H14" s="45">
        <v>32</v>
      </c>
      <c r="I14" s="167">
        <v>81.54246784333324</v>
      </c>
      <c r="J14" s="78">
        <v>82.00841247586042</v>
      </c>
      <c r="K14" s="78">
        <v>82.62700570392879</v>
      </c>
      <c r="L14" s="78">
        <v>83.14112535536125</v>
      </c>
      <c r="M14" s="78">
        <v>86.4024192677395</v>
      </c>
      <c r="N14" s="78">
        <v>86.89276889238873</v>
      </c>
      <c r="O14" s="87">
        <f t="shared" si="0"/>
        <v>87.77463861535507</v>
      </c>
      <c r="P14"/>
      <c r="Q14" s="182">
        <v>36457</v>
      </c>
    </row>
    <row r="15" spans="1:17" ht="39.75" customHeight="1">
      <c r="A15" s="41" t="s">
        <v>120</v>
      </c>
      <c r="B15" s="14">
        <v>59</v>
      </c>
      <c r="C15" s="15">
        <v>59</v>
      </c>
      <c r="D15" s="45">
        <v>59</v>
      </c>
      <c r="E15" s="45">
        <v>59</v>
      </c>
      <c r="F15" s="45">
        <v>56</v>
      </c>
      <c r="G15" s="45">
        <v>55</v>
      </c>
      <c r="H15" s="45">
        <v>55</v>
      </c>
      <c r="I15" s="167">
        <v>65.41962810604632</v>
      </c>
      <c r="J15" s="78">
        <v>65.81809662989033</v>
      </c>
      <c r="K15" s="78">
        <v>66.22962597099367</v>
      </c>
      <c r="L15" s="78">
        <v>66.60871332287162</v>
      </c>
      <c r="M15" s="78">
        <v>63.70296218774173</v>
      </c>
      <c r="N15" s="78">
        <v>62.91970301900175</v>
      </c>
      <c r="O15" s="87">
        <f t="shared" si="0"/>
        <v>63.4598299276558</v>
      </c>
      <c r="P15"/>
      <c r="Q15" s="182">
        <v>86669</v>
      </c>
    </row>
    <row r="16" spans="1:17" ht="39.75" customHeight="1">
      <c r="A16" s="41" t="s">
        <v>121</v>
      </c>
      <c r="B16" s="14">
        <v>45</v>
      </c>
      <c r="C16" s="15">
        <v>45</v>
      </c>
      <c r="D16" s="45">
        <v>46</v>
      </c>
      <c r="E16" s="45">
        <v>44</v>
      </c>
      <c r="F16" s="45">
        <v>41</v>
      </c>
      <c r="G16" s="45">
        <v>42</v>
      </c>
      <c r="H16" s="55">
        <v>41</v>
      </c>
      <c r="I16" s="167">
        <v>106.93916349809886</v>
      </c>
      <c r="J16" s="78">
        <v>108.53573237500302</v>
      </c>
      <c r="K16" s="78">
        <v>112.32114079210821</v>
      </c>
      <c r="L16" s="78">
        <v>108.84353741496598</v>
      </c>
      <c r="M16" s="78">
        <v>102.93231572604941</v>
      </c>
      <c r="N16" s="78">
        <v>107.91644184074617</v>
      </c>
      <c r="O16" s="87">
        <f t="shared" si="0"/>
        <v>107.16152639832723</v>
      </c>
      <c r="P16"/>
      <c r="Q16" s="182">
        <v>38260</v>
      </c>
    </row>
    <row r="17" spans="1:17" ht="39.75" customHeight="1">
      <c r="A17" s="41" t="s">
        <v>122</v>
      </c>
      <c r="B17" s="199">
        <v>30</v>
      </c>
      <c r="C17" s="20">
        <v>31</v>
      </c>
      <c r="D17" s="46">
        <v>30</v>
      </c>
      <c r="E17" s="46">
        <v>30</v>
      </c>
      <c r="F17" s="46">
        <v>31</v>
      </c>
      <c r="G17" s="46">
        <v>31</v>
      </c>
      <c r="H17" s="56">
        <v>30</v>
      </c>
      <c r="I17" s="167">
        <v>85.09914049868097</v>
      </c>
      <c r="J17" s="78">
        <v>88.2788472491172</v>
      </c>
      <c r="K17" s="78">
        <v>85.93772379615572</v>
      </c>
      <c r="L17" s="78">
        <v>86.51017936443856</v>
      </c>
      <c r="M17" s="78">
        <v>89.46608946608947</v>
      </c>
      <c r="N17" s="78">
        <v>89.5617253633028</v>
      </c>
      <c r="O17" s="87">
        <f t="shared" si="0"/>
        <v>87.16622599296859</v>
      </c>
      <c r="P17"/>
      <c r="Q17" s="182">
        <v>34417</v>
      </c>
    </row>
    <row r="18" spans="1:17" ht="39.75" customHeight="1">
      <c r="A18" s="47" t="s">
        <v>123</v>
      </c>
      <c r="B18" s="197">
        <v>5</v>
      </c>
      <c r="C18" s="197">
        <v>5</v>
      </c>
      <c r="D18" s="197">
        <v>5</v>
      </c>
      <c r="E18" s="197">
        <v>5</v>
      </c>
      <c r="F18" s="197">
        <v>5</v>
      </c>
      <c r="G18" s="197">
        <v>4</v>
      </c>
      <c r="H18" s="57">
        <v>5</v>
      </c>
      <c r="I18" s="200">
        <v>65.3765690376569</v>
      </c>
      <c r="J18" s="201">
        <v>66.08511763150939</v>
      </c>
      <c r="K18" s="201">
        <v>67.40361283364788</v>
      </c>
      <c r="L18" s="201">
        <v>68.83259911894274</v>
      </c>
      <c r="M18" s="201">
        <v>69.71556051310652</v>
      </c>
      <c r="N18" s="201">
        <v>56.06166783461808</v>
      </c>
      <c r="O18" s="202">
        <f t="shared" si="0"/>
        <v>71.14399544678429</v>
      </c>
      <c r="Q18" s="182">
        <v>7028</v>
      </c>
    </row>
    <row r="19" spans="1:17" ht="39.75" customHeight="1">
      <c r="A19" s="47" t="s">
        <v>124</v>
      </c>
      <c r="B19" s="14">
        <v>11</v>
      </c>
      <c r="C19" s="15">
        <v>11</v>
      </c>
      <c r="D19" s="45">
        <v>11</v>
      </c>
      <c r="E19" s="45">
        <v>11</v>
      </c>
      <c r="F19" s="45">
        <v>11</v>
      </c>
      <c r="G19" s="45">
        <v>11</v>
      </c>
      <c r="H19" s="45">
        <v>11</v>
      </c>
      <c r="I19" s="167">
        <v>114.06055578598092</v>
      </c>
      <c r="J19" s="78">
        <v>116.24220648842861</v>
      </c>
      <c r="K19" s="78">
        <v>118.81615899762367</v>
      </c>
      <c r="L19" s="78">
        <v>121.97826569084054</v>
      </c>
      <c r="M19" s="78">
        <v>125.98785935173518</v>
      </c>
      <c r="N19" s="78">
        <v>130.2237480762401</v>
      </c>
      <c r="O19" s="87">
        <f t="shared" si="0"/>
        <v>133.8036735190366</v>
      </c>
      <c r="P19"/>
      <c r="Q19" s="182">
        <v>8221</v>
      </c>
    </row>
    <row r="20" spans="1:17" ht="39.75" customHeight="1">
      <c r="A20" s="48" t="s">
        <v>14</v>
      </c>
      <c r="B20" s="65">
        <v>25</v>
      </c>
      <c r="C20" s="16">
        <v>25</v>
      </c>
      <c r="D20" s="97">
        <v>26</v>
      </c>
      <c r="E20" s="97">
        <v>26</v>
      </c>
      <c r="F20" s="97">
        <v>26</v>
      </c>
      <c r="G20" s="97">
        <v>25</v>
      </c>
      <c r="H20" s="97">
        <v>25</v>
      </c>
      <c r="I20" s="166">
        <v>82.34790342237886</v>
      </c>
      <c r="J20" s="75">
        <v>82.81710670156028</v>
      </c>
      <c r="K20" s="75">
        <v>86.3299797456586</v>
      </c>
      <c r="L20" s="75">
        <v>86.64356171687551</v>
      </c>
      <c r="M20" s="75">
        <v>86.63490053646997</v>
      </c>
      <c r="N20" s="75">
        <v>83.15593400745077</v>
      </c>
      <c r="O20" s="86">
        <f t="shared" si="0"/>
        <v>83.30556481172943</v>
      </c>
      <c r="P20"/>
      <c r="Q20" s="182">
        <v>30010</v>
      </c>
    </row>
    <row r="21" spans="1:17" ht="39.75" customHeight="1">
      <c r="A21" s="50" t="s">
        <v>15</v>
      </c>
      <c r="B21" s="199">
        <v>18</v>
      </c>
      <c r="C21" s="20">
        <v>18</v>
      </c>
      <c r="D21" s="46">
        <v>18</v>
      </c>
      <c r="E21" s="46">
        <v>18</v>
      </c>
      <c r="F21" s="46">
        <v>18</v>
      </c>
      <c r="G21" s="46">
        <v>18</v>
      </c>
      <c r="H21" s="46">
        <v>18</v>
      </c>
      <c r="I21" s="168">
        <v>81.88890405350075</v>
      </c>
      <c r="J21" s="81">
        <v>82.18427540863848</v>
      </c>
      <c r="K21" s="81">
        <v>82.96077798774024</v>
      </c>
      <c r="L21" s="81">
        <v>83.6314640152395</v>
      </c>
      <c r="M21" s="81">
        <v>83.94347805810754</v>
      </c>
      <c r="N21" s="81">
        <v>84.74975281322097</v>
      </c>
      <c r="O21" s="88">
        <f t="shared" si="0"/>
        <v>84.7816871555744</v>
      </c>
      <c r="P21"/>
      <c r="Q21" s="182">
        <v>21231</v>
      </c>
    </row>
    <row r="22" spans="1:17" ht="39.75" customHeight="1">
      <c r="A22" s="47" t="s">
        <v>16</v>
      </c>
      <c r="B22" s="14">
        <v>16</v>
      </c>
      <c r="C22" s="15">
        <v>15</v>
      </c>
      <c r="D22" s="45">
        <v>14</v>
      </c>
      <c r="E22" s="45">
        <v>14</v>
      </c>
      <c r="F22" s="45">
        <v>14</v>
      </c>
      <c r="G22" s="45">
        <v>14</v>
      </c>
      <c r="H22" s="45">
        <v>14</v>
      </c>
      <c r="I22" s="167">
        <v>88.6672208367969</v>
      </c>
      <c r="J22" s="78">
        <v>84.39768187700444</v>
      </c>
      <c r="K22" s="78">
        <v>80.07320979180966</v>
      </c>
      <c r="L22" s="78">
        <v>81.48536173680229</v>
      </c>
      <c r="M22" s="78">
        <v>82.64462809917354</v>
      </c>
      <c r="N22" s="78">
        <v>83.62202843148967</v>
      </c>
      <c r="O22" s="87">
        <f t="shared" si="0"/>
        <v>85.42314967356153</v>
      </c>
      <c r="P22"/>
      <c r="Q22" s="182">
        <v>16389</v>
      </c>
    </row>
    <row r="23" spans="1:17" ht="39.75" customHeight="1">
      <c r="A23" s="47" t="s">
        <v>17</v>
      </c>
      <c r="B23" s="203">
        <v>13</v>
      </c>
      <c r="C23" s="204">
        <v>13</v>
      </c>
      <c r="D23" s="197">
        <v>13</v>
      </c>
      <c r="E23" s="197">
        <v>14</v>
      </c>
      <c r="F23" s="197">
        <v>14</v>
      </c>
      <c r="G23" s="197">
        <v>12</v>
      </c>
      <c r="H23" s="197">
        <v>12</v>
      </c>
      <c r="I23" s="200">
        <v>119.46333394596581</v>
      </c>
      <c r="J23" s="201">
        <v>122.56057320637315</v>
      </c>
      <c r="K23" s="201">
        <v>126.06671838634601</v>
      </c>
      <c r="L23" s="201">
        <v>139.83220135836996</v>
      </c>
      <c r="M23" s="201">
        <v>143.60447225356447</v>
      </c>
      <c r="N23" s="201">
        <v>124.66237274049449</v>
      </c>
      <c r="O23" s="202">
        <f t="shared" si="0"/>
        <v>128.2188267977348</v>
      </c>
      <c r="P23"/>
      <c r="Q23" s="182">
        <v>9359</v>
      </c>
    </row>
    <row r="24" spans="1:17" ht="39.75" customHeight="1">
      <c r="A24" s="41" t="s">
        <v>18</v>
      </c>
      <c r="B24" s="14">
        <v>6</v>
      </c>
      <c r="C24" s="15">
        <v>6</v>
      </c>
      <c r="D24" s="45">
        <v>6</v>
      </c>
      <c r="E24" s="45">
        <v>6</v>
      </c>
      <c r="F24" s="45">
        <v>6</v>
      </c>
      <c r="G24" s="45">
        <v>6</v>
      </c>
      <c r="H24" s="45">
        <v>6</v>
      </c>
      <c r="I24" s="167">
        <v>137.08019191226867</v>
      </c>
      <c r="J24" s="78">
        <v>138.02622498274673</v>
      </c>
      <c r="K24" s="78">
        <v>140.35087719298244</v>
      </c>
      <c r="L24" s="78">
        <v>142.8231373482504</v>
      </c>
      <c r="M24" s="78">
        <v>144.92753623188406</v>
      </c>
      <c r="N24" s="78">
        <v>147.34774066797644</v>
      </c>
      <c r="O24" s="87">
        <f t="shared" si="0"/>
        <v>150.71590052750565</v>
      </c>
      <c r="P24"/>
      <c r="Q24" s="182">
        <v>3981</v>
      </c>
    </row>
    <row r="25" spans="1:17" ht="39.75" customHeight="1">
      <c r="A25" s="216" t="s">
        <v>163</v>
      </c>
      <c r="B25" s="45">
        <v>13</v>
      </c>
      <c r="C25" s="45">
        <v>13</v>
      </c>
      <c r="D25" s="45">
        <v>13</v>
      </c>
      <c r="E25" s="45">
        <v>13</v>
      </c>
      <c r="F25" s="45">
        <v>13</v>
      </c>
      <c r="G25" s="45">
        <v>13</v>
      </c>
      <c r="H25" s="55">
        <v>13</v>
      </c>
      <c r="I25" s="78">
        <v>111.75105303876902</v>
      </c>
      <c r="J25" s="78">
        <v>113.68605159597728</v>
      </c>
      <c r="K25" s="78">
        <v>115.10536568089252</v>
      </c>
      <c r="L25" s="78">
        <v>117.24386724386724</v>
      </c>
      <c r="M25" s="78">
        <v>119.48529411764707</v>
      </c>
      <c r="N25" s="78">
        <v>121.43858010275571</v>
      </c>
      <c r="O25" s="87">
        <f t="shared" si="0"/>
        <v>123.83311106877501</v>
      </c>
      <c r="Q25" s="182">
        <v>10498</v>
      </c>
    </row>
    <row r="26" spans="1:17" ht="39.75" customHeight="1" thickBot="1">
      <c r="A26" s="212" t="s">
        <v>146</v>
      </c>
      <c r="B26" s="205">
        <v>22</v>
      </c>
      <c r="C26" s="206">
        <v>23</v>
      </c>
      <c r="D26" s="207">
        <v>21</v>
      </c>
      <c r="E26" s="207">
        <v>22</v>
      </c>
      <c r="F26" s="207">
        <v>22</v>
      </c>
      <c r="G26" s="207">
        <v>22</v>
      </c>
      <c r="H26" s="207">
        <v>23</v>
      </c>
      <c r="I26" s="208">
        <v>91.43427122729729</v>
      </c>
      <c r="J26" s="209">
        <v>97.54442512405106</v>
      </c>
      <c r="K26" s="209">
        <v>90.66966020465438</v>
      </c>
      <c r="L26" s="209">
        <v>96.82672417587254</v>
      </c>
      <c r="M26" s="209">
        <v>98.84086620540928</v>
      </c>
      <c r="N26" s="209">
        <v>100.44744772166926</v>
      </c>
      <c r="O26" s="210">
        <f t="shared" si="0"/>
        <v>107.74852431368876</v>
      </c>
      <c r="P26"/>
      <c r="Q26" s="182">
        <v>21346</v>
      </c>
    </row>
    <row r="27" spans="1:17" ht="39.75" customHeight="1" thickTop="1">
      <c r="A27" s="169" t="s">
        <v>19</v>
      </c>
      <c r="B27" s="162">
        <v>59</v>
      </c>
      <c r="C27" s="163">
        <v>59</v>
      </c>
      <c r="D27" s="163">
        <v>59</v>
      </c>
      <c r="E27" s="163">
        <v>59</v>
      </c>
      <c r="F27" s="163">
        <v>56</v>
      </c>
      <c r="G27" s="163">
        <v>55</v>
      </c>
      <c r="H27" s="163">
        <v>55</v>
      </c>
      <c r="I27" s="173">
        <v>65.41962810604632</v>
      </c>
      <c r="J27" s="170">
        <v>65.81809662989033</v>
      </c>
      <c r="K27" s="170">
        <v>66.22962597099367</v>
      </c>
      <c r="L27" s="170">
        <v>66.60871332287162</v>
      </c>
      <c r="M27" s="170">
        <v>63.70296218774173</v>
      </c>
      <c r="N27" s="170">
        <v>62.91970301900175</v>
      </c>
      <c r="O27" s="171">
        <f t="shared" si="0"/>
        <v>63.4598299276558</v>
      </c>
      <c r="P27"/>
      <c r="Q27" s="182">
        <v>86669</v>
      </c>
    </row>
    <row r="28" spans="1:17" ht="39.75" customHeight="1">
      <c r="A28" s="49" t="s">
        <v>20</v>
      </c>
      <c r="B28" s="8">
        <v>188</v>
      </c>
      <c r="C28" s="9">
        <v>190</v>
      </c>
      <c r="D28" s="9">
        <v>193</v>
      </c>
      <c r="E28" s="9">
        <v>188</v>
      </c>
      <c r="F28" s="9">
        <v>188</v>
      </c>
      <c r="G28" s="9">
        <v>190</v>
      </c>
      <c r="H28" s="9">
        <v>189</v>
      </c>
      <c r="I28" s="167">
        <v>80.40166619623139</v>
      </c>
      <c r="J28" s="78">
        <v>81.52372125752485</v>
      </c>
      <c r="K28" s="78">
        <v>83.19324108797792</v>
      </c>
      <c r="L28" s="78">
        <v>81.62627323960784</v>
      </c>
      <c r="M28" s="78">
        <v>82.23036749975942</v>
      </c>
      <c r="N28" s="78">
        <v>83.30519955979779</v>
      </c>
      <c r="O28" s="87">
        <f t="shared" si="0"/>
        <v>83.33958012725822</v>
      </c>
      <c r="P28"/>
      <c r="Q28" s="182">
        <v>226783</v>
      </c>
    </row>
    <row r="29" spans="1:17" ht="39.75" customHeight="1">
      <c r="A29" s="49" t="s">
        <v>21</v>
      </c>
      <c r="B29" s="8">
        <v>118</v>
      </c>
      <c r="C29" s="9">
        <v>118</v>
      </c>
      <c r="D29" s="9">
        <v>119</v>
      </c>
      <c r="E29" s="9">
        <v>119</v>
      </c>
      <c r="F29" s="9">
        <v>121</v>
      </c>
      <c r="G29" s="9">
        <v>118</v>
      </c>
      <c r="H29" s="9">
        <v>120</v>
      </c>
      <c r="I29" s="167">
        <v>67.74600987484212</v>
      </c>
      <c r="J29" s="78">
        <v>68.35388777218459</v>
      </c>
      <c r="K29" s="78">
        <v>69.5930851374902</v>
      </c>
      <c r="L29" s="78">
        <v>70.4575596816976</v>
      </c>
      <c r="M29" s="78">
        <v>72.41649659762163</v>
      </c>
      <c r="N29" s="78">
        <v>71.40739127014385</v>
      </c>
      <c r="O29" s="87">
        <f t="shared" si="0"/>
        <v>73.14397171766427</v>
      </c>
      <c r="P29"/>
      <c r="Q29" s="182">
        <v>164060</v>
      </c>
    </row>
    <row r="30" spans="1:17" ht="39.75" customHeight="1">
      <c r="A30" s="49" t="s">
        <v>22</v>
      </c>
      <c r="B30" s="8">
        <v>569</v>
      </c>
      <c r="C30" s="9">
        <v>564</v>
      </c>
      <c r="D30" s="9">
        <v>574</v>
      </c>
      <c r="E30" s="9">
        <v>580</v>
      </c>
      <c r="F30" s="9">
        <v>590</v>
      </c>
      <c r="G30" s="9">
        <v>596</v>
      </c>
      <c r="H30" s="9">
        <v>597</v>
      </c>
      <c r="I30" s="167">
        <v>87.20506984834901</v>
      </c>
      <c r="J30" s="78">
        <v>86.56002185487077</v>
      </c>
      <c r="K30" s="78">
        <v>88.23520369419585</v>
      </c>
      <c r="L30" s="78">
        <v>89.34210323634068</v>
      </c>
      <c r="M30" s="78">
        <v>91.00303857603382</v>
      </c>
      <c r="N30" s="78">
        <v>92.2522076293814</v>
      </c>
      <c r="O30" s="87">
        <f t="shared" si="0"/>
        <v>92.69797694817143</v>
      </c>
      <c r="P30"/>
      <c r="Q30" s="182">
        <v>644027</v>
      </c>
    </row>
    <row r="31" spans="1:17" ht="39.75" customHeight="1">
      <c r="A31" s="49" t="s">
        <v>23</v>
      </c>
      <c r="B31" s="8">
        <v>185</v>
      </c>
      <c r="C31" s="9">
        <v>182</v>
      </c>
      <c r="D31" s="9">
        <v>182</v>
      </c>
      <c r="E31" s="9">
        <v>177</v>
      </c>
      <c r="F31" s="9">
        <v>172</v>
      </c>
      <c r="G31" s="9">
        <v>171</v>
      </c>
      <c r="H31" s="9">
        <v>171</v>
      </c>
      <c r="I31" s="167">
        <v>118.18518660482707</v>
      </c>
      <c r="J31" s="78">
        <v>118.04767309875142</v>
      </c>
      <c r="K31" s="78">
        <v>119.79910611436208</v>
      </c>
      <c r="L31" s="78">
        <v>118.38356274328827</v>
      </c>
      <c r="M31" s="78">
        <v>116.87085091492209</v>
      </c>
      <c r="N31" s="78">
        <v>118.48341232227489</v>
      </c>
      <c r="O31" s="87">
        <f t="shared" si="0"/>
        <v>120.77806500826375</v>
      </c>
      <c r="P31"/>
      <c r="Q31" s="182">
        <v>141582</v>
      </c>
    </row>
    <row r="32" spans="1:17" ht="39.75" customHeight="1">
      <c r="A32" s="50" t="s">
        <v>24</v>
      </c>
      <c r="B32" s="11">
        <v>125</v>
      </c>
      <c r="C32" s="12">
        <v>126</v>
      </c>
      <c r="D32" s="12">
        <v>124</v>
      </c>
      <c r="E32" s="12">
        <v>124</v>
      </c>
      <c r="F32" s="12">
        <v>120</v>
      </c>
      <c r="G32" s="12">
        <v>120</v>
      </c>
      <c r="H32" s="12">
        <v>120</v>
      </c>
      <c r="I32" s="168">
        <v>100.57852769128026</v>
      </c>
      <c r="J32" s="81">
        <v>102.93613058183423</v>
      </c>
      <c r="K32" s="81">
        <v>102.92762693715603</v>
      </c>
      <c r="L32" s="81">
        <v>104.5919228044131</v>
      </c>
      <c r="M32" s="81">
        <v>103.01755590848607</v>
      </c>
      <c r="N32" s="81">
        <v>105.13036164844407</v>
      </c>
      <c r="O32" s="88">
        <f t="shared" si="0"/>
        <v>107.37294201861131</v>
      </c>
      <c r="P32"/>
      <c r="Q32" s="182">
        <v>111760</v>
      </c>
    </row>
    <row r="33" spans="1:16" ht="12.75" customHeight="1">
      <c r="A33" s="51"/>
      <c r="P33"/>
    </row>
  </sheetData>
  <sheetProtection/>
  <mergeCells count="3">
    <mergeCell ref="B2:H2"/>
    <mergeCell ref="I2:O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70" zoomScaleSheetLayoutView="70" zoomScalePageLayoutView="0" workbookViewId="0" topLeftCell="A1">
      <selection activeCell="V10" sqref="V10"/>
    </sheetView>
  </sheetViews>
  <sheetFormatPr defaultColWidth="7.625" defaultRowHeight="13.5"/>
  <cols>
    <col min="1" max="1" width="12.625" style="2" customWidth="1"/>
    <col min="2" max="2" width="8.625" style="2" customWidth="1"/>
    <col min="3" max="8" width="6.625" style="2" customWidth="1"/>
    <col min="9" max="9" width="7.75390625" style="2" customWidth="1"/>
    <col min="10" max="12" width="9.125" style="2" customWidth="1"/>
    <col min="13" max="16384" width="7.625" style="2" customWidth="1"/>
  </cols>
  <sheetData>
    <row r="1" spans="1:19" ht="18.75">
      <c r="A1" s="89" t="s">
        <v>164</v>
      </c>
      <c r="B1" s="34"/>
      <c r="C1" s="34"/>
      <c r="D1" s="34"/>
      <c r="E1" s="34"/>
      <c r="F1" s="34"/>
      <c r="G1" s="82"/>
      <c r="O1" s="229">
        <v>42644</v>
      </c>
      <c r="P1" s="229"/>
      <c r="Q1" s="229"/>
      <c r="R1" s="229"/>
      <c r="S1" s="229"/>
    </row>
    <row r="2" spans="1:19" s="32" customFormat="1" ht="14.25" customHeight="1">
      <c r="A2" s="231" t="s">
        <v>165</v>
      </c>
      <c r="B2" s="223" t="s">
        <v>25</v>
      </c>
      <c r="C2" s="221" t="s">
        <v>35</v>
      </c>
      <c r="D2" s="222"/>
      <c r="E2" s="227" t="s">
        <v>36</v>
      </c>
      <c r="F2" s="228"/>
      <c r="G2" s="228"/>
      <c r="H2" s="228"/>
      <c r="I2" s="245"/>
      <c r="J2" s="243" t="s">
        <v>38</v>
      </c>
      <c r="K2" s="243" t="s">
        <v>39</v>
      </c>
      <c r="L2" s="243" t="s">
        <v>218</v>
      </c>
      <c r="M2" s="226" t="s">
        <v>33</v>
      </c>
      <c r="N2" s="226" t="s">
        <v>34</v>
      </c>
      <c r="O2" s="226" t="s">
        <v>161</v>
      </c>
      <c r="P2" s="226" t="s">
        <v>107</v>
      </c>
      <c r="Q2" s="223" t="s">
        <v>28</v>
      </c>
      <c r="R2" s="226" t="s">
        <v>29</v>
      </c>
      <c r="S2" s="223" t="s">
        <v>37</v>
      </c>
    </row>
    <row r="3" spans="1:19" s="32" customFormat="1" ht="39.75" customHeight="1">
      <c r="A3" s="232"/>
      <c r="B3" s="224"/>
      <c r="C3" s="190" t="s">
        <v>149</v>
      </c>
      <c r="D3" s="189" t="s">
        <v>40</v>
      </c>
      <c r="E3" s="189" t="s">
        <v>30</v>
      </c>
      <c r="F3" s="191" t="s">
        <v>1</v>
      </c>
      <c r="G3" s="189" t="s">
        <v>31</v>
      </c>
      <c r="H3" s="192" t="s">
        <v>32</v>
      </c>
      <c r="I3" s="218" t="s">
        <v>197</v>
      </c>
      <c r="J3" s="244"/>
      <c r="K3" s="244"/>
      <c r="L3" s="246"/>
      <c r="M3" s="224"/>
      <c r="N3" s="225"/>
      <c r="O3" s="230"/>
      <c r="P3" s="230"/>
      <c r="Q3" s="225"/>
      <c r="R3" s="225"/>
      <c r="S3" s="225"/>
    </row>
    <row r="4" spans="1:19" ht="39.75" customHeight="1">
      <c r="A4" s="134" t="s">
        <v>25</v>
      </c>
      <c r="B4" s="151">
        <f aca="true" t="shared" si="0" ref="B4:S4">SUM(B5:B6)</f>
        <v>1252</v>
      </c>
      <c r="C4" s="156">
        <f t="shared" si="0"/>
        <v>2</v>
      </c>
      <c r="D4" s="156">
        <f t="shared" si="0"/>
        <v>4</v>
      </c>
      <c r="E4" s="156">
        <f t="shared" si="0"/>
        <v>3</v>
      </c>
      <c r="F4" s="156">
        <f t="shared" si="0"/>
        <v>87</v>
      </c>
      <c r="G4" s="156">
        <f t="shared" si="0"/>
        <v>2</v>
      </c>
      <c r="H4" s="156">
        <f t="shared" si="0"/>
        <v>5</v>
      </c>
      <c r="I4" s="156">
        <f t="shared" si="0"/>
        <v>1</v>
      </c>
      <c r="J4" s="156">
        <f t="shared" si="0"/>
        <v>5</v>
      </c>
      <c r="K4" s="156">
        <f t="shared" si="0"/>
        <v>1</v>
      </c>
      <c r="L4" s="156">
        <f>SUM(L5:L6)</f>
        <v>1</v>
      </c>
      <c r="M4" s="156">
        <f t="shared" si="0"/>
        <v>5</v>
      </c>
      <c r="N4" s="156">
        <f t="shared" si="0"/>
        <v>659</v>
      </c>
      <c r="O4" s="156">
        <f t="shared" si="0"/>
        <v>123</v>
      </c>
      <c r="P4" s="156">
        <f t="shared" si="0"/>
        <v>7</v>
      </c>
      <c r="Q4" s="156">
        <f t="shared" si="0"/>
        <v>17</v>
      </c>
      <c r="R4" s="156">
        <f t="shared" si="0"/>
        <v>8</v>
      </c>
      <c r="S4" s="135">
        <f t="shared" si="0"/>
        <v>322</v>
      </c>
    </row>
    <row r="5" spans="1:19" ht="39.75" customHeight="1">
      <c r="A5" s="136" t="s">
        <v>151</v>
      </c>
      <c r="B5" s="152">
        <f aca="true" t="shared" si="1" ref="B5:S5">SUM(B7:B17)</f>
        <v>1125</v>
      </c>
      <c r="C5" s="155">
        <f t="shared" si="1"/>
        <v>2</v>
      </c>
      <c r="D5" s="155">
        <f t="shared" si="1"/>
        <v>4</v>
      </c>
      <c r="E5" s="155">
        <f t="shared" si="1"/>
        <v>3</v>
      </c>
      <c r="F5" s="155">
        <f t="shared" si="1"/>
        <v>52</v>
      </c>
      <c r="G5" s="155">
        <f t="shared" si="1"/>
        <v>2</v>
      </c>
      <c r="H5" s="155">
        <f t="shared" si="1"/>
        <v>3</v>
      </c>
      <c r="I5" s="155">
        <f t="shared" si="1"/>
        <v>1</v>
      </c>
      <c r="J5" s="155">
        <f t="shared" si="1"/>
        <v>5</v>
      </c>
      <c r="K5" s="155">
        <f t="shared" si="1"/>
        <v>1</v>
      </c>
      <c r="L5" s="155">
        <f>SUM(L7:L17)</f>
        <v>1</v>
      </c>
      <c r="M5" s="155">
        <f t="shared" si="1"/>
        <v>4</v>
      </c>
      <c r="N5" s="155">
        <f t="shared" si="1"/>
        <v>608</v>
      </c>
      <c r="O5" s="155">
        <f t="shared" si="1"/>
        <v>112</v>
      </c>
      <c r="P5" s="155">
        <f t="shared" si="1"/>
        <v>7</v>
      </c>
      <c r="Q5" s="155">
        <f t="shared" si="1"/>
        <v>14</v>
      </c>
      <c r="R5" s="155">
        <f t="shared" si="1"/>
        <v>8</v>
      </c>
      <c r="S5" s="137">
        <f t="shared" si="1"/>
        <v>298</v>
      </c>
    </row>
    <row r="6" spans="1:19" ht="39.75" customHeight="1">
      <c r="A6" s="138" t="s">
        <v>152</v>
      </c>
      <c r="B6" s="153">
        <f aca="true" t="shared" si="2" ref="B6:S6">SUM(B18:B26)</f>
        <v>127</v>
      </c>
      <c r="C6" s="157">
        <f t="shared" si="2"/>
        <v>0</v>
      </c>
      <c r="D6" s="157">
        <f t="shared" si="2"/>
        <v>0</v>
      </c>
      <c r="E6" s="157">
        <f t="shared" si="2"/>
        <v>0</v>
      </c>
      <c r="F6" s="157">
        <f t="shared" si="2"/>
        <v>35</v>
      </c>
      <c r="G6" s="157">
        <f t="shared" si="2"/>
        <v>0</v>
      </c>
      <c r="H6" s="157">
        <f t="shared" si="2"/>
        <v>2</v>
      </c>
      <c r="I6" s="157">
        <f t="shared" si="2"/>
        <v>0</v>
      </c>
      <c r="J6" s="157">
        <f t="shared" si="2"/>
        <v>0</v>
      </c>
      <c r="K6" s="157">
        <f t="shared" si="2"/>
        <v>0</v>
      </c>
      <c r="L6" s="157">
        <f>SUM(L18:L26)</f>
        <v>0</v>
      </c>
      <c r="M6" s="157">
        <f t="shared" si="2"/>
        <v>1</v>
      </c>
      <c r="N6" s="157">
        <f t="shared" si="2"/>
        <v>51</v>
      </c>
      <c r="O6" s="157">
        <f t="shared" si="2"/>
        <v>11</v>
      </c>
      <c r="P6" s="157">
        <f t="shared" si="2"/>
        <v>0</v>
      </c>
      <c r="Q6" s="157">
        <f t="shared" si="2"/>
        <v>3</v>
      </c>
      <c r="R6" s="157">
        <f t="shared" si="2"/>
        <v>0</v>
      </c>
      <c r="S6" s="139">
        <f t="shared" si="2"/>
        <v>24</v>
      </c>
    </row>
    <row r="7" spans="1:19" ht="39.75" customHeight="1">
      <c r="A7" s="136" t="s">
        <v>125</v>
      </c>
      <c r="B7" s="152">
        <v>481</v>
      </c>
      <c r="C7" s="155">
        <v>1</v>
      </c>
      <c r="D7" s="155">
        <v>2</v>
      </c>
      <c r="E7" s="155">
        <v>3</v>
      </c>
      <c r="F7" s="155">
        <v>5</v>
      </c>
      <c r="G7" s="155">
        <v>2</v>
      </c>
      <c r="H7" s="155">
        <v>3</v>
      </c>
      <c r="I7" s="155">
        <v>1</v>
      </c>
      <c r="J7" s="155">
        <v>1</v>
      </c>
      <c r="K7" s="155">
        <v>1</v>
      </c>
      <c r="L7" s="155">
        <v>0</v>
      </c>
      <c r="M7" s="155">
        <v>1</v>
      </c>
      <c r="N7" s="155">
        <v>288</v>
      </c>
      <c r="O7" s="155">
        <v>33</v>
      </c>
      <c r="P7" s="155">
        <v>1</v>
      </c>
      <c r="Q7" s="155">
        <v>6</v>
      </c>
      <c r="R7" s="155">
        <v>3</v>
      </c>
      <c r="S7" s="137">
        <v>130</v>
      </c>
    </row>
    <row r="8" spans="1:19" ht="39.75" customHeight="1">
      <c r="A8" s="136" t="s">
        <v>126</v>
      </c>
      <c r="B8" s="152">
        <v>115</v>
      </c>
      <c r="C8" s="155">
        <v>0</v>
      </c>
      <c r="D8" s="155">
        <v>0</v>
      </c>
      <c r="E8" s="155">
        <v>0</v>
      </c>
      <c r="F8" s="155">
        <v>5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58</v>
      </c>
      <c r="O8" s="155">
        <v>17</v>
      </c>
      <c r="P8" s="155">
        <v>0</v>
      </c>
      <c r="Q8" s="155">
        <v>0</v>
      </c>
      <c r="R8" s="155">
        <v>1</v>
      </c>
      <c r="S8" s="137">
        <v>34</v>
      </c>
    </row>
    <row r="9" spans="1:19" ht="39.75" customHeight="1">
      <c r="A9" s="136" t="s">
        <v>127</v>
      </c>
      <c r="B9" s="152">
        <v>78</v>
      </c>
      <c r="C9" s="155">
        <v>0</v>
      </c>
      <c r="D9" s="155">
        <v>0</v>
      </c>
      <c r="E9" s="155">
        <v>0</v>
      </c>
      <c r="F9" s="155">
        <v>14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1</v>
      </c>
      <c r="N9" s="155">
        <v>37</v>
      </c>
      <c r="O9" s="155">
        <v>5</v>
      </c>
      <c r="P9" s="155">
        <v>0</v>
      </c>
      <c r="Q9" s="155">
        <v>1</v>
      </c>
      <c r="R9" s="155">
        <v>0</v>
      </c>
      <c r="S9" s="137">
        <v>20</v>
      </c>
    </row>
    <row r="10" spans="1:19" ht="39.75" customHeight="1">
      <c r="A10" s="136" t="s">
        <v>128</v>
      </c>
      <c r="B10" s="152">
        <v>42</v>
      </c>
      <c r="C10" s="155">
        <v>0</v>
      </c>
      <c r="D10" s="155">
        <v>0</v>
      </c>
      <c r="E10" s="155">
        <v>0</v>
      </c>
      <c r="F10" s="155">
        <v>5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22</v>
      </c>
      <c r="O10" s="155">
        <v>2</v>
      </c>
      <c r="P10" s="155">
        <v>0</v>
      </c>
      <c r="Q10" s="155">
        <v>0</v>
      </c>
      <c r="R10" s="155">
        <v>0</v>
      </c>
      <c r="S10" s="137">
        <v>13</v>
      </c>
    </row>
    <row r="11" spans="1:19" ht="39.75" customHeight="1">
      <c r="A11" s="136" t="s">
        <v>129</v>
      </c>
      <c r="B11" s="152">
        <v>96</v>
      </c>
      <c r="C11" s="155">
        <v>0</v>
      </c>
      <c r="D11" s="155">
        <v>0</v>
      </c>
      <c r="E11" s="155">
        <v>0</v>
      </c>
      <c r="F11" s="155">
        <v>1</v>
      </c>
      <c r="G11" s="155">
        <v>0</v>
      </c>
      <c r="H11" s="155">
        <v>0</v>
      </c>
      <c r="I11" s="155">
        <v>0</v>
      </c>
      <c r="J11" s="155">
        <v>1</v>
      </c>
      <c r="K11" s="155">
        <v>0</v>
      </c>
      <c r="L11" s="155">
        <v>0</v>
      </c>
      <c r="M11" s="155">
        <v>1</v>
      </c>
      <c r="N11" s="155">
        <v>43</v>
      </c>
      <c r="O11" s="155">
        <v>15</v>
      </c>
      <c r="P11" s="155">
        <v>4</v>
      </c>
      <c r="Q11" s="155">
        <v>4</v>
      </c>
      <c r="R11" s="155">
        <v>3</v>
      </c>
      <c r="S11" s="137">
        <v>24</v>
      </c>
    </row>
    <row r="12" spans="1:19" ht="39.75" customHeight="1">
      <c r="A12" s="136" t="s">
        <v>130</v>
      </c>
      <c r="B12" s="152">
        <v>93</v>
      </c>
      <c r="C12" s="155">
        <v>0</v>
      </c>
      <c r="D12" s="155">
        <v>1</v>
      </c>
      <c r="E12" s="155">
        <v>0</v>
      </c>
      <c r="F12" s="155">
        <v>3</v>
      </c>
      <c r="G12" s="155">
        <v>0</v>
      </c>
      <c r="H12" s="155">
        <v>0</v>
      </c>
      <c r="I12" s="155">
        <v>0</v>
      </c>
      <c r="J12" s="155">
        <v>1</v>
      </c>
      <c r="K12" s="155">
        <v>0</v>
      </c>
      <c r="L12" s="155">
        <v>0</v>
      </c>
      <c r="M12" s="155">
        <v>1</v>
      </c>
      <c r="N12" s="155">
        <v>44</v>
      </c>
      <c r="O12" s="155">
        <v>14</v>
      </c>
      <c r="P12" s="155">
        <v>0</v>
      </c>
      <c r="Q12" s="155">
        <v>2</v>
      </c>
      <c r="R12" s="155">
        <v>0</v>
      </c>
      <c r="S12" s="137">
        <v>27</v>
      </c>
    </row>
    <row r="13" spans="1:19" ht="39.75" customHeight="1">
      <c r="A13" s="136" t="s">
        <v>131</v>
      </c>
      <c r="B13" s="152">
        <v>62</v>
      </c>
      <c r="C13" s="155">
        <v>0</v>
      </c>
      <c r="D13" s="155">
        <v>0</v>
      </c>
      <c r="E13" s="155">
        <v>0</v>
      </c>
      <c r="F13" s="155">
        <v>9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29</v>
      </c>
      <c r="O13" s="155">
        <v>5</v>
      </c>
      <c r="P13" s="155">
        <v>0</v>
      </c>
      <c r="Q13" s="155">
        <v>1</v>
      </c>
      <c r="R13" s="155">
        <v>1</v>
      </c>
      <c r="S13" s="137">
        <v>17</v>
      </c>
    </row>
    <row r="14" spans="1:19" ht="39.75" customHeight="1">
      <c r="A14" s="136" t="s">
        <v>132</v>
      </c>
      <c r="B14" s="152">
        <v>32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21</v>
      </c>
      <c r="O14" s="155">
        <v>4</v>
      </c>
      <c r="P14" s="155">
        <v>1</v>
      </c>
      <c r="Q14" s="155">
        <v>0</v>
      </c>
      <c r="R14" s="155">
        <v>0</v>
      </c>
      <c r="S14" s="137">
        <v>6</v>
      </c>
    </row>
    <row r="15" spans="1:19" ht="39.75" customHeight="1">
      <c r="A15" s="136" t="s">
        <v>133</v>
      </c>
      <c r="B15" s="152">
        <v>55</v>
      </c>
      <c r="C15" s="155">
        <v>0</v>
      </c>
      <c r="D15" s="155">
        <v>0</v>
      </c>
      <c r="E15" s="155">
        <v>0</v>
      </c>
      <c r="F15" s="155">
        <v>4</v>
      </c>
      <c r="G15" s="155">
        <v>0</v>
      </c>
      <c r="H15" s="155">
        <v>0</v>
      </c>
      <c r="I15" s="155">
        <v>0</v>
      </c>
      <c r="J15" s="155">
        <v>1</v>
      </c>
      <c r="K15" s="155">
        <v>0</v>
      </c>
      <c r="L15" s="155">
        <v>0</v>
      </c>
      <c r="M15" s="155">
        <v>0</v>
      </c>
      <c r="N15" s="155">
        <v>32</v>
      </c>
      <c r="O15" s="155">
        <v>6</v>
      </c>
      <c r="P15" s="155">
        <v>1</v>
      </c>
      <c r="Q15" s="155">
        <v>0</v>
      </c>
      <c r="R15" s="155">
        <v>0</v>
      </c>
      <c r="S15" s="137">
        <v>11</v>
      </c>
    </row>
    <row r="16" spans="1:19" ht="39.75" customHeight="1">
      <c r="A16" s="136" t="s">
        <v>134</v>
      </c>
      <c r="B16" s="152">
        <v>41</v>
      </c>
      <c r="C16" s="155">
        <v>0</v>
      </c>
      <c r="D16" s="155">
        <v>0</v>
      </c>
      <c r="E16" s="155">
        <v>0</v>
      </c>
      <c r="F16" s="155">
        <v>6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1</v>
      </c>
      <c r="M16" s="155">
        <v>0</v>
      </c>
      <c r="N16" s="155">
        <v>17</v>
      </c>
      <c r="O16" s="155">
        <v>8</v>
      </c>
      <c r="P16" s="155">
        <v>0</v>
      </c>
      <c r="Q16" s="155">
        <v>0</v>
      </c>
      <c r="R16" s="155">
        <v>0</v>
      </c>
      <c r="S16" s="137">
        <v>9</v>
      </c>
    </row>
    <row r="17" spans="1:19" ht="39.75" customHeight="1">
      <c r="A17" s="136" t="s">
        <v>135</v>
      </c>
      <c r="B17" s="152">
        <v>30</v>
      </c>
      <c r="C17" s="155">
        <v>1</v>
      </c>
      <c r="D17" s="155">
        <v>1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1</v>
      </c>
      <c r="K17" s="155">
        <v>0</v>
      </c>
      <c r="L17" s="155">
        <v>0</v>
      </c>
      <c r="M17" s="155">
        <v>0</v>
      </c>
      <c r="N17" s="155">
        <v>17</v>
      </c>
      <c r="O17" s="155">
        <v>3</v>
      </c>
      <c r="P17" s="155">
        <v>0</v>
      </c>
      <c r="Q17" s="155">
        <v>0</v>
      </c>
      <c r="R17" s="155">
        <v>0</v>
      </c>
      <c r="S17" s="137">
        <v>7</v>
      </c>
    </row>
    <row r="18" spans="1:19" ht="39.75" customHeight="1">
      <c r="A18" s="140" t="s">
        <v>136</v>
      </c>
      <c r="B18" s="154">
        <v>5</v>
      </c>
      <c r="C18" s="158">
        <v>0</v>
      </c>
      <c r="D18" s="158">
        <v>0</v>
      </c>
      <c r="E18" s="158">
        <v>0</v>
      </c>
      <c r="F18" s="158">
        <v>3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2</v>
      </c>
      <c r="O18" s="158">
        <v>0</v>
      </c>
      <c r="P18" s="158">
        <v>0</v>
      </c>
      <c r="Q18" s="158">
        <v>0</v>
      </c>
      <c r="R18" s="158">
        <v>0</v>
      </c>
      <c r="S18" s="141">
        <v>0</v>
      </c>
    </row>
    <row r="19" spans="1:19" s="19" customFormat="1" ht="39.75" customHeight="1">
      <c r="A19" s="136" t="s">
        <v>137</v>
      </c>
      <c r="B19" s="152">
        <v>11</v>
      </c>
      <c r="C19" s="155">
        <v>0</v>
      </c>
      <c r="D19" s="155">
        <v>0</v>
      </c>
      <c r="E19" s="155">
        <v>0</v>
      </c>
      <c r="F19" s="155">
        <v>4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4</v>
      </c>
      <c r="O19" s="155">
        <v>1</v>
      </c>
      <c r="P19" s="155">
        <v>0</v>
      </c>
      <c r="Q19" s="155">
        <v>0</v>
      </c>
      <c r="R19" s="155">
        <v>0</v>
      </c>
      <c r="S19" s="137">
        <v>2</v>
      </c>
    </row>
    <row r="20" spans="1:19" ht="39.75" customHeight="1">
      <c r="A20" s="134" t="s">
        <v>138</v>
      </c>
      <c r="B20" s="151">
        <v>25</v>
      </c>
      <c r="C20" s="156">
        <v>0</v>
      </c>
      <c r="D20" s="156">
        <v>0</v>
      </c>
      <c r="E20" s="156">
        <v>0</v>
      </c>
      <c r="F20" s="156">
        <v>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15</v>
      </c>
      <c r="O20" s="156">
        <v>3</v>
      </c>
      <c r="P20" s="156">
        <v>0</v>
      </c>
      <c r="Q20" s="156">
        <v>1</v>
      </c>
      <c r="R20" s="156">
        <v>0</v>
      </c>
      <c r="S20" s="135">
        <v>5</v>
      </c>
    </row>
    <row r="21" spans="1:19" ht="39.75" customHeight="1">
      <c r="A21" s="136" t="s">
        <v>139</v>
      </c>
      <c r="B21" s="152">
        <v>18</v>
      </c>
      <c r="C21" s="155">
        <v>0</v>
      </c>
      <c r="D21" s="155">
        <v>0</v>
      </c>
      <c r="E21" s="155">
        <v>0</v>
      </c>
      <c r="F21" s="155">
        <v>1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9</v>
      </c>
      <c r="O21" s="155">
        <v>2</v>
      </c>
      <c r="P21" s="155">
        <v>0</v>
      </c>
      <c r="Q21" s="155">
        <v>1</v>
      </c>
      <c r="R21" s="155">
        <v>0</v>
      </c>
      <c r="S21" s="137">
        <v>5</v>
      </c>
    </row>
    <row r="22" spans="1:19" ht="39.75" customHeight="1">
      <c r="A22" s="183" t="s">
        <v>140</v>
      </c>
      <c r="B22" s="154">
        <v>14</v>
      </c>
      <c r="C22" s="158">
        <v>0</v>
      </c>
      <c r="D22" s="158">
        <v>0</v>
      </c>
      <c r="E22" s="158">
        <v>0</v>
      </c>
      <c r="F22" s="158">
        <v>2</v>
      </c>
      <c r="G22" s="158">
        <v>0</v>
      </c>
      <c r="H22" s="158">
        <v>2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8</v>
      </c>
      <c r="O22" s="158">
        <v>0</v>
      </c>
      <c r="P22" s="158">
        <v>0</v>
      </c>
      <c r="Q22" s="158">
        <v>0</v>
      </c>
      <c r="R22" s="158">
        <v>0</v>
      </c>
      <c r="S22" s="141">
        <v>2</v>
      </c>
    </row>
    <row r="23" spans="1:19" ht="39.75" customHeight="1">
      <c r="A23" s="142" t="s">
        <v>141</v>
      </c>
      <c r="B23" s="153">
        <v>12</v>
      </c>
      <c r="C23" s="157">
        <v>0</v>
      </c>
      <c r="D23" s="157">
        <v>0</v>
      </c>
      <c r="E23" s="157">
        <v>0</v>
      </c>
      <c r="F23" s="157">
        <v>5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2</v>
      </c>
      <c r="O23" s="157">
        <v>3</v>
      </c>
      <c r="P23" s="157">
        <v>0</v>
      </c>
      <c r="Q23" s="157">
        <v>1</v>
      </c>
      <c r="R23" s="157">
        <v>0</v>
      </c>
      <c r="S23" s="139">
        <v>1</v>
      </c>
    </row>
    <row r="24" spans="1:19" ht="39.75" customHeight="1">
      <c r="A24" s="133" t="s">
        <v>142</v>
      </c>
      <c r="B24" s="152">
        <v>6</v>
      </c>
      <c r="C24" s="155">
        <v>0</v>
      </c>
      <c r="D24" s="155">
        <v>0</v>
      </c>
      <c r="E24" s="155">
        <v>0</v>
      </c>
      <c r="F24" s="155">
        <v>5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1</v>
      </c>
      <c r="P24" s="155">
        <v>0</v>
      </c>
      <c r="Q24" s="155">
        <v>0</v>
      </c>
      <c r="R24" s="155">
        <v>0</v>
      </c>
      <c r="S24" s="137">
        <v>0</v>
      </c>
    </row>
    <row r="25" spans="1:19" ht="39.75" customHeight="1">
      <c r="A25" s="142" t="s">
        <v>153</v>
      </c>
      <c r="B25" s="153">
        <v>13</v>
      </c>
      <c r="C25" s="157">
        <v>0</v>
      </c>
      <c r="D25" s="157">
        <v>0</v>
      </c>
      <c r="E25" s="157">
        <v>0</v>
      </c>
      <c r="F25" s="157">
        <v>7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4</v>
      </c>
      <c r="O25" s="157">
        <v>0</v>
      </c>
      <c r="P25" s="157">
        <v>0</v>
      </c>
      <c r="Q25" s="157">
        <v>0</v>
      </c>
      <c r="R25" s="157">
        <v>0</v>
      </c>
      <c r="S25" s="139">
        <v>2</v>
      </c>
    </row>
    <row r="26" spans="1:19" ht="39.75" customHeight="1" thickBot="1">
      <c r="A26" s="185" t="s">
        <v>143</v>
      </c>
      <c r="B26" s="186">
        <v>23</v>
      </c>
      <c r="C26" s="187">
        <v>0</v>
      </c>
      <c r="D26" s="187">
        <v>0</v>
      </c>
      <c r="E26" s="187">
        <v>0</v>
      </c>
      <c r="F26" s="187">
        <v>7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1</v>
      </c>
      <c r="N26" s="187">
        <v>7</v>
      </c>
      <c r="O26" s="187">
        <v>1</v>
      </c>
      <c r="P26" s="187">
        <v>0</v>
      </c>
      <c r="Q26" s="187">
        <v>0</v>
      </c>
      <c r="R26" s="187">
        <v>0</v>
      </c>
      <c r="S26" s="188">
        <v>7</v>
      </c>
    </row>
    <row r="27" spans="1:19" ht="39.75" customHeight="1" thickTop="1">
      <c r="A27" s="133" t="s">
        <v>155</v>
      </c>
      <c r="B27" s="152">
        <f aca="true" t="shared" si="3" ref="B27:S27">B15</f>
        <v>55</v>
      </c>
      <c r="C27" s="155">
        <f t="shared" si="3"/>
        <v>0</v>
      </c>
      <c r="D27" s="155">
        <f t="shared" si="3"/>
        <v>0</v>
      </c>
      <c r="E27" s="155">
        <f t="shared" si="3"/>
        <v>0</v>
      </c>
      <c r="F27" s="155">
        <f t="shared" si="3"/>
        <v>4</v>
      </c>
      <c r="G27" s="155">
        <f t="shared" si="3"/>
        <v>0</v>
      </c>
      <c r="H27" s="155">
        <f t="shared" si="3"/>
        <v>0</v>
      </c>
      <c r="I27" s="155">
        <f t="shared" si="3"/>
        <v>0</v>
      </c>
      <c r="J27" s="155">
        <f t="shared" si="3"/>
        <v>1</v>
      </c>
      <c r="K27" s="155">
        <f t="shared" si="3"/>
        <v>0</v>
      </c>
      <c r="L27" s="155">
        <f>L15</f>
        <v>0</v>
      </c>
      <c r="M27" s="155">
        <f t="shared" si="3"/>
        <v>0</v>
      </c>
      <c r="N27" s="155">
        <f t="shared" si="3"/>
        <v>32</v>
      </c>
      <c r="O27" s="155">
        <f t="shared" si="3"/>
        <v>6</v>
      </c>
      <c r="P27" s="155">
        <f t="shared" si="3"/>
        <v>1</v>
      </c>
      <c r="Q27" s="155">
        <f t="shared" si="3"/>
        <v>0</v>
      </c>
      <c r="R27" s="155">
        <f t="shared" si="3"/>
        <v>0</v>
      </c>
      <c r="S27" s="193">
        <f t="shared" si="3"/>
        <v>11</v>
      </c>
    </row>
    <row r="28" spans="1:19" ht="39.75" customHeight="1">
      <c r="A28" s="133" t="s">
        <v>156</v>
      </c>
      <c r="B28" s="152">
        <f aca="true" t="shared" si="4" ref="B28:S28">B11+B12</f>
        <v>189</v>
      </c>
      <c r="C28" s="155">
        <f t="shared" si="4"/>
        <v>0</v>
      </c>
      <c r="D28" s="155">
        <f t="shared" si="4"/>
        <v>1</v>
      </c>
      <c r="E28" s="155">
        <f t="shared" si="4"/>
        <v>0</v>
      </c>
      <c r="F28" s="155">
        <f t="shared" si="4"/>
        <v>4</v>
      </c>
      <c r="G28" s="155">
        <f t="shared" si="4"/>
        <v>0</v>
      </c>
      <c r="H28" s="155">
        <f t="shared" si="4"/>
        <v>0</v>
      </c>
      <c r="I28" s="155">
        <f t="shared" si="4"/>
        <v>0</v>
      </c>
      <c r="J28" s="155">
        <f t="shared" si="4"/>
        <v>2</v>
      </c>
      <c r="K28" s="155">
        <f t="shared" si="4"/>
        <v>0</v>
      </c>
      <c r="L28" s="155">
        <f>L11+L12</f>
        <v>0</v>
      </c>
      <c r="M28" s="155">
        <f t="shared" si="4"/>
        <v>2</v>
      </c>
      <c r="N28" s="155">
        <f t="shared" si="4"/>
        <v>87</v>
      </c>
      <c r="O28" s="155">
        <f t="shared" si="4"/>
        <v>29</v>
      </c>
      <c r="P28" s="155">
        <f t="shared" si="4"/>
        <v>4</v>
      </c>
      <c r="Q28" s="155">
        <f t="shared" si="4"/>
        <v>6</v>
      </c>
      <c r="R28" s="155">
        <f t="shared" si="4"/>
        <v>3</v>
      </c>
      <c r="S28" s="137">
        <f t="shared" si="4"/>
        <v>51</v>
      </c>
    </row>
    <row r="29" spans="1:19" ht="39.75" customHeight="1">
      <c r="A29" s="133" t="s">
        <v>157</v>
      </c>
      <c r="B29" s="152">
        <f aca="true" t="shared" si="5" ref="B29:S29">B8+B18</f>
        <v>120</v>
      </c>
      <c r="C29" s="155">
        <f t="shared" si="5"/>
        <v>0</v>
      </c>
      <c r="D29" s="155">
        <f t="shared" si="5"/>
        <v>0</v>
      </c>
      <c r="E29" s="155">
        <f t="shared" si="5"/>
        <v>0</v>
      </c>
      <c r="F29" s="155">
        <f t="shared" si="5"/>
        <v>8</v>
      </c>
      <c r="G29" s="155">
        <f t="shared" si="5"/>
        <v>0</v>
      </c>
      <c r="H29" s="155">
        <f t="shared" si="5"/>
        <v>0</v>
      </c>
      <c r="I29" s="155">
        <f t="shared" si="5"/>
        <v>0</v>
      </c>
      <c r="J29" s="155">
        <f t="shared" si="5"/>
        <v>0</v>
      </c>
      <c r="K29" s="155">
        <f t="shared" si="5"/>
        <v>0</v>
      </c>
      <c r="L29" s="155">
        <f>L8+L18</f>
        <v>0</v>
      </c>
      <c r="M29" s="155">
        <f t="shared" si="5"/>
        <v>0</v>
      </c>
      <c r="N29" s="155">
        <f t="shared" si="5"/>
        <v>60</v>
      </c>
      <c r="O29" s="155">
        <f t="shared" si="5"/>
        <v>17</v>
      </c>
      <c r="P29" s="155">
        <f t="shared" si="5"/>
        <v>0</v>
      </c>
      <c r="Q29" s="155">
        <f t="shared" si="5"/>
        <v>0</v>
      </c>
      <c r="R29" s="155">
        <f t="shared" si="5"/>
        <v>1</v>
      </c>
      <c r="S29" s="137">
        <f t="shared" si="5"/>
        <v>34</v>
      </c>
    </row>
    <row r="30" spans="1:19" ht="39.75" customHeight="1">
      <c r="A30" s="133" t="s">
        <v>158</v>
      </c>
      <c r="B30" s="152">
        <f aca="true" t="shared" si="6" ref="B30:S30">B7+B14+B17+B19+B20+B21</f>
        <v>597</v>
      </c>
      <c r="C30" s="155">
        <f t="shared" si="6"/>
        <v>2</v>
      </c>
      <c r="D30" s="155">
        <f t="shared" si="6"/>
        <v>3</v>
      </c>
      <c r="E30" s="155">
        <f t="shared" si="6"/>
        <v>3</v>
      </c>
      <c r="F30" s="155">
        <f t="shared" si="6"/>
        <v>11</v>
      </c>
      <c r="G30" s="155">
        <f t="shared" si="6"/>
        <v>2</v>
      </c>
      <c r="H30" s="155">
        <f t="shared" si="6"/>
        <v>3</v>
      </c>
      <c r="I30" s="155">
        <f t="shared" si="6"/>
        <v>1</v>
      </c>
      <c r="J30" s="155">
        <f t="shared" si="6"/>
        <v>2</v>
      </c>
      <c r="K30" s="155">
        <f t="shared" si="6"/>
        <v>1</v>
      </c>
      <c r="L30" s="155">
        <f>L7+L14+L17+L19+L20+L21</f>
        <v>0</v>
      </c>
      <c r="M30" s="155">
        <f t="shared" si="6"/>
        <v>1</v>
      </c>
      <c r="N30" s="155">
        <f t="shared" si="6"/>
        <v>354</v>
      </c>
      <c r="O30" s="155">
        <f t="shared" si="6"/>
        <v>46</v>
      </c>
      <c r="P30" s="155">
        <f t="shared" si="6"/>
        <v>2</v>
      </c>
      <c r="Q30" s="155">
        <f t="shared" si="6"/>
        <v>8</v>
      </c>
      <c r="R30" s="155">
        <f t="shared" si="6"/>
        <v>3</v>
      </c>
      <c r="S30" s="137">
        <f t="shared" si="6"/>
        <v>155</v>
      </c>
    </row>
    <row r="31" spans="1:19" ht="39.75" customHeight="1">
      <c r="A31" s="133" t="s">
        <v>159</v>
      </c>
      <c r="B31" s="152">
        <f aca="true" t="shared" si="7" ref="B31:S31">B10+B13+B16+B22+B23</f>
        <v>171</v>
      </c>
      <c r="C31" s="155">
        <f t="shared" si="7"/>
        <v>0</v>
      </c>
      <c r="D31" s="155">
        <f t="shared" si="7"/>
        <v>0</v>
      </c>
      <c r="E31" s="155">
        <f t="shared" si="7"/>
        <v>0</v>
      </c>
      <c r="F31" s="155">
        <f t="shared" si="7"/>
        <v>27</v>
      </c>
      <c r="G31" s="155">
        <f t="shared" si="7"/>
        <v>0</v>
      </c>
      <c r="H31" s="155">
        <f t="shared" si="7"/>
        <v>2</v>
      </c>
      <c r="I31" s="155">
        <f t="shared" si="7"/>
        <v>0</v>
      </c>
      <c r="J31" s="155">
        <f t="shared" si="7"/>
        <v>0</v>
      </c>
      <c r="K31" s="155">
        <f t="shared" si="7"/>
        <v>0</v>
      </c>
      <c r="L31" s="155">
        <f>L10+L13+L16+L22+L23</f>
        <v>1</v>
      </c>
      <c r="M31" s="155">
        <f t="shared" si="7"/>
        <v>0</v>
      </c>
      <c r="N31" s="155">
        <f t="shared" si="7"/>
        <v>78</v>
      </c>
      <c r="O31" s="155">
        <f t="shared" si="7"/>
        <v>18</v>
      </c>
      <c r="P31" s="155">
        <f t="shared" si="7"/>
        <v>0</v>
      </c>
      <c r="Q31" s="155">
        <f t="shared" si="7"/>
        <v>2</v>
      </c>
      <c r="R31" s="155">
        <f t="shared" si="7"/>
        <v>1</v>
      </c>
      <c r="S31" s="137">
        <f t="shared" si="7"/>
        <v>42</v>
      </c>
    </row>
    <row r="32" spans="1:19" ht="39.75" customHeight="1">
      <c r="A32" s="142" t="s">
        <v>160</v>
      </c>
      <c r="B32" s="153">
        <f aca="true" t="shared" si="8" ref="B32:S32">B9+B24+B25+B26</f>
        <v>120</v>
      </c>
      <c r="C32" s="157">
        <f t="shared" si="8"/>
        <v>0</v>
      </c>
      <c r="D32" s="157">
        <f t="shared" si="8"/>
        <v>0</v>
      </c>
      <c r="E32" s="157">
        <f t="shared" si="8"/>
        <v>0</v>
      </c>
      <c r="F32" s="157">
        <f t="shared" si="8"/>
        <v>33</v>
      </c>
      <c r="G32" s="157">
        <f t="shared" si="8"/>
        <v>0</v>
      </c>
      <c r="H32" s="157">
        <f t="shared" si="8"/>
        <v>0</v>
      </c>
      <c r="I32" s="157">
        <f t="shared" si="8"/>
        <v>0</v>
      </c>
      <c r="J32" s="157">
        <f t="shared" si="8"/>
        <v>0</v>
      </c>
      <c r="K32" s="157">
        <f t="shared" si="8"/>
        <v>0</v>
      </c>
      <c r="L32" s="157">
        <f>L9+L24+L25+L26</f>
        <v>0</v>
      </c>
      <c r="M32" s="157">
        <f t="shared" si="8"/>
        <v>2</v>
      </c>
      <c r="N32" s="157">
        <f t="shared" si="8"/>
        <v>48</v>
      </c>
      <c r="O32" s="157">
        <f t="shared" si="8"/>
        <v>7</v>
      </c>
      <c r="P32" s="157">
        <f t="shared" si="8"/>
        <v>0</v>
      </c>
      <c r="Q32" s="157">
        <f t="shared" si="8"/>
        <v>1</v>
      </c>
      <c r="R32" s="157">
        <f t="shared" si="8"/>
        <v>0</v>
      </c>
      <c r="S32" s="139">
        <f t="shared" si="8"/>
        <v>29</v>
      </c>
    </row>
  </sheetData>
  <sheetProtection/>
  <mergeCells count="15">
    <mergeCell ref="O2:O3"/>
    <mergeCell ref="R2:R3"/>
    <mergeCell ref="E2:I2"/>
    <mergeCell ref="P2:P3"/>
    <mergeCell ref="L2:L3"/>
    <mergeCell ref="A2:A3"/>
    <mergeCell ref="J2:J3"/>
    <mergeCell ref="K2:K3"/>
    <mergeCell ref="M2:M3"/>
    <mergeCell ref="S2:S3"/>
    <mergeCell ref="O1:S1"/>
    <mergeCell ref="B2:B3"/>
    <mergeCell ref="Q2:Q3"/>
    <mergeCell ref="C2:D2"/>
    <mergeCell ref="N2:N3"/>
  </mergeCells>
  <printOptions/>
  <pageMargins left="0.7874015748031497" right="0.7874015748031497" top="0.5905511811023623" bottom="0.5905511811023623" header="0" footer="0"/>
  <pageSetup blackAndWhite="1" fitToWidth="40"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view="pageBreakPreview" zoomScale="75" zoomScaleSheetLayoutView="75" zoomScalePageLayoutView="0" workbookViewId="0" topLeftCell="A1">
      <selection activeCell="Q1" sqref="Q1:Q16384"/>
    </sheetView>
  </sheetViews>
  <sheetFormatPr defaultColWidth="9.125" defaultRowHeight="13.5"/>
  <cols>
    <col min="1" max="1" width="11.75390625" style="35" customWidth="1"/>
    <col min="2" max="15" width="11.25390625" style="35" customWidth="1"/>
    <col min="16" max="16" width="9.125" style="35" customWidth="1"/>
    <col min="17" max="17" width="11.125" style="182" hidden="1" customWidth="1"/>
    <col min="18" max="16384" width="9.125" style="35" customWidth="1"/>
  </cols>
  <sheetData>
    <row r="1" spans="1:15" ht="21">
      <c r="A1" s="1" t="s">
        <v>183</v>
      </c>
      <c r="B1" s="34"/>
      <c r="C1" s="34"/>
      <c r="D1" s="34"/>
      <c r="E1" s="34"/>
      <c r="F1" s="34"/>
      <c r="G1" s="34"/>
      <c r="H1" s="34"/>
      <c r="I1" s="72"/>
      <c r="J1" s="132"/>
      <c r="K1" s="132"/>
      <c r="L1" s="132"/>
      <c r="M1" s="132"/>
      <c r="N1" s="132"/>
      <c r="O1" s="132" t="s">
        <v>26</v>
      </c>
    </row>
    <row r="2" spans="1:37" s="36" customFormat="1" ht="15.75" customHeight="1">
      <c r="A2" s="241" t="s">
        <v>27</v>
      </c>
      <c r="B2" s="239" t="s">
        <v>105</v>
      </c>
      <c r="C2" s="239"/>
      <c r="D2" s="239"/>
      <c r="E2" s="239"/>
      <c r="F2" s="239"/>
      <c r="G2" s="239"/>
      <c r="H2" s="240"/>
      <c r="I2" s="239" t="s">
        <v>115</v>
      </c>
      <c r="J2" s="239"/>
      <c r="K2" s="239"/>
      <c r="L2" s="239"/>
      <c r="M2" s="239"/>
      <c r="N2" s="239"/>
      <c r="O2" s="240"/>
      <c r="Q2" s="182"/>
      <c r="AK2" s="36">
        <v>10</v>
      </c>
    </row>
    <row r="3" spans="1:17" s="36" customFormat="1" ht="21" customHeight="1">
      <c r="A3" s="242"/>
      <c r="B3" s="37" t="s">
        <v>206</v>
      </c>
      <c r="C3" s="5" t="s">
        <v>191</v>
      </c>
      <c r="D3" s="5" t="s">
        <v>194</v>
      </c>
      <c r="E3" s="5" t="s">
        <v>204</v>
      </c>
      <c r="F3" s="5" t="s">
        <v>208</v>
      </c>
      <c r="G3" s="5" t="s">
        <v>219</v>
      </c>
      <c r="H3" s="5" t="s">
        <v>220</v>
      </c>
      <c r="I3" s="85" t="s">
        <v>203</v>
      </c>
      <c r="J3" s="6" t="s">
        <v>198</v>
      </c>
      <c r="K3" s="6" t="s">
        <v>199</v>
      </c>
      <c r="L3" s="6" t="s">
        <v>200</v>
      </c>
      <c r="M3" s="6" t="s">
        <v>208</v>
      </c>
      <c r="N3" s="6" t="s">
        <v>210</v>
      </c>
      <c r="O3" s="6" t="s">
        <v>217</v>
      </c>
      <c r="P3"/>
      <c r="Q3" s="35" t="s">
        <v>214</v>
      </c>
    </row>
    <row r="4" spans="1:17" ht="39.75" customHeight="1">
      <c r="A4" s="48" t="s">
        <v>3</v>
      </c>
      <c r="B4" s="74">
        <v>4047</v>
      </c>
      <c r="C4" s="7">
        <v>3799</v>
      </c>
      <c r="D4" s="40">
        <v>3656</v>
      </c>
      <c r="E4" s="40">
        <v>3492</v>
      </c>
      <c r="F4" s="40">
        <v>3315</v>
      </c>
      <c r="G4" s="40">
        <v>3094</v>
      </c>
      <c r="H4" s="40">
        <v>2951</v>
      </c>
      <c r="I4" s="166">
        <v>282.7118260445563</v>
      </c>
      <c r="J4" s="75">
        <v>266.9711876317639</v>
      </c>
      <c r="K4" s="75">
        <v>258.3745583038869</v>
      </c>
      <c r="L4" s="75">
        <v>248.54092526690388</v>
      </c>
      <c r="M4" s="75">
        <v>237.63440860215053</v>
      </c>
      <c r="N4" s="75">
        <v>223.39350180505414</v>
      </c>
      <c r="O4" s="86">
        <f aca="true" t="shared" si="0" ref="O4:O32">H4/Q4*100000</f>
        <v>214.61818181818182</v>
      </c>
      <c r="P4"/>
      <c r="Q4" s="182">
        <v>1375000</v>
      </c>
    </row>
    <row r="5" spans="1:17" ht="39.75" customHeight="1">
      <c r="A5" s="49" t="s">
        <v>4</v>
      </c>
      <c r="B5" s="77">
        <v>3640</v>
      </c>
      <c r="C5" s="9">
        <v>3403</v>
      </c>
      <c r="D5" s="42">
        <v>3288</v>
      </c>
      <c r="E5" s="42">
        <v>3153</v>
      </c>
      <c r="F5" s="42">
        <v>2976</v>
      </c>
      <c r="G5" s="42">
        <v>2799</v>
      </c>
      <c r="H5" s="42">
        <v>2656</v>
      </c>
      <c r="I5" s="167">
        <v>281.545685815125</v>
      </c>
      <c r="J5" s="78">
        <v>264.4902248205772</v>
      </c>
      <c r="K5" s="78">
        <v>256.8790137345896</v>
      </c>
      <c r="L5" s="78">
        <v>247.8705381534313</v>
      </c>
      <c r="M5" s="78">
        <v>235.3899634971545</v>
      </c>
      <c r="N5" s="78">
        <v>222.96925907928593</v>
      </c>
      <c r="O5" s="87">
        <f t="shared" si="0"/>
        <v>213.02226948921177</v>
      </c>
      <c r="P5"/>
      <c r="Q5" s="182">
        <v>1246818</v>
      </c>
    </row>
    <row r="6" spans="1:17" ht="39.75" customHeight="1">
      <c r="A6" s="50" t="s">
        <v>5</v>
      </c>
      <c r="B6" s="80">
        <v>407</v>
      </c>
      <c r="C6" s="12">
        <v>396</v>
      </c>
      <c r="D6" s="44">
        <v>368</v>
      </c>
      <c r="E6" s="44">
        <v>339</v>
      </c>
      <c r="F6" s="44">
        <v>339</v>
      </c>
      <c r="G6" s="44">
        <v>295</v>
      </c>
      <c r="H6" s="44">
        <v>295</v>
      </c>
      <c r="I6" s="168">
        <v>293.5872466277141</v>
      </c>
      <c r="J6" s="81">
        <v>289.3488919252662</v>
      </c>
      <c r="K6" s="81">
        <v>272.5602891509154</v>
      </c>
      <c r="L6" s="81">
        <v>254.85655860949058</v>
      </c>
      <c r="M6" s="81">
        <v>258.14017239803843</v>
      </c>
      <c r="N6" s="81">
        <v>227.0418372687252</v>
      </c>
      <c r="O6" s="88">
        <f t="shared" si="0"/>
        <v>230.35537196536077</v>
      </c>
      <c r="P6"/>
      <c r="Q6" s="182">
        <v>128063</v>
      </c>
    </row>
    <row r="7" spans="1:17" ht="39.75" customHeight="1">
      <c r="A7" s="48" t="s">
        <v>6</v>
      </c>
      <c r="B7" s="16">
        <v>1731</v>
      </c>
      <c r="C7" s="16">
        <v>1592</v>
      </c>
      <c r="D7" s="97">
        <v>1561</v>
      </c>
      <c r="E7" s="97">
        <v>1514</v>
      </c>
      <c r="F7" s="97">
        <v>1473</v>
      </c>
      <c r="G7" s="97">
        <v>1387</v>
      </c>
      <c r="H7" s="97">
        <v>1324</v>
      </c>
      <c r="I7" s="166">
        <v>334.6667156454273</v>
      </c>
      <c r="J7" s="75">
        <v>307.8696272688947</v>
      </c>
      <c r="K7" s="75">
        <v>301.9137969383117</v>
      </c>
      <c r="L7" s="75">
        <v>293.0263975365654</v>
      </c>
      <c r="M7" s="75">
        <v>285.21141077994577</v>
      </c>
      <c r="N7" s="75">
        <v>269.3910054091849</v>
      </c>
      <c r="O7" s="86">
        <f t="shared" si="0"/>
        <v>257.7424950018591</v>
      </c>
      <c r="P7"/>
      <c r="Q7" s="182">
        <v>513691</v>
      </c>
    </row>
    <row r="8" spans="1:17" ht="39.75" customHeight="1">
      <c r="A8" s="49" t="s">
        <v>7</v>
      </c>
      <c r="B8" s="15">
        <v>441</v>
      </c>
      <c r="C8" s="15">
        <v>414</v>
      </c>
      <c r="D8" s="45">
        <v>377</v>
      </c>
      <c r="E8" s="45">
        <v>367</v>
      </c>
      <c r="F8" s="45">
        <v>346</v>
      </c>
      <c r="G8" s="45">
        <v>334</v>
      </c>
      <c r="H8" s="45">
        <v>324</v>
      </c>
      <c r="I8" s="167">
        <v>264.8139696875075</v>
      </c>
      <c r="J8" s="78">
        <v>250.81028685669284</v>
      </c>
      <c r="K8" s="78">
        <v>230.47390815278527</v>
      </c>
      <c r="L8" s="78">
        <v>227.0589982181746</v>
      </c>
      <c r="M8" s="78">
        <v>216.3622379109163</v>
      </c>
      <c r="N8" s="78">
        <v>211.23999139861112</v>
      </c>
      <c r="O8" s="87">
        <f t="shared" si="0"/>
        <v>206.3273727647868</v>
      </c>
      <c r="P8"/>
      <c r="Q8" s="182">
        <v>157032</v>
      </c>
    </row>
    <row r="9" spans="1:17" ht="39.75" customHeight="1">
      <c r="A9" s="49" t="s">
        <v>8</v>
      </c>
      <c r="B9" s="15">
        <v>383</v>
      </c>
      <c r="C9" s="15">
        <v>374</v>
      </c>
      <c r="D9" s="45">
        <v>358</v>
      </c>
      <c r="E9" s="45">
        <v>368</v>
      </c>
      <c r="F9" s="45">
        <v>327</v>
      </c>
      <c r="G9" s="45">
        <v>286</v>
      </c>
      <c r="H9" s="45">
        <v>248</v>
      </c>
      <c r="I9" s="167">
        <v>454.81534259589125</v>
      </c>
      <c r="J9" s="78">
        <v>450.35823950870014</v>
      </c>
      <c r="K9" s="78">
        <v>437.95799028663004</v>
      </c>
      <c r="L9" s="78">
        <v>456.88178183894917</v>
      </c>
      <c r="M9" s="78">
        <v>412.8422992917292</v>
      </c>
      <c r="N9" s="78">
        <v>369.1989930936552</v>
      </c>
      <c r="O9" s="87">
        <f t="shared" si="0"/>
        <v>326.5951142424442</v>
      </c>
      <c r="P9"/>
      <c r="Q9" s="182">
        <v>75935</v>
      </c>
    </row>
    <row r="10" spans="1:17" ht="39.75" customHeight="1">
      <c r="A10" s="49" t="s">
        <v>9</v>
      </c>
      <c r="B10" s="15">
        <v>57</v>
      </c>
      <c r="C10" s="15">
        <v>38</v>
      </c>
      <c r="D10" s="45">
        <v>38</v>
      </c>
      <c r="E10" s="45">
        <v>38</v>
      </c>
      <c r="F10" s="45">
        <v>38</v>
      </c>
      <c r="G10" s="45">
        <v>38</v>
      </c>
      <c r="H10" s="45">
        <v>38</v>
      </c>
      <c r="I10" s="167">
        <v>148.5535574667709</v>
      </c>
      <c r="J10" s="78">
        <v>100.57965644106827</v>
      </c>
      <c r="K10" s="78">
        <v>102.20823583205573</v>
      </c>
      <c r="L10" s="78">
        <v>104.4099464212117</v>
      </c>
      <c r="M10" s="78">
        <v>106.33237261101941</v>
      </c>
      <c r="N10" s="78">
        <v>108.72364166976624</v>
      </c>
      <c r="O10" s="87">
        <f t="shared" si="0"/>
        <v>111.03319308087892</v>
      </c>
      <c r="P10"/>
      <c r="Q10" s="182">
        <v>34224</v>
      </c>
    </row>
    <row r="11" spans="1:17" ht="39.75" customHeight="1">
      <c r="A11" s="49" t="s">
        <v>10</v>
      </c>
      <c r="B11" s="15">
        <v>246</v>
      </c>
      <c r="C11" s="15">
        <v>246</v>
      </c>
      <c r="D11" s="45">
        <v>234</v>
      </c>
      <c r="E11" s="45">
        <v>215</v>
      </c>
      <c r="F11" s="45">
        <v>197</v>
      </c>
      <c r="G11" s="45">
        <v>178</v>
      </c>
      <c r="H11" s="45">
        <v>178</v>
      </c>
      <c r="I11" s="167">
        <v>202.07828479894854</v>
      </c>
      <c r="J11" s="78">
        <v>202.83473915947266</v>
      </c>
      <c r="K11" s="78">
        <v>193.7904247654225</v>
      </c>
      <c r="L11" s="78">
        <v>179.24882237692276</v>
      </c>
      <c r="M11" s="78">
        <v>165.40583202492004</v>
      </c>
      <c r="N11" s="78">
        <v>148.45333311093134</v>
      </c>
      <c r="O11" s="87">
        <f t="shared" si="0"/>
        <v>149.46930001343543</v>
      </c>
      <c r="P11"/>
      <c r="Q11" s="182">
        <v>119088</v>
      </c>
    </row>
    <row r="12" spans="1:17" ht="39.75" customHeight="1">
      <c r="A12" s="49" t="s">
        <v>11</v>
      </c>
      <c r="B12" s="15">
        <v>181</v>
      </c>
      <c r="C12" s="15">
        <v>154</v>
      </c>
      <c r="D12" s="45">
        <v>154</v>
      </c>
      <c r="E12" s="45">
        <v>140</v>
      </c>
      <c r="F12" s="45">
        <v>94</v>
      </c>
      <c r="G12" s="45">
        <v>94</v>
      </c>
      <c r="H12" s="45">
        <v>94</v>
      </c>
      <c r="I12" s="167">
        <v>161.47594365292485</v>
      </c>
      <c r="J12" s="78">
        <v>137.77062086240832</v>
      </c>
      <c r="K12" s="78">
        <v>138.43816578419828</v>
      </c>
      <c r="L12" s="78">
        <v>126.8426154947315</v>
      </c>
      <c r="M12" s="78">
        <v>85.82515407441223</v>
      </c>
      <c r="N12" s="78">
        <v>86.89703625640173</v>
      </c>
      <c r="O12" s="87">
        <f t="shared" si="0"/>
        <v>87.28353219740936</v>
      </c>
      <c r="P12"/>
      <c r="Q12" s="182">
        <v>107695</v>
      </c>
    </row>
    <row r="13" spans="1:17" ht="39.75" customHeight="1">
      <c r="A13" s="49" t="s">
        <v>12</v>
      </c>
      <c r="B13" s="15">
        <v>140</v>
      </c>
      <c r="C13" s="15">
        <v>124</v>
      </c>
      <c r="D13" s="45">
        <v>124</v>
      </c>
      <c r="E13" s="45">
        <v>124</v>
      </c>
      <c r="F13" s="45">
        <v>124</v>
      </c>
      <c r="G13" s="45">
        <v>105</v>
      </c>
      <c r="H13" s="45">
        <v>105</v>
      </c>
      <c r="I13" s="167">
        <v>296.88063277986305</v>
      </c>
      <c r="J13" s="78">
        <v>266.36307004919126</v>
      </c>
      <c r="K13" s="78">
        <v>269.61210645329624</v>
      </c>
      <c r="L13" s="78">
        <v>272.5214830443287</v>
      </c>
      <c r="M13" s="78">
        <v>276.0893282568521</v>
      </c>
      <c r="N13" s="78">
        <v>238.1708478882185</v>
      </c>
      <c r="O13" s="87">
        <f t="shared" si="0"/>
        <v>242.2145328719723</v>
      </c>
      <c r="P13"/>
      <c r="Q13" s="182">
        <v>43350</v>
      </c>
    </row>
    <row r="14" spans="1:17" ht="39.75" customHeight="1">
      <c r="A14" s="49" t="s">
        <v>13</v>
      </c>
      <c r="B14" s="15">
        <v>42</v>
      </c>
      <c r="C14" s="15">
        <v>42</v>
      </c>
      <c r="D14" s="45">
        <v>42</v>
      </c>
      <c r="E14" s="45">
        <v>42</v>
      </c>
      <c r="F14" s="45">
        <v>42</v>
      </c>
      <c r="G14" s="45">
        <v>42</v>
      </c>
      <c r="H14" s="45">
        <v>42</v>
      </c>
      <c r="I14" s="167">
        <v>110.47689191677408</v>
      </c>
      <c r="J14" s="78">
        <v>111.10817174148832</v>
      </c>
      <c r="K14" s="78">
        <v>111.94626579241964</v>
      </c>
      <c r="L14" s="78">
        <v>112.64281499758623</v>
      </c>
      <c r="M14" s="78">
        <v>113.40317528890809</v>
      </c>
      <c r="N14" s="78">
        <v>114.04675917126022</v>
      </c>
      <c r="O14" s="87">
        <f t="shared" si="0"/>
        <v>115.20421318265355</v>
      </c>
      <c r="P14"/>
      <c r="Q14" s="182">
        <v>36457</v>
      </c>
    </row>
    <row r="15" spans="1:17" ht="39.75" customHeight="1">
      <c r="A15" s="49" t="s">
        <v>120</v>
      </c>
      <c r="B15" s="15">
        <v>223</v>
      </c>
      <c r="C15" s="15">
        <v>223</v>
      </c>
      <c r="D15" s="45">
        <v>204</v>
      </c>
      <c r="E15" s="45">
        <v>168</v>
      </c>
      <c r="F15" s="45">
        <v>158</v>
      </c>
      <c r="G15" s="45">
        <v>158</v>
      </c>
      <c r="H15" s="45">
        <v>141</v>
      </c>
      <c r="I15" s="167">
        <v>247.2640180957344</v>
      </c>
      <c r="J15" s="78">
        <v>248.77009404178892</v>
      </c>
      <c r="K15" s="78">
        <v>228.99735081496115</v>
      </c>
      <c r="L15" s="78">
        <v>189.66548878377006</v>
      </c>
      <c r="M15" s="78">
        <v>179.73335760112846</v>
      </c>
      <c r="N15" s="78">
        <v>180.75114685458684</v>
      </c>
      <c r="O15" s="87">
        <f t="shared" si="0"/>
        <v>162.6879276327176</v>
      </c>
      <c r="P15"/>
      <c r="Q15" s="182">
        <v>86669</v>
      </c>
    </row>
    <row r="16" spans="1:17" ht="39.75" customHeight="1">
      <c r="A16" s="49" t="s">
        <v>121</v>
      </c>
      <c r="B16" s="15">
        <v>57</v>
      </c>
      <c r="C16" s="15">
        <v>57</v>
      </c>
      <c r="D16" s="45">
        <v>57</v>
      </c>
      <c r="E16" s="45">
        <v>38</v>
      </c>
      <c r="F16" s="45">
        <v>38</v>
      </c>
      <c r="G16" s="45">
        <v>38</v>
      </c>
      <c r="H16" s="45">
        <v>38</v>
      </c>
      <c r="I16" s="167">
        <v>135.45627376425855</v>
      </c>
      <c r="J16" s="78">
        <v>137.4785943416705</v>
      </c>
      <c r="K16" s="78">
        <v>139.18054402500366</v>
      </c>
      <c r="L16" s="78">
        <v>94.00123685837971</v>
      </c>
      <c r="M16" s="78">
        <v>95.40068286804579</v>
      </c>
      <c r="N16" s="78">
        <v>97.63868547496082</v>
      </c>
      <c r="O16" s="87">
        <f t="shared" si="0"/>
        <v>99.32043910088866</v>
      </c>
      <c r="P16"/>
      <c r="Q16" s="182">
        <v>38260</v>
      </c>
    </row>
    <row r="17" spans="1:17" ht="39.75" customHeight="1">
      <c r="A17" s="49" t="s">
        <v>122</v>
      </c>
      <c r="B17" s="15">
        <v>139</v>
      </c>
      <c r="C17" s="15">
        <v>139</v>
      </c>
      <c r="D17" s="45">
        <v>139</v>
      </c>
      <c r="E17" s="45">
        <v>139</v>
      </c>
      <c r="F17" s="45">
        <v>139</v>
      </c>
      <c r="G17" s="45">
        <v>139</v>
      </c>
      <c r="H17" s="45">
        <v>124</v>
      </c>
      <c r="I17" s="167">
        <v>394.2926843105551</v>
      </c>
      <c r="J17" s="78">
        <v>395.8309602460417</v>
      </c>
      <c r="K17" s="78">
        <v>398.1781202555215</v>
      </c>
      <c r="L17" s="78">
        <v>400.8304977218986</v>
      </c>
      <c r="M17" s="78">
        <v>401.15440115440117</v>
      </c>
      <c r="N17" s="78">
        <v>401.58322017739</v>
      </c>
      <c r="O17" s="87">
        <f t="shared" si="0"/>
        <v>360.2870674376035</v>
      </c>
      <c r="P17"/>
      <c r="Q17" s="182">
        <v>34417</v>
      </c>
    </row>
    <row r="18" spans="1:17" ht="39.75" customHeight="1">
      <c r="A18" s="48" t="s">
        <v>123</v>
      </c>
      <c r="B18" s="97">
        <v>6</v>
      </c>
      <c r="C18" s="97">
        <v>6</v>
      </c>
      <c r="D18" s="97">
        <v>6</v>
      </c>
      <c r="E18" s="97">
        <v>6</v>
      </c>
      <c r="F18" s="97">
        <v>6</v>
      </c>
      <c r="G18" s="97">
        <v>6</v>
      </c>
      <c r="H18" s="97">
        <v>6</v>
      </c>
      <c r="I18" s="166">
        <v>78.45188284518828</v>
      </c>
      <c r="J18" s="75">
        <v>79.30214115781126</v>
      </c>
      <c r="K18" s="75">
        <v>80.88433540037747</v>
      </c>
      <c r="L18" s="75">
        <v>82.59911894273128</v>
      </c>
      <c r="M18" s="75">
        <v>83.65867261572784</v>
      </c>
      <c r="N18" s="75">
        <v>84.09250175192712</v>
      </c>
      <c r="O18" s="86">
        <f t="shared" si="0"/>
        <v>85.37279453614116</v>
      </c>
      <c r="Q18" s="182">
        <v>7028</v>
      </c>
    </row>
    <row r="19" spans="1:17" ht="39.75" customHeight="1">
      <c r="A19" s="49" t="s">
        <v>124</v>
      </c>
      <c r="B19" s="15">
        <v>47</v>
      </c>
      <c r="C19" s="15">
        <v>47</v>
      </c>
      <c r="D19" s="45">
        <v>47</v>
      </c>
      <c r="E19" s="45">
        <v>47</v>
      </c>
      <c r="F19" s="45">
        <v>47</v>
      </c>
      <c r="G19" s="45">
        <v>47</v>
      </c>
      <c r="H19" s="45">
        <v>47</v>
      </c>
      <c r="I19" s="167">
        <v>487.34964744919114</v>
      </c>
      <c r="J19" s="78">
        <v>496.6712459051041</v>
      </c>
      <c r="K19" s="78">
        <v>507.66904298984656</v>
      </c>
      <c r="L19" s="78">
        <v>521.1798624972278</v>
      </c>
      <c r="M19" s="78">
        <v>538.3117626846868</v>
      </c>
      <c r="N19" s="78">
        <v>556.4105599621167</v>
      </c>
      <c r="O19" s="87">
        <f t="shared" si="0"/>
        <v>571.7066050358836</v>
      </c>
      <c r="P19"/>
      <c r="Q19" s="182">
        <v>8221</v>
      </c>
    </row>
    <row r="20" spans="1:17" ht="39.75" customHeight="1">
      <c r="A20" s="48" t="s">
        <v>14</v>
      </c>
      <c r="B20" s="16">
        <v>75</v>
      </c>
      <c r="C20" s="16">
        <v>78</v>
      </c>
      <c r="D20" s="97">
        <v>78</v>
      </c>
      <c r="E20" s="97">
        <v>71</v>
      </c>
      <c r="F20" s="97">
        <v>71</v>
      </c>
      <c r="G20" s="97">
        <v>54</v>
      </c>
      <c r="H20" s="97">
        <v>54</v>
      </c>
      <c r="I20" s="166">
        <v>247.0437102671366</v>
      </c>
      <c r="J20" s="75">
        <v>258.38937290886804</v>
      </c>
      <c r="K20" s="75">
        <v>258.9899392369758</v>
      </c>
      <c r="L20" s="75">
        <v>236.60357238069847</v>
      </c>
      <c r="M20" s="75">
        <v>236.5799206957449</v>
      </c>
      <c r="N20" s="75">
        <v>179.61681745609366</v>
      </c>
      <c r="O20" s="86">
        <f t="shared" si="0"/>
        <v>179.94001999333554</v>
      </c>
      <c r="P20"/>
      <c r="Q20" s="182">
        <v>30010</v>
      </c>
    </row>
    <row r="21" spans="1:17" ht="39.75" customHeight="1">
      <c r="A21" s="49" t="s">
        <v>15</v>
      </c>
      <c r="B21" s="15">
        <v>80</v>
      </c>
      <c r="C21" s="15">
        <v>66</v>
      </c>
      <c r="D21" s="45">
        <v>66</v>
      </c>
      <c r="E21" s="45">
        <v>63</v>
      </c>
      <c r="F21" s="45">
        <v>63</v>
      </c>
      <c r="G21" s="45">
        <v>63</v>
      </c>
      <c r="H21" s="45">
        <v>63</v>
      </c>
      <c r="I21" s="167">
        <v>363.9506846822256</v>
      </c>
      <c r="J21" s="78">
        <v>301.3423431650078</v>
      </c>
      <c r="K21" s="78">
        <v>304.1895192883809</v>
      </c>
      <c r="L21" s="78">
        <v>292.7101240533383</v>
      </c>
      <c r="M21" s="78">
        <v>293.80217320337636</v>
      </c>
      <c r="N21" s="78">
        <v>296.62413484627336</v>
      </c>
      <c r="O21" s="87">
        <f t="shared" si="0"/>
        <v>296.7359050445104</v>
      </c>
      <c r="P21"/>
      <c r="Q21" s="182">
        <v>21231</v>
      </c>
    </row>
    <row r="22" spans="1:17" ht="39.75" customHeight="1">
      <c r="A22" s="48" t="s">
        <v>16</v>
      </c>
      <c r="B22" s="16">
        <v>29</v>
      </c>
      <c r="C22" s="16">
        <v>29</v>
      </c>
      <c r="D22" s="97">
        <v>29</v>
      </c>
      <c r="E22" s="97">
        <v>29</v>
      </c>
      <c r="F22" s="97">
        <v>29</v>
      </c>
      <c r="G22" s="97">
        <v>19</v>
      </c>
      <c r="H22" s="97">
        <v>19</v>
      </c>
      <c r="I22" s="166">
        <v>160.70933776669438</v>
      </c>
      <c r="J22" s="75">
        <v>163.16885162887527</v>
      </c>
      <c r="K22" s="75">
        <v>165.86593456874857</v>
      </c>
      <c r="L22" s="75">
        <v>168.79110645480472</v>
      </c>
      <c r="M22" s="75">
        <v>171.19244391971665</v>
      </c>
      <c r="N22" s="75">
        <v>113.48703858559313</v>
      </c>
      <c r="O22" s="86">
        <f t="shared" si="0"/>
        <v>115.93141741411922</v>
      </c>
      <c r="P22"/>
      <c r="Q22" s="182">
        <v>16389</v>
      </c>
    </row>
    <row r="23" spans="1:17" ht="39.75" customHeight="1">
      <c r="A23" s="47" t="s">
        <v>17</v>
      </c>
      <c r="B23" s="204">
        <v>28</v>
      </c>
      <c r="C23" s="204">
        <v>28</v>
      </c>
      <c r="D23" s="197">
        <v>19</v>
      </c>
      <c r="E23" s="197">
        <v>19</v>
      </c>
      <c r="F23" s="197">
        <v>19</v>
      </c>
      <c r="G23" s="197">
        <v>19</v>
      </c>
      <c r="H23" s="197">
        <v>19</v>
      </c>
      <c r="I23" s="200">
        <v>257.30564234515714</v>
      </c>
      <c r="J23" s="201">
        <v>263.9766192137268</v>
      </c>
      <c r="K23" s="201">
        <v>184.25135764158262</v>
      </c>
      <c r="L23" s="201">
        <v>189.7722732720735</v>
      </c>
      <c r="M23" s="201">
        <v>194.89178377269462</v>
      </c>
      <c r="N23" s="201">
        <v>197.3820901724496</v>
      </c>
      <c r="O23" s="202">
        <f t="shared" si="0"/>
        <v>203.01314242974675</v>
      </c>
      <c r="P23"/>
      <c r="Q23" s="182">
        <v>9359</v>
      </c>
    </row>
    <row r="24" spans="1:17" ht="39.75" customHeight="1">
      <c r="A24" s="49" t="s">
        <v>18</v>
      </c>
      <c r="B24" s="15">
        <v>19</v>
      </c>
      <c r="C24" s="15">
        <v>19</v>
      </c>
      <c r="D24" s="45">
        <v>19</v>
      </c>
      <c r="E24" s="45">
        <v>19</v>
      </c>
      <c r="F24" s="45">
        <v>19</v>
      </c>
      <c r="G24" s="45">
        <v>19</v>
      </c>
      <c r="H24" s="45">
        <v>19</v>
      </c>
      <c r="I24" s="167">
        <v>434.0872743888508</v>
      </c>
      <c r="J24" s="78">
        <v>437.0830457786979</v>
      </c>
      <c r="K24" s="78">
        <v>444.44444444444446</v>
      </c>
      <c r="L24" s="78">
        <v>452.27326826945966</v>
      </c>
      <c r="M24" s="78">
        <v>458.93719806763283</v>
      </c>
      <c r="N24" s="78">
        <v>466.6011787819254</v>
      </c>
      <c r="O24" s="87">
        <f t="shared" si="0"/>
        <v>477.26701833710126</v>
      </c>
      <c r="P24"/>
      <c r="Q24" s="182">
        <v>3981</v>
      </c>
    </row>
    <row r="25" spans="1:17" ht="39.75" customHeight="1">
      <c r="A25" s="211" t="s">
        <v>163</v>
      </c>
      <c r="B25" s="94">
        <v>36</v>
      </c>
      <c r="C25" s="45">
        <v>36</v>
      </c>
      <c r="D25" s="45">
        <v>36</v>
      </c>
      <c r="E25" s="45">
        <v>36</v>
      </c>
      <c r="F25" s="45">
        <v>36</v>
      </c>
      <c r="G25" s="45">
        <v>36</v>
      </c>
      <c r="H25" s="55">
        <v>36</v>
      </c>
      <c r="I25" s="78">
        <v>309.4644545688988</v>
      </c>
      <c r="J25" s="78">
        <v>314.82291211193706</v>
      </c>
      <c r="K25" s="78">
        <v>318.75332034708697</v>
      </c>
      <c r="L25" s="78">
        <v>324.6753246753247</v>
      </c>
      <c r="M25" s="78">
        <v>330.88235294117646</v>
      </c>
      <c r="N25" s="78">
        <v>336.2914525922466</v>
      </c>
      <c r="O25" s="87">
        <f t="shared" si="0"/>
        <v>342.9224614212231</v>
      </c>
      <c r="Q25" s="182">
        <v>10498</v>
      </c>
    </row>
    <row r="26" spans="1:17" ht="39.75" customHeight="1" thickBot="1">
      <c r="A26" s="48" t="s">
        <v>146</v>
      </c>
      <c r="B26" s="16">
        <v>87</v>
      </c>
      <c r="C26" s="16">
        <v>87</v>
      </c>
      <c r="D26" s="97">
        <v>68</v>
      </c>
      <c r="E26" s="97">
        <v>49</v>
      </c>
      <c r="F26" s="97">
        <v>49</v>
      </c>
      <c r="G26" s="97">
        <v>32</v>
      </c>
      <c r="H26" s="97">
        <v>32</v>
      </c>
      <c r="I26" s="166">
        <v>361.5809816715847</v>
      </c>
      <c r="J26" s="75">
        <v>368.97239068662793</v>
      </c>
      <c r="K26" s="75">
        <v>293.59699494840464</v>
      </c>
      <c r="L26" s="75">
        <v>215.65952202807975</v>
      </c>
      <c r="M26" s="75">
        <v>220.1455656393207</v>
      </c>
      <c r="N26" s="75">
        <v>146.1053785042462</v>
      </c>
      <c r="O26" s="86">
        <f t="shared" si="0"/>
        <v>149.91099034948</v>
      </c>
      <c r="P26"/>
      <c r="Q26" s="182">
        <v>21346</v>
      </c>
    </row>
    <row r="27" spans="1:17" ht="39.75" customHeight="1" thickTop="1">
      <c r="A27" s="169" t="s">
        <v>19</v>
      </c>
      <c r="B27" s="163">
        <v>223</v>
      </c>
      <c r="C27" s="163">
        <v>223</v>
      </c>
      <c r="D27" s="163">
        <v>204</v>
      </c>
      <c r="E27" s="163">
        <v>168</v>
      </c>
      <c r="F27" s="163">
        <v>158</v>
      </c>
      <c r="G27" s="163">
        <v>158</v>
      </c>
      <c r="H27" s="163">
        <v>141</v>
      </c>
      <c r="I27" s="173">
        <v>247.2640180957344</v>
      </c>
      <c r="J27" s="170">
        <v>248.77009404178892</v>
      </c>
      <c r="K27" s="170">
        <v>228.99735081496115</v>
      </c>
      <c r="L27" s="170">
        <v>189.66548878377006</v>
      </c>
      <c r="M27" s="170">
        <v>179.73335760112846</v>
      </c>
      <c r="N27" s="170">
        <v>180.75114685458684</v>
      </c>
      <c r="O27" s="171">
        <f t="shared" si="0"/>
        <v>162.6879276327176</v>
      </c>
      <c r="P27"/>
      <c r="Q27" s="182">
        <v>86669</v>
      </c>
    </row>
    <row r="28" spans="1:17" ht="39.75" customHeight="1">
      <c r="A28" s="49" t="s">
        <v>20</v>
      </c>
      <c r="B28" s="9">
        <v>427</v>
      </c>
      <c r="C28" s="9">
        <v>400</v>
      </c>
      <c r="D28" s="9">
        <v>388</v>
      </c>
      <c r="E28" s="9">
        <v>355</v>
      </c>
      <c r="F28" s="9">
        <v>291</v>
      </c>
      <c r="G28" s="9">
        <v>272</v>
      </c>
      <c r="H28" s="9">
        <v>272</v>
      </c>
      <c r="I28" s="167">
        <v>182.61442269037659</v>
      </c>
      <c r="J28" s="78">
        <v>171.62888685794707</v>
      </c>
      <c r="K28" s="78">
        <v>167.24858830121988</v>
      </c>
      <c r="L28" s="78">
        <v>154.1347180854297</v>
      </c>
      <c r="M28" s="78">
        <v>127.28211139590422</v>
      </c>
      <c r="N28" s="78">
        <v>119.25796989613157</v>
      </c>
      <c r="O28" s="87">
        <f t="shared" si="0"/>
        <v>119.93844335774727</v>
      </c>
      <c r="P28"/>
      <c r="Q28" s="182">
        <v>226783</v>
      </c>
    </row>
    <row r="29" spans="1:17" ht="39.75" customHeight="1">
      <c r="A29" s="49" t="s">
        <v>21</v>
      </c>
      <c r="B29" s="9">
        <v>447</v>
      </c>
      <c r="C29" s="9">
        <v>420</v>
      </c>
      <c r="D29" s="9">
        <v>383</v>
      </c>
      <c r="E29" s="9">
        <v>373</v>
      </c>
      <c r="F29" s="9">
        <v>352</v>
      </c>
      <c r="G29" s="9">
        <v>340</v>
      </c>
      <c r="H29" s="9">
        <v>330</v>
      </c>
      <c r="I29" s="167">
        <v>256.63107130554596</v>
      </c>
      <c r="J29" s="78">
        <v>243.29349885014858</v>
      </c>
      <c r="K29" s="78">
        <v>223.98446729124998</v>
      </c>
      <c r="L29" s="78">
        <v>220.84596438044713</v>
      </c>
      <c r="M29" s="78">
        <v>210.66617192035383</v>
      </c>
      <c r="N29" s="78">
        <v>205.7501104393975</v>
      </c>
      <c r="O29" s="87">
        <f t="shared" si="0"/>
        <v>201.14592222357672</v>
      </c>
      <c r="P29"/>
      <c r="Q29" s="182">
        <v>164060</v>
      </c>
    </row>
    <row r="30" spans="1:17" ht="39.75" customHeight="1">
      <c r="A30" s="49" t="s">
        <v>22</v>
      </c>
      <c r="B30" s="9">
        <v>2114</v>
      </c>
      <c r="C30" s="9">
        <v>1964</v>
      </c>
      <c r="D30" s="9">
        <v>1933</v>
      </c>
      <c r="E30" s="9">
        <v>1876</v>
      </c>
      <c r="F30" s="9">
        <v>1835</v>
      </c>
      <c r="G30" s="9">
        <v>1732</v>
      </c>
      <c r="H30" s="9">
        <v>1654</v>
      </c>
      <c r="I30" s="167">
        <v>323.9921224242703</v>
      </c>
      <c r="J30" s="78">
        <v>301.42532433150035</v>
      </c>
      <c r="K30" s="78">
        <v>297.140503032893</v>
      </c>
      <c r="L30" s="78">
        <v>288.9754925368536</v>
      </c>
      <c r="M30" s="78">
        <v>283.0348742152916</v>
      </c>
      <c r="N30" s="78">
        <v>268.0886302249808</v>
      </c>
      <c r="O30" s="87">
        <f t="shared" si="0"/>
        <v>256.8215307743309</v>
      </c>
      <c r="P30"/>
      <c r="Q30" s="182">
        <v>644027</v>
      </c>
    </row>
    <row r="31" spans="1:17" ht="39.75" customHeight="1">
      <c r="A31" s="49" t="s">
        <v>23</v>
      </c>
      <c r="B31" s="9">
        <v>311</v>
      </c>
      <c r="C31" s="9">
        <v>276</v>
      </c>
      <c r="D31" s="9">
        <v>267</v>
      </c>
      <c r="E31" s="9">
        <v>248</v>
      </c>
      <c r="F31" s="9">
        <v>248</v>
      </c>
      <c r="G31" s="9">
        <v>219</v>
      </c>
      <c r="H31" s="9">
        <v>219</v>
      </c>
      <c r="I31" s="167">
        <v>198.678881265412</v>
      </c>
      <c r="J31" s="78">
        <v>179.01735041349116</v>
      </c>
      <c r="K31" s="78">
        <v>175.74923809084987</v>
      </c>
      <c r="L31" s="78">
        <v>165.87075457816658</v>
      </c>
      <c r="M31" s="78">
        <v>168.5114594587249</v>
      </c>
      <c r="N31" s="78">
        <v>151.7419140267731</v>
      </c>
      <c r="O31" s="87">
        <f t="shared" si="0"/>
        <v>154.68067974742553</v>
      </c>
      <c r="P31"/>
      <c r="Q31" s="182">
        <v>141582</v>
      </c>
    </row>
    <row r="32" spans="1:17" ht="39.75" customHeight="1">
      <c r="A32" s="50" t="s">
        <v>24</v>
      </c>
      <c r="B32" s="12">
        <v>525</v>
      </c>
      <c r="C32" s="12">
        <v>516</v>
      </c>
      <c r="D32" s="12">
        <v>481</v>
      </c>
      <c r="E32" s="12">
        <v>472</v>
      </c>
      <c r="F32" s="12">
        <v>431</v>
      </c>
      <c r="G32" s="12">
        <v>373</v>
      </c>
      <c r="H32" s="12">
        <v>335</v>
      </c>
      <c r="I32" s="168">
        <v>422.42981630337704</v>
      </c>
      <c r="J32" s="81">
        <v>421.54796333513065</v>
      </c>
      <c r="K32" s="81">
        <v>399.25958513525853</v>
      </c>
      <c r="L32" s="81">
        <v>398.12409325550794</v>
      </c>
      <c r="M32" s="81">
        <v>370.0047216379791</v>
      </c>
      <c r="N32" s="81">
        <v>326.780207457247</v>
      </c>
      <c r="O32" s="88">
        <f t="shared" si="0"/>
        <v>299.7494631352899</v>
      </c>
      <c r="P32"/>
      <c r="Q32" s="182">
        <v>111760</v>
      </c>
    </row>
    <row r="33" ht="12.75" customHeight="1">
      <c r="A33" s="51"/>
    </row>
  </sheetData>
  <sheetProtection/>
  <mergeCells count="3">
    <mergeCell ref="I2:O2"/>
    <mergeCell ref="A2:A3"/>
    <mergeCell ref="B2:H2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75" zoomScaleSheetLayoutView="75" zoomScalePageLayoutView="0" workbookViewId="0" topLeftCell="A1">
      <selection activeCell="Q1" sqref="Q1:Q16384"/>
    </sheetView>
  </sheetViews>
  <sheetFormatPr defaultColWidth="9.125" defaultRowHeight="13.5"/>
  <cols>
    <col min="1" max="1" width="13.75390625" style="35" customWidth="1"/>
    <col min="2" max="14" width="11.125" style="35" customWidth="1"/>
    <col min="15" max="15" width="11.25390625" style="35" customWidth="1"/>
    <col min="16" max="16" width="9.125" style="35" customWidth="1"/>
    <col min="17" max="17" width="11.125" style="182" hidden="1" customWidth="1"/>
    <col min="18" max="18" width="9.00390625" style="0" customWidth="1"/>
    <col min="19" max="16384" width="9.125" style="35" customWidth="1"/>
  </cols>
  <sheetData>
    <row r="1" spans="1:15" ht="21">
      <c r="A1" s="1" t="s">
        <v>184</v>
      </c>
      <c r="B1" s="34"/>
      <c r="C1" s="34"/>
      <c r="D1" s="34"/>
      <c r="E1" s="34"/>
      <c r="F1" s="34"/>
      <c r="G1" s="34"/>
      <c r="H1" s="34"/>
      <c r="J1" s="132"/>
      <c r="K1" s="132"/>
      <c r="L1" s="132"/>
      <c r="M1" s="132"/>
      <c r="N1" s="132"/>
      <c r="O1" s="132" t="s">
        <v>26</v>
      </c>
    </row>
    <row r="2" spans="1:17" s="36" customFormat="1" ht="14.25" customHeight="1">
      <c r="A2" s="241" t="s">
        <v>27</v>
      </c>
      <c r="B2" s="239" t="s">
        <v>105</v>
      </c>
      <c r="C2" s="239"/>
      <c r="D2" s="239"/>
      <c r="E2" s="239"/>
      <c r="F2" s="239"/>
      <c r="G2" s="239"/>
      <c r="H2" s="240"/>
      <c r="I2" s="239" t="s">
        <v>106</v>
      </c>
      <c r="J2" s="239"/>
      <c r="K2" s="239"/>
      <c r="L2" s="239"/>
      <c r="M2" s="239"/>
      <c r="N2" s="239"/>
      <c r="O2" s="240"/>
      <c r="Q2" s="182"/>
    </row>
    <row r="3" spans="1:17" s="36" customFormat="1" ht="18" customHeight="1">
      <c r="A3" s="242"/>
      <c r="B3" s="37" t="s">
        <v>203</v>
      </c>
      <c r="C3" s="23" t="s">
        <v>198</v>
      </c>
      <c r="D3" s="23" t="s">
        <v>199</v>
      </c>
      <c r="E3" s="23" t="s">
        <v>200</v>
      </c>
      <c r="F3" s="23" t="s">
        <v>208</v>
      </c>
      <c r="G3" s="23" t="s">
        <v>210</v>
      </c>
      <c r="H3" s="23" t="s">
        <v>221</v>
      </c>
      <c r="I3" s="38" t="s">
        <v>203</v>
      </c>
      <c r="J3" s="38" t="s">
        <v>198</v>
      </c>
      <c r="K3" s="38" t="s">
        <v>199</v>
      </c>
      <c r="L3" s="38" t="s">
        <v>200</v>
      </c>
      <c r="M3" s="38" t="s">
        <v>208</v>
      </c>
      <c r="N3" s="38" t="s">
        <v>210</v>
      </c>
      <c r="O3" s="38" t="s">
        <v>221</v>
      </c>
      <c r="P3"/>
      <c r="Q3" s="35" t="s">
        <v>214</v>
      </c>
    </row>
    <row r="4" spans="1:17" ht="39.75" customHeight="1">
      <c r="A4" s="48" t="s">
        <v>3</v>
      </c>
      <c r="B4" s="7">
        <v>694</v>
      </c>
      <c r="C4" s="7">
        <v>696</v>
      </c>
      <c r="D4" s="40">
        <v>691</v>
      </c>
      <c r="E4" s="40">
        <v>690</v>
      </c>
      <c r="F4" s="40">
        <v>683</v>
      </c>
      <c r="G4" s="40">
        <v>680</v>
      </c>
      <c r="H4" s="52">
        <v>685</v>
      </c>
      <c r="I4" s="25">
        <v>48.48085180996344</v>
      </c>
      <c r="J4" s="25">
        <v>48.9107519325369</v>
      </c>
      <c r="K4" s="25">
        <v>48.833922261484105</v>
      </c>
      <c r="L4" s="25">
        <v>49.11032028469751</v>
      </c>
      <c r="M4" s="25">
        <v>48.96057347670251</v>
      </c>
      <c r="N4" s="25">
        <v>49.09747292418772</v>
      </c>
      <c r="O4" s="86">
        <f aca="true" t="shared" si="0" ref="O4:O32">H4/Q4*100000</f>
        <v>49.81818181818182</v>
      </c>
      <c r="P4"/>
      <c r="Q4" s="182">
        <v>1375000</v>
      </c>
    </row>
    <row r="5" spans="1:17" ht="39.75" customHeight="1">
      <c r="A5" s="49" t="s">
        <v>4</v>
      </c>
      <c r="B5" s="9">
        <v>628</v>
      </c>
      <c r="C5" s="9">
        <v>631</v>
      </c>
      <c r="D5" s="42">
        <v>625</v>
      </c>
      <c r="E5" s="42">
        <v>626</v>
      </c>
      <c r="F5" s="42">
        <v>620</v>
      </c>
      <c r="G5" s="42">
        <v>617</v>
      </c>
      <c r="H5" s="53">
        <v>622</v>
      </c>
      <c r="I5" s="28">
        <v>48.574365574697396</v>
      </c>
      <c r="J5" s="28">
        <v>49.043000840959216</v>
      </c>
      <c r="K5" s="28">
        <v>48.828887951374234</v>
      </c>
      <c r="L5" s="28">
        <v>49.21248236094132</v>
      </c>
      <c r="M5" s="28">
        <v>49.03957572857386</v>
      </c>
      <c r="N5" s="28">
        <v>49.15042259804195</v>
      </c>
      <c r="O5" s="87">
        <f t="shared" si="0"/>
        <v>49.88699232766931</v>
      </c>
      <c r="P5"/>
      <c r="Q5" s="182">
        <v>1246818</v>
      </c>
    </row>
    <row r="6" spans="1:17" ht="39.75" customHeight="1">
      <c r="A6" s="50" t="s">
        <v>5</v>
      </c>
      <c r="B6" s="12">
        <v>66</v>
      </c>
      <c r="C6" s="12">
        <v>65</v>
      </c>
      <c r="D6" s="44">
        <v>66</v>
      </c>
      <c r="E6" s="44">
        <v>64</v>
      </c>
      <c r="F6" s="44">
        <v>63</v>
      </c>
      <c r="G6" s="44">
        <v>63</v>
      </c>
      <c r="H6" s="54">
        <v>63</v>
      </c>
      <c r="I6" s="30">
        <v>47.60874269638606</v>
      </c>
      <c r="J6" s="30">
        <v>47.49413630086439</v>
      </c>
      <c r="K6" s="30">
        <v>48.88309533684896</v>
      </c>
      <c r="L6" s="30">
        <v>48.11451253984483</v>
      </c>
      <c r="M6" s="30">
        <v>47.97295239255582</v>
      </c>
      <c r="N6" s="30">
        <v>48.48690084043961</v>
      </c>
      <c r="O6" s="88">
        <f t="shared" si="0"/>
        <v>49.194537063788914</v>
      </c>
      <c r="P6"/>
      <c r="Q6" s="182">
        <v>128063</v>
      </c>
    </row>
    <row r="7" spans="1:17" ht="39.75" customHeight="1">
      <c r="A7" s="49" t="s">
        <v>6</v>
      </c>
      <c r="B7" s="15">
        <v>254</v>
      </c>
      <c r="C7" s="15">
        <v>258</v>
      </c>
      <c r="D7" s="45">
        <v>255</v>
      </c>
      <c r="E7" s="45">
        <v>257</v>
      </c>
      <c r="F7" s="45">
        <v>250</v>
      </c>
      <c r="G7" s="45">
        <v>250</v>
      </c>
      <c r="H7" s="55">
        <v>257</v>
      </c>
      <c r="I7" s="28">
        <v>49.10765209355201</v>
      </c>
      <c r="J7" s="28">
        <v>49.89344462021033</v>
      </c>
      <c r="K7" s="28">
        <v>49.31967855174214</v>
      </c>
      <c r="L7" s="28">
        <v>49.74094066505767</v>
      </c>
      <c r="M7" s="28">
        <v>48.406553085530504</v>
      </c>
      <c r="N7" s="28">
        <v>48.55641770172764</v>
      </c>
      <c r="O7" s="86">
        <f t="shared" si="0"/>
        <v>50.03007644673549</v>
      </c>
      <c r="P7"/>
      <c r="Q7" s="182">
        <v>513691</v>
      </c>
    </row>
    <row r="8" spans="1:17" ht="39.75" customHeight="1">
      <c r="A8" s="49" t="s">
        <v>7</v>
      </c>
      <c r="B8" s="15">
        <v>90</v>
      </c>
      <c r="C8" s="15">
        <v>92</v>
      </c>
      <c r="D8" s="45">
        <v>91</v>
      </c>
      <c r="E8" s="45">
        <v>91</v>
      </c>
      <c r="F8" s="45">
        <v>90</v>
      </c>
      <c r="G8" s="45">
        <v>89</v>
      </c>
      <c r="H8" s="55">
        <v>89</v>
      </c>
      <c r="I8" s="28">
        <v>54.043667283164794</v>
      </c>
      <c r="J8" s="28">
        <v>55.73561930148729</v>
      </c>
      <c r="K8" s="28">
        <v>55.63163300239644</v>
      </c>
      <c r="L8" s="28">
        <v>56.30073252821224</v>
      </c>
      <c r="M8" s="28">
        <v>56.27919483231926</v>
      </c>
      <c r="N8" s="28">
        <v>56.28850070202512</v>
      </c>
      <c r="O8" s="87">
        <f t="shared" si="0"/>
        <v>56.676346222426005</v>
      </c>
      <c r="P8"/>
      <c r="Q8" s="182">
        <v>157032</v>
      </c>
    </row>
    <row r="9" spans="1:17" ht="39.75" customHeight="1">
      <c r="A9" s="49" t="s">
        <v>8</v>
      </c>
      <c r="B9" s="15">
        <v>45</v>
      </c>
      <c r="C9" s="15">
        <v>44</v>
      </c>
      <c r="D9" s="45">
        <v>44</v>
      </c>
      <c r="E9" s="45">
        <v>43</v>
      </c>
      <c r="F9" s="45">
        <v>43</v>
      </c>
      <c r="G9" s="45">
        <v>42</v>
      </c>
      <c r="H9" s="55">
        <v>42</v>
      </c>
      <c r="I9" s="28">
        <v>53.437833986462415</v>
      </c>
      <c r="J9" s="28">
        <v>52.983322295141186</v>
      </c>
      <c r="K9" s="28">
        <v>53.82723902964168</v>
      </c>
      <c r="L9" s="28">
        <v>53.38564298661635</v>
      </c>
      <c r="M9" s="28">
        <v>54.28813109952404</v>
      </c>
      <c r="N9" s="28">
        <v>54.21803395081649</v>
      </c>
      <c r="O9" s="87">
        <f t="shared" si="0"/>
        <v>55.310462895897814</v>
      </c>
      <c r="P9"/>
      <c r="Q9" s="182">
        <v>75935</v>
      </c>
    </row>
    <row r="10" spans="1:17" ht="39.75" customHeight="1">
      <c r="A10" s="49" t="s">
        <v>9</v>
      </c>
      <c r="B10" s="15">
        <v>21</v>
      </c>
      <c r="C10" s="15">
        <v>21</v>
      </c>
      <c r="D10" s="45">
        <v>21</v>
      </c>
      <c r="E10" s="45">
        <v>20</v>
      </c>
      <c r="F10" s="45">
        <v>20</v>
      </c>
      <c r="G10" s="45">
        <v>20</v>
      </c>
      <c r="H10" s="55">
        <v>19</v>
      </c>
      <c r="I10" s="28">
        <v>54.7302580140735</v>
      </c>
      <c r="J10" s="28">
        <v>55.58349434901141</v>
      </c>
      <c r="K10" s="28">
        <v>56.48349874929396</v>
      </c>
      <c r="L10" s="28">
        <v>54.952603379585106</v>
      </c>
      <c r="M10" s="28">
        <v>55.96440663737862</v>
      </c>
      <c r="N10" s="28">
        <v>57.22296929987697</v>
      </c>
      <c r="O10" s="87">
        <f t="shared" si="0"/>
        <v>55.51659654043946</v>
      </c>
      <c r="P10"/>
      <c r="Q10" s="182">
        <v>34224</v>
      </c>
    </row>
    <row r="11" spans="1:17" ht="39.75" customHeight="1">
      <c r="A11" s="49" t="s">
        <v>10</v>
      </c>
      <c r="B11" s="15">
        <v>54</v>
      </c>
      <c r="C11" s="15">
        <v>54</v>
      </c>
      <c r="D11" s="45">
        <v>54</v>
      </c>
      <c r="E11" s="45">
        <v>54</v>
      </c>
      <c r="F11" s="45">
        <v>53</v>
      </c>
      <c r="G11" s="45">
        <v>54</v>
      </c>
      <c r="H11" s="55">
        <v>53</v>
      </c>
      <c r="I11" s="28">
        <v>44.35864788269602</v>
      </c>
      <c r="J11" s="28">
        <v>44.52469883988424</v>
      </c>
      <c r="K11" s="28">
        <v>44.720867253559035</v>
      </c>
      <c r="L11" s="28">
        <v>45.02063445745967</v>
      </c>
      <c r="M11" s="28">
        <v>44.50004617929321</v>
      </c>
      <c r="N11" s="28">
        <v>45.03640442691175</v>
      </c>
      <c r="O11" s="87">
        <f t="shared" si="0"/>
        <v>44.50490393658471</v>
      </c>
      <c r="P11"/>
      <c r="Q11" s="182">
        <v>119088</v>
      </c>
    </row>
    <row r="12" spans="1:17" ht="39.75" customHeight="1">
      <c r="A12" s="49" t="s">
        <v>11</v>
      </c>
      <c r="B12" s="15">
        <v>56</v>
      </c>
      <c r="C12" s="15">
        <v>55</v>
      </c>
      <c r="D12" s="45">
        <v>55</v>
      </c>
      <c r="E12" s="45">
        <v>55</v>
      </c>
      <c r="F12" s="45">
        <v>55</v>
      </c>
      <c r="G12" s="45">
        <v>55</v>
      </c>
      <c r="H12" s="55">
        <v>55</v>
      </c>
      <c r="I12" s="28">
        <v>49.959407981015424</v>
      </c>
      <c r="J12" s="28">
        <v>49.20379316514582</v>
      </c>
      <c r="K12" s="28">
        <v>49.4422020657851</v>
      </c>
      <c r="L12" s="28">
        <v>49.831027515787376</v>
      </c>
      <c r="M12" s="28">
        <v>50.21684546907099</v>
      </c>
      <c r="N12" s="28">
        <v>50.8440105755542</v>
      </c>
      <c r="O12" s="87">
        <f t="shared" si="0"/>
        <v>51.07015181763313</v>
      </c>
      <c r="P12"/>
      <c r="Q12" s="182">
        <v>107695</v>
      </c>
    </row>
    <row r="13" spans="1:17" ht="39.75" customHeight="1">
      <c r="A13" s="49" t="s">
        <v>12</v>
      </c>
      <c r="B13" s="15">
        <v>26</v>
      </c>
      <c r="C13" s="15">
        <v>26</v>
      </c>
      <c r="D13" s="45">
        <v>25</v>
      </c>
      <c r="E13" s="45">
        <v>25</v>
      </c>
      <c r="F13" s="45">
        <v>26</v>
      </c>
      <c r="G13" s="45">
        <v>25</v>
      </c>
      <c r="H13" s="55">
        <v>24</v>
      </c>
      <c r="I13" s="28">
        <v>55.13497465911742</v>
      </c>
      <c r="J13" s="28">
        <v>55.85032113934655</v>
      </c>
      <c r="K13" s="28">
        <v>54.357279526874244</v>
      </c>
      <c r="L13" s="28">
        <v>54.9438473879695</v>
      </c>
      <c r="M13" s="28">
        <v>57.8896978603077</v>
      </c>
      <c r="N13" s="28">
        <v>56.707344735290114</v>
      </c>
      <c r="O13" s="87">
        <f t="shared" si="0"/>
        <v>55.36332179930796</v>
      </c>
      <c r="P13"/>
      <c r="Q13" s="182">
        <v>43350</v>
      </c>
    </row>
    <row r="14" spans="1:17" ht="39.75" customHeight="1">
      <c r="A14" s="49" t="s">
        <v>13</v>
      </c>
      <c r="B14" s="15">
        <v>15</v>
      </c>
      <c r="C14" s="15">
        <v>15</v>
      </c>
      <c r="D14" s="45">
        <v>15</v>
      </c>
      <c r="E14" s="45">
        <v>15</v>
      </c>
      <c r="F14" s="45">
        <v>15</v>
      </c>
      <c r="G14" s="45">
        <v>15</v>
      </c>
      <c r="H14" s="55">
        <v>15</v>
      </c>
      <c r="I14" s="28">
        <v>39.456032827419314</v>
      </c>
      <c r="J14" s="28">
        <v>39.6814899076744</v>
      </c>
      <c r="K14" s="28">
        <v>39.980809211578446</v>
      </c>
      <c r="L14" s="28">
        <v>40.22957678485222</v>
      </c>
      <c r="M14" s="28">
        <v>40.50113403175288</v>
      </c>
      <c r="N14" s="28">
        <v>40.73098541830722</v>
      </c>
      <c r="O14" s="87">
        <f t="shared" si="0"/>
        <v>41.14436185094769</v>
      </c>
      <c r="P14"/>
      <c r="Q14" s="182">
        <v>36457</v>
      </c>
    </row>
    <row r="15" spans="1:17" ht="39.75" customHeight="1">
      <c r="A15" s="49" t="s">
        <v>120</v>
      </c>
      <c r="B15" s="15">
        <v>38</v>
      </c>
      <c r="C15" s="15">
        <v>37</v>
      </c>
      <c r="D15" s="45">
        <v>36</v>
      </c>
      <c r="E15" s="45">
        <v>37</v>
      </c>
      <c r="F15" s="45">
        <v>36</v>
      </c>
      <c r="G15" s="45">
        <v>35</v>
      </c>
      <c r="H15" s="55">
        <v>35</v>
      </c>
      <c r="I15" s="28">
        <v>42.134675729317976</v>
      </c>
      <c r="J15" s="28">
        <v>41.275755513660044</v>
      </c>
      <c r="K15" s="28">
        <v>40.411297202640206</v>
      </c>
      <c r="L15" s="28">
        <v>41.77156598213983</v>
      </c>
      <c r="M15" s="28">
        <v>40.95190426354826</v>
      </c>
      <c r="N15" s="28">
        <v>40.039811012092024</v>
      </c>
      <c r="O15" s="87">
        <f t="shared" si="0"/>
        <v>40.38352813578096</v>
      </c>
      <c r="P15"/>
      <c r="Q15" s="182">
        <v>86669</v>
      </c>
    </row>
    <row r="16" spans="1:17" ht="39.75" customHeight="1">
      <c r="A16" s="49" t="s">
        <v>121</v>
      </c>
      <c r="B16" s="15">
        <v>17</v>
      </c>
      <c r="C16" s="15">
        <v>17</v>
      </c>
      <c r="D16" s="45">
        <v>17</v>
      </c>
      <c r="E16" s="45">
        <v>17</v>
      </c>
      <c r="F16" s="45">
        <v>19</v>
      </c>
      <c r="G16" s="45">
        <v>19</v>
      </c>
      <c r="H16" s="55">
        <v>20</v>
      </c>
      <c r="I16" s="28">
        <v>40.39923954372623</v>
      </c>
      <c r="J16" s="28">
        <v>41.00238778611225</v>
      </c>
      <c r="K16" s="28">
        <v>41.50998681447478</v>
      </c>
      <c r="L16" s="28">
        <v>42.053184910327765</v>
      </c>
      <c r="M16" s="28">
        <v>47.700341434022896</v>
      </c>
      <c r="N16" s="28">
        <v>48.81934273748041</v>
      </c>
      <c r="O16" s="87">
        <f t="shared" si="0"/>
        <v>52.27391531625719</v>
      </c>
      <c r="P16"/>
      <c r="Q16" s="182">
        <v>38260</v>
      </c>
    </row>
    <row r="17" spans="1:17" ht="39.75" customHeight="1">
      <c r="A17" s="49" t="s">
        <v>122</v>
      </c>
      <c r="B17" s="15">
        <v>12</v>
      </c>
      <c r="C17" s="15">
        <v>12</v>
      </c>
      <c r="D17" s="45">
        <v>12</v>
      </c>
      <c r="E17" s="45">
        <v>12</v>
      </c>
      <c r="F17" s="45">
        <v>13</v>
      </c>
      <c r="G17" s="45">
        <v>13</v>
      </c>
      <c r="H17" s="55">
        <v>13</v>
      </c>
      <c r="I17" s="28">
        <v>34.03965619947238</v>
      </c>
      <c r="J17" s="28">
        <v>34.17245699965828</v>
      </c>
      <c r="K17" s="28">
        <v>34.37508951846229</v>
      </c>
      <c r="L17" s="28">
        <v>34.60407174577542</v>
      </c>
      <c r="M17" s="28">
        <v>37.51803751803752</v>
      </c>
      <c r="N17" s="28">
        <v>37.558142894288274</v>
      </c>
      <c r="O17" s="87">
        <f t="shared" si="0"/>
        <v>37.77203126361972</v>
      </c>
      <c r="P17"/>
      <c r="Q17" s="182">
        <v>34417</v>
      </c>
    </row>
    <row r="18" spans="1:17" ht="39.75" customHeight="1">
      <c r="A18" s="48" t="s">
        <v>123</v>
      </c>
      <c r="B18" s="97">
        <v>4</v>
      </c>
      <c r="C18" s="97">
        <v>4</v>
      </c>
      <c r="D18" s="97">
        <v>4</v>
      </c>
      <c r="E18" s="97">
        <v>4</v>
      </c>
      <c r="F18" s="97">
        <v>4</v>
      </c>
      <c r="G18" s="97">
        <v>4</v>
      </c>
      <c r="H18" s="71">
        <v>4</v>
      </c>
      <c r="I18" s="25">
        <v>52.30125523012552</v>
      </c>
      <c r="J18" s="25">
        <v>52.868094105207504</v>
      </c>
      <c r="K18" s="25">
        <v>53.92289026691831</v>
      </c>
      <c r="L18" s="25">
        <v>55.06607929515419</v>
      </c>
      <c r="M18" s="25">
        <v>55.772448410485225</v>
      </c>
      <c r="N18" s="25">
        <v>56.06166783461808</v>
      </c>
      <c r="O18" s="26">
        <f t="shared" si="0"/>
        <v>56.91519635742743</v>
      </c>
      <c r="Q18" s="182">
        <v>7028</v>
      </c>
    </row>
    <row r="19" spans="1:17" ht="39.75" customHeight="1">
      <c r="A19" s="50" t="s">
        <v>124</v>
      </c>
      <c r="B19" s="20">
        <v>5</v>
      </c>
      <c r="C19" s="20">
        <v>4</v>
      </c>
      <c r="D19" s="46">
        <v>4</v>
      </c>
      <c r="E19" s="46">
        <v>4</v>
      </c>
      <c r="F19" s="46">
        <v>4</v>
      </c>
      <c r="G19" s="46">
        <v>4</v>
      </c>
      <c r="H19" s="56">
        <v>4</v>
      </c>
      <c r="I19" s="30">
        <v>51.845707175445874</v>
      </c>
      <c r="J19" s="30">
        <v>42.269893268519496</v>
      </c>
      <c r="K19" s="30">
        <v>43.205875999135884</v>
      </c>
      <c r="L19" s="30">
        <v>44.35573297848747</v>
      </c>
      <c r="M19" s="30">
        <v>45.81376703699462</v>
      </c>
      <c r="N19" s="30">
        <v>47.35409020954185</v>
      </c>
      <c r="O19" s="88">
        <f t="shared" si="0"/>
        <v>48.65588127964968</v>
      </c>
      <c r="P19"/>
      <c r="Q19" s="182">
        <v>8221</v>
      </c>
    </row>
    <row r="20" spans="1:17" ht="39.75" customHeight="1">
      <c r="A20" s="49" t="s">
        <v>14</v>
      </c>
      <c r="B20" s="15">
        <v>16</v>
      </c>
      <c r="C20" s="15">
        <v>15</v>
      </c>
      <c r="D20" s="45">
        <v>16</v>
      </c>
      <c r="E20" s="45">
        <v>16</v>
      </c>
      <c r="F20" s="45">
        <v>16</v>
      </c>
      <c r="G20" s="45">
        <v>16</v>
      </c>
      <c r="H20" s="55">
        <v>16</v>
      </c>
      <c r="I20" s="28">
        <v>52.702658190322474</v>
      </c>
      <c r="J20" s="28">
        <v>49.69026402093617</v>
      </c>
      <c r="K20" s="28">
        <v>53.12614138194375</v>
      </c>
      <c r="L20" s="28">
        <v>53.31911490269261</v>
      </c>
      <c r="M20" s="28">
        <v>53.31378494551998</v>
      </c>
      <c r="N20" s="28">
        <v>53.219797764768494</v>
      </c>
      <c r="O20" s="87">
        <f t="shared" si="0"/>
        <v>53.315561479506826</v>
      </c>
      <c r="P20"/>
      <c r="Q20" s="182">
        <v>30010</v>
      </c>
    </row>
    <row r="21" spans="1:17" ht="39.75" customHeight="1">
      <c r="A21" s="49" t="s">
        <v>15</v>
      </c>
      <c r="B21" s="15">
        <v>10</v>
      </c>
      <c r="C21" s="15">
        <v>10</v>
      </c>
      <c r="D21" s="45">
        <v>10</v>
      </c>
      <c r="E21" s="45">
        <v>9</v>
      </c>
      <c r="F21" s="45">
        <v>8</v>
      </c>
      <c r="G21" s="45">
        <v>8</v>
      </c>
      <c r="H21" s="55">
        <v>8</v>
      </c>
      <c r="I21" s="28">
        <v>45.4938355852782</v>
      </c>
      <c r="J21" s="28">
        <v>45.65793078257693</v>
      </c>
      <c r="K21" s="28">
        <v>46.08932110430013</v>
      </c>
      <c r="L21" s="28">
        <v>41.81573200761975</v>
      </c>
      <c r="M21" s="28">
        <v>37.308212470270014</v>
      </c>
      <c r="N21" s="28">
        <v>37.666556805875985</v>
      </c>
      <c r="O21" s="87">
        <f t="shared" si="0"/>
        <v>37.68074984692195</v>
      </c>
      <c r="P21"/>
      <c r="Q21" s="182">
        <v>21231</v>
      </c>
    </row>
    <row r="22" spans="1:17" ht="39.75" customHeight="1">
      <c r="A22" s="47" t="s">
        <v>16</v>
      </c>
      <c r="B22" s="204">
        <v>10</v>
      </c>
      <c r="C22" s="204">
        <v>9</v>
      </c>
      <c r="D22" s="197">
        <v>9</v>
      </c>
      <c r="E22" s="197">
        <v>9</v>
      </c>
      <c r="F22" s="197">
        <v>9</v>
      </c>
      <c r="G22" s="197">
        <v>9</v>
      </c>
      <c r="H22" s="57">
        <v>9</v>
      </c>
      <c r="I22" s="31">
        <v>55.41701302299806</v>
      </c>
      <c r="J22" s="31">
        <v>50.63860912620267</v>
      </c>
      <c r="K22" s="31">
        <v>51.475634866163354</v>
      </c>
      <c r="L22" s="31">
        <v>52.38344683080147</v>
      </c>
      <c r="M22" s="31">
        <v>53.12868949232586</v>
      </c>
      <c r="N22" s="31">
        <v>53.757018277386216</v>
      </c>
      <c r="O22" s="202">
        <f t="shared" si="0"/>
        <v>54.91488193300385</v>
      </c>
      <c r="P22"/>
      <c r="Q22" s="182">
        <v>16389</v>
      </c>
    </row>
    <row r="23" spans="1:17" ht="39.75" customHeight="1">
      <c r="A23" s="49" t="s">
        <v>17</v>
      </c>
      <c r="B23" s="15">
        <v>4</v>
      </c>
      <c r="C23" s="15">
        <v>4</v>
      </c>
      <c r="D23" s="45">
        <v>4</v>
      </c>
      <c r="E23" s="45">
        <v>4</v>
      </c>
      <c r="F23" s="45">
        <v>4</v>
      </c>
      <c r="G23" s="45">
        <v>4</v>
      </c>
      <c r="H23" s="55">
        <v>4</v>
      </c>
      <c r="I23" s="28">
        <v>36.75794890645102</v>
      </c>
      <c r="J23" s="28">
        <v>37.71094560196097</v>
      </c>
      <c r="K23" s="28">
        <v>38.78975950349108</v>
      </c>
      <c r="L23" s="28">
        <v>39.95205753096285</v>
      </c>
      <c r="M23" s="28">
        <v>41.02984921530413</v>
      </c>
      <c r="N23" s="28">
        <v>41.5541242468315</v>
      </c>
      <c r="O23" s="87">
        <f t="shared" si="0"/>
        <v>42.73960893257827</v>
      </c>
      <c r="P23"/>
      <c r="Q23" s="182">
        <v>9359</v>
      </c>
    </row>
    <row r="24" spans="1:17" ht="39.75" customHeight="1">
      <c r="A24" s="49" t="s">
        <v>18</v>
      </c>
      <c r="B24" s="15">
        <v>2</v>
      </c>
      <c r="C24" s="15">
        <v>2</v>
      </c>
      <c r="D24" s="45">
        <v>2</v>
      </c>
      <c r="E24" s="45">
        <v>2</v>
      </c>
      <c r="F24" s="45">
        <v>2</v>
      </c>
      <c r="G24" s="45">
        <v>2</v>
      </c>
      <c r="H24" s="55">
        <v>2</v>
      </c>
      <c r="I24" s="28">
        <v>45.69339730408956</v>
      </c>
      <c r="J24" s="28">
        <v>46.008741660915575</v>
      </c>
      <c r="K24" s="28">
        <v>46.78362573099415</v>
      </c>
      <c r="L24" s="28">
        <v>47.60771244941681</v>
      </c>
      <c r="M24" s="28">
        <v>48.309178743961354</v>
      </c>
      <c r="N24" s="28">
        <v>49.11591355599214</v>
      </c>
      <c r="O24" s="87">
        <f t="shared" si="0"/>
        <v>50.23863350916855</v>
      </c>
      <c r="P24"/>
      <c r="Q24" s="182">
        <v>3981</v>
      </c>
    </row>
    <row r="25" spans="1:17" ht="39.75" customHeight="1">
      <c r="A25" s="211" t="s">
        <v>163</v>
      </c>
      <c r="B25" s="99">
        <v>4</v>
      </c>
      <c r="C25" s="45">
        <v>5</v>
      </c>
      <c r="D25" s="45">
        <v>5</v>
      </c>
      <c r="E25" s="45">
        <v>5</v>
      </c>
      <c r="F25" s="45">
        <v>5</v>
      </c>
      <c r="G25" s="45">
        <v>5</v>
      </c>
      <c r="H25" s="55">
        <v>5</v>
      </c>
      <c r="I25" s="28">
        <v>34.38493939654431</v>
      </c>
      <c r="J25" s="28">
        <v>43.72540445999125</v>
      </c>
      <c r="K25" s="28">
        <v>44.271294492650966</v>
      </c>
      <c r="L25" s="28">
        <v>45.093795093795094</v>
      </c>
      <c r="M25" s="28">
        <v>45.955882352941174</v>
      </c>
      <c r="N25" s="28">
        <v>46.707146193367585</v>
      </c>
      <c r="O25" s="87">
        <f t="shared" si="0"/>
        <v>47.62811964183654</v>
      </c>
      <c r="Q25" s="182">
        <v>10498</v>
      </c>
    </row>
    <row r="26" spans="1:17" ht="39.75" customHeight="1" thickBot="1">
      <c r="A26" s="215" t="s">
        <v>146</v>
      </c>
      <c r="B26" s="206">
        <v>11</v>
      </c>
      <c r="C26" s="206">
        <v>12</v>
      </c>
      <c r="D26" s="207">
        <v>12</v>
      </c>
      <c r="E26" s="207">
        <v>11</v>
      </c>
      <c r="F26" s="207">
        <v>11</v>
      </c>
      <c r="G26" s="207">
        <v>11</v>
      </c>
      <c r="H26" s="217">
        <v>11</v>
      </c>
      <c r="I26" s="213">
        <v>45.717135613648644</v>
      </c>
      <c r="J26" s="214">
        <v>50.89274354298317</v>
      </c>
      <c r="K26" s="214">
        <v>51.81123440265964</v>
      </c>
      <c r="L26" s="214">
        <v>48.41336208793627</v>
      </c>
      <c r="M26" s="214">
        <v>49.42043310270464</v>
      </c>
      <c r="N26" s="214">
        <v>50.22372386083463</v>
      </c>
      <c r="O26" s="210">
        <f t="shared" si="0"/>
        <v>51.53190293263375</v>
      </c>
      <c r="P26"/>
      <c r="Q26" s="182">
        <v>21346</v>
      </c>
    </row>
    <row r="27" spans="1:17" ht="39.75" customHeight="1" thickTop="1">
      <c r="A27" s="169" t="s">
        <v>19</v>
      </c>
      <c r="B27" s="163">
        <v>38</v>
      </c>
      <c r="C27" s="163">
        <v>37</v>
      </c>
      <c r="D27" s="163">
        <v>36</v>
      </c>
      <c r="E27" s="163">
        <v>37</v>
      </c>
      <c r="F27" s="163">
        <v>36</v>
      </c>
      <c r="G27" s="163">
        <v>35</v>
      </c>
      <c r="H27" s="164">
        <v>35</v>
      </c>
      <c r="I27" s="165">
        <v>42.134675729317976</v>
      </c>
      <c r="J27" s="165">
        <v>41.275755513660044</v>
      </c>
      <c r="K27" s="165">
        <v>40.411297202640206</v>
      </c>
      <c r="L27" s="165">
        <v>41.77156598213983</v>
      </c>
      <c r="M27" s="165">
        <v>40.95190426354826</v>
      </c>
      <c r="N27" s="165">
        <v>40.039811012092024</v>
      </c>
      <c r="O27" s="171">
        <f t="shared" si="0"/>
        <v>40.38352813578096</v>
      </c>
      <c r="P27"/>
      <c r="Q27" s="182">
        <v>86669</v>
      </c>
    </row>
    <row r="28" spans="1:17" ht="39.75" customHeight="1">
      <c r="A28" s="49" t="s">
        <v>20</v>
      </c>
      <c r="B28" s="9">
        <v>110</v>
      </c>
      <c r="C28" s="9">
        <v>109</v>
      </c>
      <c r="D28" s="9">
        <v>109</v>
      </c>
      <c r="E28" s="9">
        <v>109</v>
      </c>
      <c r="F28" s="9">
        <v>108</v>
      </c>
      <c r="G28" s="9">
        <v>109</v>
      </c>
      <c r="H28" s="10">
        <v>108</v>
      </c>
      <c r="I28" s="28">
        <v>47.04352809353964</v>
      </c>
      <c r="J28" s="28">
        <v>46.768871668790574</v>
      </c>
      <c r="K28" s="28">
        <v>46.98478382688909</v>
      </c>
      <c r="L28" s="28">
        <v>47.32587118679391</v>
      </c>
      <c r="M28" s="28">
        <v>47.238721755180954</v>
      </c>
      <c r="N28" s="28">
        <v>47.79087764219979</v>
      </c>
      <c r="O28" s="87">
        <f t="shared" si="0"/>
        <v>47.62261721557612</v>
      </c>
      <c r="P28"/>
      <c r="Q28" s="182">
        <v>226783</v>
      </c>
    </row>
    <row r="29" spans="1:17" ht="39.75" customHeight="1">
      <c r="A29" s="49" t="s">
        <v>21</v>
      </c>
      <c r="B29" s="9">
        <v>94</v>
      </c>
      <c r="C29" s="9">
        <v>96</v>
      </c>
      <c r="D29" s="9">
        <v>95</v>
      </c>
      <c r="E29" s="9">
        <v>95</v>
      </c>
      <c r="F29" s="9">
        <v>94</v>
      </c>
      <c r="G29" s="9">
        <v>93</v>
      </c>
      <c r="H29" s="10">
        <v>93</v>
      </c>
      <c r="I29" s="28">
        <v>53.96716040877253</v>
      </c>
      <c r="J29" s="28">
        <v>55.609942594319676</v>
      </c>
      <c r="K29" s="28">
        <v>55.557504941693864</v>
      </c>
      <c r="L29" s="28">
        <v>56.24763167866616</v>
      </c>
      <c r="M29" s="28">
        <v>56.25744363782176</v>
      </c>
      <c r="N29" s="28">
        <v>56.27870667901168</v>
      </c>
      <c r="O29" s="87">
        <f t="shared" si="0"/>
        <v>56.68657808118981</v>
      </c>
      <c r="P29"/>
      <c r="Q29" s="182">
        <v>164060</v>
      </c>
    </row>
    <row r="30" spans="1:17" ht="39.75" customHeight="1">
      <c r="A30" s="49" t="s">
        <v>22</v>
      </c>
      <c r="B30" s="9">
        <v>312</v>
      </c>
      <c r="C30" s="9">
        <v>314</v>
      </c>
      <c r="D30" s="9">
        <v>312</v>
      </c>
      <c r="E30" s="9">
        <v>313</v>
      </c>
      <c r="F30" s="9">
        <v>306</v>
      </c>
      <c r="G30" s="9">
        <v>306</v>
      </c>
      <c r="H30" s="10">
        <v>313</v>
      </c>
      <c r="I30" s="28">
        <v>47.8171911997977</v>
      </c>
      <c r="J30" s="28">
        <v>48.19121784118692</v>
      </c>
      <c r="K30" s="28">
        <v>47.96059852367439</v>
      </c>
      <c r="L30" s="28">
        <v>48.21392812581833</v>
      </c>
      <c r="M30" s="28">
        <v>47.19818610892601</v>
      </c>
      <c r="N30" s="28">
        <v>47.36438848085689</v>
      </c>
      <c r="O30" s="87">
        <f t="shared" si="0"/>
        <v>48.60044687567447</v>
      </c>
      <c r="P30"/>
      <c r="Q30" s="182">
        <v>644027</v>
      </c>
    </row>
    <row r="31" spans="1:17" ht="39.75" customHeight="1">
      <c r="A31" s="49" t="s">
        <v>23</v>
      </c>
      <c r="B31" s="9">
        <v>78</v>
      </c>
      <c r="C31" s="9">
        <v>77</v>
      </c>
      <c r="D31" s="9">
        <v>76</v>
      </c>
      <c r="E31" s="9">
        <v>75</v>
      </c>
      <c r="F31" s="9">
        <v>78</v>
      </c>
      <c r="G31" s="9">
        <v>77</v>
      </c>
      <c r="H31" s="10">
        <v>76</v>
      </c>
      <c r="I31" s="28">
        <v>49.82943002798114</v>
      </c>
      <c r="J31" s="28">
        <v>49.94324631101022</v>
      </c>
      <c r="K31" s="28">
        <v>50.0260003554479</v>
      </c>
      <c r="L31" s="28">
        <v>50.16252658613909</v>
      </c>
      <c r="M31" s="28">
        <v>52.999571926534436</v>
      </c>
      <c r="N31" s="28">
        <v>53.35217981763255</v>
      </c>
      <c r="O31" s="87">
        <f t="shared" si="0"/>
        <v>53.67914000367278</v>
      </c>
      <c r="P31"/>
      <c r="Q31" s="182">
        <v>141582</v>
      </c>
    </row>
    <row r="32" spans="1:17" ht="39.75" customHeight="1">
      <c r="A32" s="50" t="s">
        <v>24</v>
      </c>
      <c r="B32" s="12">
        <v>62</v>
      </c>
      <c r="C32" s="12">
        <v>63</v>
      </c>
      <c r="D32" s="12">
        <v>63</v>
      </c>
      <c r="E32" s="12">
        <v>61</v>
      </c>
      <c r="F32" s="12">
        <v>61</v>
      </c>
      <c r="G32" s="12">
        <v>60</v>
      </c>
      <c r="H32" s="13">
        <v>60</v>
      </c>
      <c r="I32" s="30">
        <v>49.886949734875</v>
      </c>
      <c r="J32" s="30">
        <v>51.46806529091712</v>
      </c>
      <c r="K32" s="30">
        <v>52.29387497613573</v>
      </c>
      <c r="L32" s="30">
        <v>51.45247815378386</v>
      </c>
      <c r="M32" s="30">
        <v>52.36725758681376</v>
      </c>
      <c r="N32" s="30">
        <v>52.56518082422203</v>
      </c>
      <c r="O32" s="88">
        <f t="shared" si="0"/>
        <v>53.686471009305656</v>
      </c>
      <c r="P32"/>
      <c r="Q32" s="182">
        <v>111760</v>
      </c>
    </row>
    <row r="33" ht="12.75" customHeight="1">
      <c r="A33" s="51"/>
    </row>
  </sheetData>
  <sheetProtection/>
  <mergeCells count="3">
    <mergeCell ref="B2:H2"/>
    <mergeCell ref="I2:O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3"/>
  <sheetViews>
    <sheetView view="pageBreakPreview" zoomScale="75" zoomScaleSheetLayoutView="75" zoomScalePageLayoutView="0" workbookViewId="0" topLeftCell="A1">
      <pane xSplit="1" ySplit="3" topLeftCell="B19" activePane="bottomRight" state="frozen"/>
      <selection pane="topLeft" activeCell="R26" sqref="R26"/>
      <selection pane="topRight" activeCell="R26" sqref="R26"/>
      <selection pane="bottomLeft" activeCell="R26" sqref="R26"/>
      <selection pane="bottomRight" activeCell="M1" sqref="M1:M16384"/>
    </sheetView>
  </sheetViews>
  <sheetFormatPr defaultColWidth="8.625" defaultRowHeight="13.5"/>
  <cols>
    <col min="1" max="1" width="11.75390625" style="35" customWidth="1"/>
    <col min="2" max="11" width="11.125" style="35" customWidth="1"/>
    <col min="12" max="12" width="8.625" style="35" customWidth="1"/>
    <col min="13" max="13" width="11.125" style="182" hidden="1" customWidth="1"/>
    <col min="14" max="16384" width="8.625" style="35" customWidth="1"/>
  </cols>
  <sheetData>
    <row r="1" spans="1:11" ht="21">
      <c r="A1" s="1" t="s">
        <v>185</v>
      </c>
      <c r="B1" s="34"/>
      <c r="C1" s="34"/>
      <c r="D1" s="34"/>
      <c r="E1" s="34"/>
      <c r="F1" s="34"/>
      <c r="I1" s="143"/>
      <c r="J1" s="143"/>
      <c r="K1" s="132" t="s">
        <v>104</v>
      </c>
    </row>
    <row r="2" spans="1:13" s="36" customFormat="1" ht="13.5">
      <c r="A2" s="241" t="s">
        <v>27</v>
      </c>
      <c r="B2" s="239" t="s">
        <v>105</v>
      </c>
      <c r="C2" s="239"/>
      <c r="D2" s="239"/>
      <c r="E2" s="239"/>
      <c r="F2" s="240"/>
      <c r="G2" s="239" t="s">
        <v>106</v>
      </c>
      <c r="H2" s="239"/>
      <c r="I2" s="239"/>
      <c r="J2" s="239"/>
      <c r="K2" s="240"/>
      <c r="M2" s="182"/>
    </row>
    <row r="3" spans="1:13" s="36" customFormat="1" ht="16.5" customHeight="1">
      <c r="A3" s="242"/>
      <c r="B3" s="194" t="s">
        <v>199</v>
      </c>
      <c r="C3" s="23" t="s">
        <v>200</v>
      </c>
      <c r="D3" s="23" t="s">
        <v>208</v>
      </c>
      <c r="E3" s="23" t="s">
        <v>210</v>
      </c>
      <c r="F3" s="23" t="s">
        <v>253</v>
      </c>
      <c r="G3" s="58" t="s">
        <v>199</v>
      </c>
      <c r="H3" s="58" t="s">
        <v>200</v>
      </c>
      <c r="I3" s="21" t="s">
        <v>208</v>
      </c>
      <c r="J3" s="21" t="s">
        <v>210</v>
      </c>
      <c r="K3" s="21" t="s">
        <v>253</v>
      </c>
      <c r="L3"/>
      <c r="M3" s="35" t="s">
        <v>207</v>
      </c>
    </row>
    <row r="4" spans="1:12" ht="39.75" customHeight="1">
      <c r="A4" s="48" t="s">
        <v>225</v>
      </c>
      <c r="B4" s="7">
        <v>531</v>
      </c>
      <c r="C4" s="7">
        <v>550</v>
      </c>
      <c r="D4" s="7">
        <v>568</v>
      </c>
      <c r="E4" s="7">
        <v>581</v>
      </c>
      <c r="F4" s="7">
        <v>590</v>
      </c>
      <c r="G4" s="24">
        <v>37.52650176678445</v>
      </c>
      <c r="H4" s="25">
        <v>39.1</v>
      </c>
      <c r="I4" s="25">
        <v>40.69907832351325</v>
      </c>
      <c r="J4" s="25">
        <v>41.94945848375451</v>
      </c>
      <c r="K4" s="86">
        <v>42.90909090909091</v>
      </c>
      <c r="L4"/>
    </row>
    <row r="5" spans="1:12" ht="39.75" customHeight="1">
      <c r="A5" s="49" t="s">
        <v>226</v>
      </c>
      <c r="B5" s="9">
        <v>489</v>
      </c>
      <c r="C5" s="9">
        <v>508</v>
      </c>
      <c r="D5" s="9">
        <v>527</v>
      </c>
      <c r="E5" s="9">
        <v>541</v>
      </c>
      <c r="F5" s="9">
        <v>550</v>
      </c>
      <c r="G5" s="27">
        <v>38.20372193315521</v>
      </c>
      <c r="H5" s="28">
        <v>39.9</v>
      </c>
      <c r="I5" s="28">
        <v>41.68363936928778</v>
      </c>
      <c r="J5" s="28">
        <v>43.09623764269156</v>
      </c>
      <c r="K5" s="87">
        <v>44.112292251154535</v>
      </c>
      <c r="L5"/>
    </row>
    <row r="6" spans="1:12" ht="39.75" customHeight="1">
      <c r="A6" s="50" t="s">
        <v>227</v>
      </c>
      <c r="B6" s="12">
        <v>42</v>
      </c>
      <c r="C6" s="12">
        <v>42</v>
      </c>
      <c r="D6" s="12">
        <v>41</v>
      </c>
      <c r="E6" s="12">
        <v>40</v>
      </c>
      <c r="F6" s="12">
        <v>40</v>
      </c>
      <c r="G6" s="29">
        <v>31.107424305267525</v>
      </c>
      <c r="H6" s="30">
        <v>31.6</v>
      </c>
      <c r="I6" s="30">
        <v>31.220492826901403</v>
      </c>
      <c r="J6" s="30">
        <v>30.78533386694579</v>
      </c>
      <c r="K6" s="88">
        <v>31.234626707167568</v>
      </c>
      <c r="L6"/>
    </row>
    <row r="7" spans="1:12" ht="39.75" customHeight="1">
      <c r="A7" s="48" t="s">
        <v>228</v>
      </c>
      <c r="B7" s="16">
        <v>186</v>
      </c>
      <c r="C7" s="16">
        <v>196</v>
      </c>
      <c r="D7" s="16">
        <v>211</v>
      </c>
      <c r="E7" s="16">
        <v>221</v>
      </c>
      <c r="F7" s="16">
        <v>226</v>
      </c>
      <c r="G7" s="24">
        <v>35.97435376715309</v>
      </c>
      <c r="H7" s="25">
        <v>37.9</v>
      </c>
      <c r="I7" s="25">
        <v>40.85513080418775</v>
      </c>
      <c r="J7" s="25">
        <v>42.92387324832723</v>
      </c>
      <c r="K7" s="86">
        <v>43.995320143821864</v>
      </c>
      <c r="L7"/>
    </row>
    <row r="8" spans="1:12" ht="39.75" customHeight="1">
      <c r="A8" s="49" t="s">
        <v>229</v>
      </c>
      <c r="B8" s="15">
        <v>72</v>
      </c>
      <c r="C8" s="15">
        <v>72</v>
      </c>
      <c r="D8" s="15">
        <v>73</v>
      </c>
      <c r="E8" s="15">
        <v>76</v>
      </c>
      <c r="F8" s="15">
        <v>75</v>
      </c>
      <c r="G8" s="27">
        <v>44.016237100797184</v>
      </c>
      <c r="H8" s="28">
        <v>44.5</v>
      </c>
      <c r="I8" s="28">
        <v>45.648680252881185</v>
      </c>
      <c r="J8" s="28">
        <v>48.066584869145046</v>
      </c>
      <c r="K8" s="87">
        <v>47.760965917774726</v>
      </c>
      <c r="L8"/>
    </row>
    <row r="9" spans="1:12" ht="39.75" customHeight="1">
      <c r="A9" s="49" t="s">
        <v>230</v>
      </c>
      <c r="B9" s="15">
        <v>27</v>
      </c>
      <c r="C9" s="15">
        <v>27</v>
      </c>
      <c r="D9" s="15">
        <v>27</v>
      </c>
      <c r="E9" s="15">
        <v>27</v>
      </c>
      <c r="F9" s="15">
        <v>28</v>
      </c>
      <c r="G9" s="27">
        <v>33.030351222734666</v>
      </c>
      <c r="H9" s="28">
        <v>33.5</v>
      </c>
      <c r="I9" s="28">
        <v>34.08789627179416</v>
      </c>
      <c r="J9" s="28">
        <v>34.85445039695346</v>
      </c>
      <c r="K9" s="87">
        <v>36.87364193059854</v>
      </c>
      <c r="L9"/>
    </row>
    <row r="10" spans="1:12" ht="39.75" customHeight="1">
      <c r="A10" s="49" t="s">
        <v>231</v>
      </c>
      <c r="B10" s="15">
        <v>24</v>
      </c>
      <c r="C10" s="15">
        <v>25</v>
      </c>
      <c r="D10" s="15">
        <v>24</v>
      </c>
      <c r="E10" s="15">
        <v>25</v>
      </c>
      <c r="F10" s="15">
        <v>25</v>
      </c>
      <c r="G10" s="27">
        <v>64.5525699991931</v>
      </c>
      <c r="H10" s="28">
        <v>68.7</v>
      </c>
      <c r="I10" s="28">
        <v>67.15728796485435</v>
      </c>
      <c r="J10" s="28">
        <v>71.52871162484621</v>
      </c>
      <c r="K10" s="87">
        <v>73.0481533426835</v>
      </c>
      <c r="L10"/>
    </row>
    <row r="11" spans="1:12" ht="39.75" customHeight="1">
      <c r="A11" s="49" t="s">
        <v>232</v>
      </c>
      <c r="B11" s="15">
        <v>48</v>
      </c>
      <c r="C11" s="15">
        <v>49</v>
      </c>
      <c r="D11" s="15">
        <v>50</v>
      </c>
      <c r="E11" s="15">
        <v>50</v>
      </c>
      <c r="F11" s="15">
        <v>52</v>
      </c>
      <c r="G11" s="27">
        <v>39.75188200316359</v>
      </c>
      <c r="H11" s="28">
        <v>40.9</v>
      </c>
      <c r="I11" s="28">
        <v>41.98117564084265</v>
      </c>
      <c r="J11" s="28">
        <v>41.700374469362735</v>
      </c>
      <c r="K11" s="87">
        <v>43.66518876796991</v>
      </c>
      <c r="L11"/>
    </row>
    <row r="12" spans="1:12" ht="39.75" customHeight="1">
      <c r="A12" s="49" t="s">
        <v>233</v>
      </c>
      <c r="B12" s="15">
        <v>35</v>
      </c>
      <c r="C12" s="15">
        <v>36</v>
      </c>
      <c r="D12" s="15">
        <v>35</v>
      </c>
      <c r="E12" s="15">
        <v>36</v>
      </c>
      <c r="F12" s="15">
        <v>37</v>
      </c>
      <c r="G12" s="27">
        <v>31.463219496408698</v>
      </c>
      <c r="H12" s="28">
        <v>32.6</v>
      </c>
      <c r="I12" s="28">
        <v>31.956174389408808</v>
      </c>
      <c r="J12" s="28">
        <v>33.279716013090024</v>
      </c>
      <c r="K12" s="87">
        <v>34.3562839500441</v>
      </c>
      <c r="L12"/>
    </row>
    <row r="13" spans="1:12" ht="39.75" customHeight="1">
      <c r="A13" s="49" t="s">
        <v>234</v>
      </c>
      <c r="B13" s="15">
        <v>22</v>
      </c>
      <c r="C13" s="15">
        <v>23</v>
      </c>
      <c r="D13" s="15">
        <v>23</v>
      </c>
      <c r="E13" s="15">
        <v>22</v>
      </c>
      <c r="F13" s="15">
        <v>22</v>
      </c>
      <c r="G13" s="27">
        <v>47.83440598364933</v>
      </c>
      <c r="H13" s="28">
        <v>50.5</v>
      </c>
      <c r="I13" s="28">
        <v>51.21011733796451</v>
      </c>
      <c r="J13" s="28">
        <v>49.902463367055304</v>
      </c>
      <c r="K13" s="87">
        <v>50.74971164936563</v>
      </c>
      <c r="L13"/>
    </row>
    <row r="14" spans="1:12" ht="39.75" customHeight="1">
      <c r="A14" s="49" t="s">
        <v>235</v>
      </c>
      <c r="B14" s="15">
        <v>12</v>
      </c>
      <c r="C14" s="15">
        <v>13</v>
      </c>
      <c r="D14" s="15">
        <v>13</v>
      </c>
      <c r="E14" s="15">
        <v>13</v>
      </c>
      <c r="F14" s="15">
        <v>13</v>
      </c>
      <c r="G14" s="27">
        <v>31.984647369262753</v>
      </c>
      <c r="H14" s="28">
        <v>34.9</v>
      </c>
      <c r="I14" s="28">
        <v>35.10098282751917</v>
      </c>
      <c r="J14" s="28">
        <v>35.300187362532924</v>
      </c>
      <c r="K14" s="87">
        <v>35.658446937488</v>
      </c>
      <c r="L14"/>
    </row>
    <row r="15" spans="1:12" ht="39.75" customHeight="1">
      <c r="A15" s="49" t="s">
        <v>145</v>
      </c>
      <c r="B15" s="15">
        <v>32</v>
      </c>
      <c r="C15" s="15">
        <v>35</v>
      </c>
      <c r="D15" s="15">
        <v>35</v>
      </c>
      <c r="E15" s="15">
        <v>35</v>
      </c>
      <c r="F15" s="15">
        <v>35</v>
      </c>
      <c r="G15" s="27">
        <v>35.92115306901351</v>
      </c>
      <c r="H15" s="28">
        <v>39.5</v>
      </c>
      <c r="I15" s="28">
        <v>39.81435136733858</v>
      </c>
      <c r="J15" s="28">
        <v>40.039811012092024</v>
      </c>
      <c r="K15" s="87">
        <v>40.38352813578096</v>
      </c>
      <c r="L15"/>
    </row>
    <row r="16" spans="1:12" ht="39.75" customHeight="1">
      <c r="A16" s="49" t="s">
        <v>236</v>
      </c>
      <c r="B16" s="15">
        <v>15</v>
      </c>
      <c r="C16" s="15">
        <v>15</v>
      </c>
      <c r="D16" s="15">
        <v>18</v>
      </c>
      <c r="E16" s="15">
        <v>18</v>
      </c>
      <c r="F16" s="15">
        <v>19</v>
      </c>
      <c r="G16" s="27">
        <v>36.62645895394833</v>
      </c>
      <c r="H16" s="28">
        <v>37.1</v>
      </c>
      <c r="I16" s="28">
        <v>45.18979714802169</v>
      </c>
      <c r="J16" s="28">
        <v>46.24990364603407</v>
      </c>
      <c r="K16" s="87">
        <v>49.66021955044433</v>
      </c>
      <c r="L16"/>
    </row>
    <row r="17" spans="1:12" ht="39.75" customHeight="1">
      <c r="A17" s="50" t="s">
        <v>237</v>
      </c>
      <c r="B17" s="20">
        <v>16</v>
      </c>
      <c r="C17" s="20">
        <v>17</v>
      </c>
      <c r="D17" s="20">
        <v>18</v>
      </c>
      <c r="E17" s="20">
        <v>18</v>
      </c>
      <c r="F17" s="20">
        <v>18</v>
      </c>
      <c r="G17" s="29">
        <v>45.83345269128305</v>
      </c>
      <c r="H17" s="30">
        <v>49</v>
      </c>
      <c r="I17" s="30">
        <v>51.94805194805195</v>
      </c>
      <c r="J17" s="30">
        <v>52.00358246901453</v>
      </c>
      <c r="K17" s="88">
        <v>52.29973559578116</v>
      </c>
      <c r="L17"/>
    </row>
    <row r="18" spans="1:11" ht="39.75" customHeight="1">
      <c r="A18" s="47" t="s">
        <v>238</v>
      </c>
      <c r="B18" s="204">
        <v>1</v>
      </c>
      <c r="C18" s="204">
        <v>1</v>
      </c>
      <c r="D18" s="204">
        <v>1</v>
      </c>
      <c r="E18" s="204">
        <v>1</v>
      </c>
      <c r="F18" s="204">
        <v>1</v>
      </c>
      <c r="G18" s="184">
        <v>13.480722566729577</v>
      </c>
      <c r="H18" s="31">
        <v>13.8</v>
      </c>
      <c r="I18" s="31">
        <v>13.943112102621306</v>
      </c>
      <c r="J18" s="31">
        <v>14.01541695865452</v>
      </c>
      <c r="K18" s="202">
        <v>14.22879908935686</v>
      </c>
    </row>
    <row r="19" spans="1:12" ht="39.75" customHeight="1">
      <c r="A19" s="47" t="s">
        <v>239</v>
      </c>
      <c r="B19" s="204">
        <v>4</v>
      </c>
      <c r="C19" s="204">
        <v>4</v>
      </c>
      <c r="D19" s="204">
        <v>4</v>
      </c>
      <c r="E19" s="204">
        <v>4</v>
      </c>
      <c r="F19" s="204">
        <v>4</v>
      </c>
      <c r="G19" s="184">
        <v>43.205875999135884</v>
      </c>
      <c r="H19" s="31">
        <v>44.4</v>
      </c>
      <c r="I19" s="31">
        <v>45.81376703699462</v>
      </c>
      <c r="J19" s="31">
        <v>47.35409020954185</v>
      </c>
      <c r="K19" s="202">
        <v>48.65588127964968</v>
      </c>
      <c r="L19"/>
    </row>
    <row r="20" spans="1:12" ht="39.75" customHeight="1">
      <c r="A20" s="49" t="s">
        <v>240</v>
      </c>
      <c r="B20" s="15">
        <v>10</v>
      </c>
      <c r="C20" s="15">
        <v>10</v>
      </c>
      <c r="D20" s="15">
        <v>9</v>
      </c>
      <c r="E20" s="15">
        <v>9</v>
      </c>
      <c r="F20" s="15">
        <v>9</v>
      </c>
      <c r="G20" s="27">
        <v>33.203838363714844</v>
      </c>
      <c r="H20" s="28">
        <v>33.3</v>
      </c>
      <c r="I20" s="28">
        <v>29.989004031854986</v>
      </c>
      <c r="J20" s="28">
        <v>29.936136242682277</v>
      </c>
      <c r="K20" s="87">
        <v>29.990003332222596</v>
      </c>
      <c r="L20"/>
    </row>
    <row r="21" spans="1:12" ht="39.75" customHeight="1">
      <c r="A21" s="49" t="s">
        <v>241</v>
      </c>
      <c r="B21" s="15">
        <v>4</v>
      </c>
      <c r="C21" s="15">
        <v>4</v>
      </c>
      <c r="D21" s="15">
        <v>4</v>
      </c>
      <c r="E21" s="15">
        <v>4</v>
      </c>
      <c r="F21" s="15">
        <v>4</v>
      </c>
      <c r="G21" s="27">
        <v>18.43572844172005</v>
      </c>
      <c r="H21" s="28">
        <v>18.6</v>
      </c>
      <c r="I21" s="28">
        <v>18.654106235135007</v>
      </c>
      <c r="J21" s="28">
        <v>18.833278402937992</v>
      </c>
      <c r="K21" s="87">
        <v>18.840374923460978</v>
      </c>
      <c r="L21"/>
    </row>
    <row r="22" spans="1:12" ht="39.75" customHeight="1">
      <c r="A22" s="47" t="s">
        <v>242</v>
      </c>
      <c r="B22" s="204">
        <v>5</v>
      </c>
      <c r="C22" s="204">
        <v>5</v>
      </c>
      <c r="D22" s="204">
        <v>5</v>
      </c>
      <c r="E22" s="204">
        <v>5</v>
      </c>
      <c r="F22" s="204">
        <v>5</v>
      </c>
      <c r="G22" s="184">
        <v>28.597574925646306</v>
      </c>
      <c r="H22" s="31">
        <v>29.1</v>
      </c>
      <c r="I22" s="31">
        <v>29.515938606847698</v>
      </c>
      <c r="J22" s="31">
        <v>29.86501015410345</v>
      </c>
      <c r="K22" s="202">
        <v>30.508267740557688</v>
      </c>
      <c r="L22"/>
    </row>
    <row r="23" spans="1:12" ht="39.75" customHeight="1">
      <c r="A23" s="47" t="s">
        <v>243</v>
      </c>
      <c r="B23" s="204">
        <v>1</v>
      </c>
      <c r="C23" s="204">
        <v>1</v>
      </c>
      <c r="D23" s="204">
        <v>1</v>
      </c>
      <c r="E23" s="204">
        <v>1</v>
      </c>
      <c r="F23" s="204">
        <v>1</v>
      </c>
      <c r="G23" s="184">
        <v>9.69743987587277</v>
      </c>
      <c r="H23" s="31">
        <v>10</v>
      </c>
      <c r="I23" s="31">
        <v>10.257462303826033</v>
      </c>
      <c r="J23" s="31">
        <v>10.388531061707875</v>
      </c>
      <c r="K23" s="202">
        <v>10.684902233144566</v>
      </c>
      <c r="L23"/>
    </row>
    <row r="24" spans="1:12" ht="39.75" customHeight="1">
      <c r="A24" s="49" t="s">
        <v>244</v>
      </c>
      <c r="B24" s="15">
        <v>2</v>
      </c>
      <c r="C24" s="15">
        <v>2</v>
      </c>
      <c r="D24" s="15">
        <v>2</v>
      </c>
      <c r="E24" s="15">
        <v>2</v>
      </c>
      <c r="F24" s="15">
        <v>2</v>
      </c>
      <c r="G24" s="27">
        <v>46.78362573099415</v>
      </c>
      <c r="H24" s="28">
        <v>47.6</v>
      </c>
      <c r="I24" s="28">
        <v>48.309178743961354</v>
      </c>
      <c r="J24" s="28">
        <v>49.11591355599214</v>
      </c>
      <c r="K24" s="87">
        <v>50.23863350916855</v>
      </c>
      <c r="L24"/>
    </row>
    <row r="25" spans="1:11" ht="39.75" customHeight="1">
      <c r="A25" s="49" t="s">
        <v>245</v>
      </c>
      <c r="B25" s="15">
        <v>4</v>
      </c>
      <c r="C25" s="15">
        <v>4</v>
      </c>
      <c r="D25" s="15">
        <v>4</v>
      </c>
      <c r="E25" s="15">
        <v>4</v>
      </c>
      <c r="F25" s="15">
        <v>4</v>
      </c>
      <c r="G25" s="27">
        <v>35.41703559412077</v>
      </c>
      <c r="H25" s="28">
        <v>36.1</v>
      </c>
      <c r="I25" s="28">
        <v>36.76470588235294</v>
      </c>
      <c r="J25" s="28">
        <v>37.365716954694065</v>
      </c>
      <c r="K25" s="87">
        <v>38.10249571346923</v>
      </c>
    </row>
    <row r="26" spans="1:12" ht="39.75" customHeight="1" thickBot="1">
      <c r="A26" s="215" t="s">
        <v>246</v>
      </c>
      <c r="B26" s="206">
        <v>11</v>
      </c>
      <c r="C26" s="206">
        <v>11</v>
      </c>
      <c r="D26" s="206">
        <v>11</v>
      </c>
      <c r="E26" s="206">
        <v>10</v>
      </c>
      <c r="F26" s="206">
        <v>10</v>
      </c>
      <c r="G26" s="213">
        <v>47.493631535771335</v>
      </c>
      <c r="H26" s="214">
        <v>48.4</v>
      </c>
      <c r="I26" s="214">
        <v>49.42043310270464</v>
      </c>
      <c r="J26" s="214">
        <v>45.65793078257693</v>
      </c>
      <c r="K26" s="210">
        <v>46.8471844842125</v>
      </c>
      <c r="L26"/>
    </row>
    <row r="27" spans="1:12" ht="39.75" customHeight="1" thickTop="1">
      <c r="A27" s="169" t="s">
        <v>247</v>
      </c>
      <c r="B27" s="163">
        <v>32</v>
      </c>
      <c r="C27" s="163">
        <v>35</v>
      </c>
      <c r="D27" s="163">
        <v>35</v>
      </c>
      <c r="E27" s="163">
        <v>35</v>
      </c>
      <c r="F27" s="163">
        <v>35</v>
      </c>
      <c r="G27" s="172">
        <v>35.92115306901351</v>
      </c>
      <c r="H27" s="165">
        <v>39.5</v>
      </c>
      <c r="I27" s="165">
        <v>39.81435136733858</v>
      </c>
      <c r="J27" s="165">
        <v>40.039811012092024</v>
      </c>
      <c r="K27" s="171">
        <v>40.38352813578096</v>
      </c>
      <c r="L27"/>
    </row>
    <row r="28" spans="1:12" ht="39.75" customHeight="1">
      <c r="A28" s="49" t="s">
        <v>248</v>
      </c>
      <c r="B28" s="9">
        <v>83</v>
      </c>
      <c r="C28" s="9">
        <v>85</v>
      </c>
      <c r="D28" s="9">
        <v>85</v>
      </c>
      <c r="E28" s="9">
        <v>86</v>
      </c>
      <c r="F28" s="9">
        <v>89</v>
      </c>
      <c r="G28" s="27">
        <v>35.777404198456836</v>
      </c>
      <c r="H28" s="28">
        <v>36.9</v>
      </c>
      <c r="I28" s="28">
        <v>37.17862360361464</v>
      </c>
      <c r="J28" s="28">
        <v>37.706564011276896</v>
      </c>
      <c r="K28" s="87">
        <v>39.244564186909955</v>
      </c>
      <c r="L28"/>
    </row>
    <row r="29" spans="1:12" ht="39.75" customHeight="1">
      <c r="A29" s="49" t="s">
        <v>249</v>
      </c>
      <c r="B29" s="9">
        <v>73</v>
      </c>
      <c r="C29" s="9">
        <v>73</v>
      </c>
      <c r="D29" s="9">
        <v>74</v>
      </c>
      <c r="E29" s="9">
        <v>77</v>
      </c>
      <c r="F29" s="9">
        <v>76</v>
      </c>
      <c r="G29" s="27">
        <v>42.691556428880546</v>
      </c>
      <c r="H29" s="28">
        <v>43.2</v>
      </c>
      <c r="I29" s="28">
        <v>44.28777477871075</v>
      </c>
      <c r="J29" s="28">
        <v>46.59634854068708</v>
      </c>
      <c r="K29" s="87">
        <v>46.32451542118737</v>
      </c>
      <c r="L29"/>
    </row>
    <row r="30" spans="1:12" ht="39.75" customHeight="1">
      <c r="A30" s="49" t="s">
        <v>250</v>
      </c>
      <c r="B30" s="9">
        <v>232</v>
      </c>
      <c r="C30" s="9">
        <v>244</v>
      </c>
      <c r="D30" s="9">
        <v>259</v>
      </c>
      <c r="E30" s="9">
        <v>269</v>
      </c>
      <c r="F30" s="9">
        <v>274</v>
      </c>
      <c r="G30" s="27">
        <v>35.66300915862968</v>
      </c>
      <c r="H30" s="28">
        <v>37.6</v>
      </c>
      <c r="I30" s="28">
        <v>39.9487915104962</v>
      </c>
      <c r="J30" s="28">
        <v>41.63732189983825</v>
      </c>
      <c r="K30" s="87">
        <v>42.54480014036679</v>
      </c>
      <c r="L30"/>
    </row>
    <row r="31" spans="1:12" ht="39.75" customHeight="1">
      <c r="A31" s="49" t="s">
        <v>251</v>
      </c>
      <c r="B31" s="9">
        <v>67</v>
      </c>
      <c r="C31" s="9">
        <v>69</v>
      </c>
      <c r="D31" s="9">
        <v>71</v>
      </c>
      <c r="E31" s="9">
        <v>71</v>
      </c>
      <c r="F31" s="9">
        <v>72</v>
      </c>
      <c r="G31" s="27">
        <v>44.101868734408015</v>
      </c>
      <c r="H31" s="28">
        <v>46.1</v>
      </c>
      <c r="I31" s="28">
        <v>48.24320008697366</v>
      </c>
      <c r="J31" s="28">
        <v>49.19486710457027</v>
      </c>
      <c r="K31" s="87">
        <v>50.85392210874264</v>
      </c>
      <c r="L31"/>
    </row>
    <row r="32" spans="1:12" ht="39.75" customHeight="1">
      <c r="A32" s="50" t="s">
        <v>252</v>
      </c>
      <c r="B32" s="12">
        <v>44</v>
      </c>
      <c r="C32" s="12">
        <v>44</v>
      </c>
      <c r="D32" s="12">
        <v>44</v>
      </c>
      <c r="E32" s="12">
        <v>43</v>
      </c>
      <c r="F32" s="12">
        <v>44</v>
      </c>
      <c r="G32" s="29">
        <v>36.522706332539244</v>
      </c>
      <c r="H32" s="30">
        <v>37.1</v>
      </c>
      <c r="I32" s="30">
        <v>37.773103833111556</v>
      </c>
      <c r="J32" s="30">
        <v>37.67171292402579</v>
      </c>
      <c r="K32" s="88">
        <v>39.37007874015748</v>
      </c>
      <c r="L32"/>
    </row>
    <row r="33" ht="12.75" customHeight="1">
      <c r="A33" s="90"/>
    </row>
  </sheetData>
  <sheetProtection/>
  <mergeCells count="3">
    <mergeCell ref="A2:A3"/>
    <mergeCell ref="B2:F2"/>
    <mergeCell ref="G2:K2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outlinePr summaryBelow="0" summaryRight="0"/>
    <pageSetUpPr fitToPage="1"/>
  </sheetPr>
  <dimension ref="A1:G40"/>
  <sheetViews>
    <sheetView view="pageBreakPreview" zoomScale="80" zoomScaleSheetLayoutView="80" zoomScalePageLayoutView="0" workbookViewId="0" topLeftCell="A42">
      <selection activeCell="D32" sqref="D32"/>
    </sheetView>
  </sheetViews>
  <sheetFormatPr defaultColWidth="6.50390625" defaultRowHeight="13.5"/>
  <cols>
    <col min="1" max="1" width="13.625" style="95" customWidth="1"/>
    <col min="2" max="6" width="14.625" style="95" customWidth="1"/>
    <col min="7" max="7" width="12.50390625" style="0" customWidth="1"/>
    <col min="8" max="255" width="6.50390625" style="0" customWidth="1"/>
  </cols>
  <sheetData>
    <row r="1" spans="1:6" s="59" customFormat="1" ht="13.5">
      <c r="A1" s="91" t="s">
        <v>45</v>
      </c>
      <c r="B1" s="92"/>
      <c r="C1" s="92"/>
      <c r="D1" s="92"/>
      <c r="E1" s="92"/>
      <c r="F1" s="92"/>
    </row>
    <row r="2" spans="1:6" s="102" customFormat="1" ht="12.75" customHeight="1">
      <c r="A2" s="18" t="s">
        <v>41</v>
      </c>
      <c r="B2" s="18" t="s">
        <v>46</v>
      </c>
      <c r="C2" s="18" t="s">
        <v>180</v>
      </c>
      <c r="D2" s="18" t="s">
        <v>47</v>
      </c>
      <c r="E2" s="18" t="s">
        <v>48</v>
      </c>
      <c r="F2" s="21" t="s">
        <v>49</v>
      </c>
    </row>
    <row r="3" spans="1:6" s="102" customFormat="1" ht="15" customHeight="1">
      <c r="A3" s="103" t="s">
        <v>50</v>
      </c>
      <c r="B3" s="96">
        <v>891</v>
      </c>
      <c r="C3" s="97">
        <v>97</v>
      </c>
      <c r="D3" s="97">
        <v>220</v>
      </c>
      <c r="E3" s="97">
        <v>264</v>
      </c>
      <c r="F3" s="71">
        <v>310</v>
      </c>
    </row>
    <row r="4" spans="1:6" s="59" customFormat="1" ht="15" customHeight="1">
      <c r="A4" s="104">
        <v>50</v>
      </c>
      <c r="B4" s="99">
        <v>839</v>
      </c>
      <c r="C4" s="45">
        <v>118</v>
      </c>
      <c r="D4" s="45">
        <v>224</v>
      </c>
      <c r="E4" s="45">
        <v>230</v>
      </c>
      <c r="F4" s="55">
        <v>267</v>
      </c>
    </row>
    <row r="5" spans="1:6" s="59" customFormat="1" ht="15" customHeight="1">
      <c r="A5" s="104">
        <v>55</v>
      </c>
      <c r="B5" s="99">
        <v>884</v>
      </c>
      <c r="C5" s="45">
        <v>183</v>
      </c>
      <c r="D5" s="45">
        <v>236</v>
      </c>
      <c r="E5" s="45">
        <v>204</v>
      </c>
      <c r="F5" s="55">
        <v>261</v>
      </c>
    </row>
    <row r="6" spans="1:6" s="59" customFormat="1" ht="12.75" customHeight="1" hidden="1">
      <c r="A6" s="104">
        <v>58</v>
      </c>
      <c r="B6" s="99">
        <v>859</v>
      </c>
      <c r="C6" s="45">
        <v>185</v>
      </c>
      <c r="D6" s="45">
        <v>231</v>
      </c>
      <c r="E6" s="45">
        <v>197</v>
      </c>
      <c r="F6" s="55">
        <v>246</v>
      </c>
    </row>
    <row r="7" spans="1:6" s="59" customFormat="1" ht="12.75" customHeight="1" hidden="1">
      <c r="A7" s="104">
        <v>59</v>
      </c>
      <c r="B7" s="99">
        <v>855</v>
      </c>
      <c r="C7" s="45">
        <v>184</v>
      </c>
      <c r="D7" s="45">
        <v>230</v>
      </c>
      <c r="E7" s="45">
        <v>195</v>
      </c>
      <c r="F7" s="55">
        <v>246</v>
      </c>
    </row>
    <row r="8" spans="1:6" s="59" customFormat="1" ht="15" customHeight="1">
      <c r="A8" s="104">
        <v>60</v>
      </c>
      <c r="B8" s="99">
        <v>826</v>
      </c>
      <c r="C8" s="45">
        <v>185</v>
      </c>
      <c r="D8" s="45">
        <v>226</v>
      </c>
      <c r="E8" s="45">
        <v>183</v>
      </c>
      <c r="F8" s="55">
        <v>232</v>
      </c>
    </row>
    <row r="9" spans="1:6" s="59" customFormat="1" ht="12.75" customHeight="1" hidden="1">
      <c r="A9" s="104">
        <v>61</v>
      </c>
      <c r="B9" s="99">
        <v>826</v>
      </c>
      <c r="C9" s="45">
        <v>185</v>
      </c>
      <c r="D9" s="45">
        <v>225</v>
      </c>
      <c r="E9" s="45">
        <v>184</v>
      </c>
      <c r="F9" s="55">
        <v>232</v>
      </c>
    </row>
    <row r="10" spans="1:6" s="59" customFormat="1" ht="12.75" customHeight="1" hidden="1">
      <c r="A10" s="104">
        <v>62</v>
      </c>
      <c r="B10" s="99">
        <v>811</v>
      </c>
      <c r="C10" s="45">
        <v>186</v>
      </c>
      <c r="D10" s="45">
        <v>221</v>
      </c>
      <c r="E10" s="45">
        <v>189</v>
      </c>
      <c r="F10" s="55">
        <v>215</v>
      </c>
    </row>
    <row r="11" spans="1:6" s="59" customFormat="1" ht="12.75" customHeight="1" hidden="1">
      <c r="A11" s="104">
        <v>63</v>
      </c>
      <c r="B11" s="99">
        <v>786</v>
      </c>
      <c r="C11" s="45">
        <v>190</v>
      </c>
      <c r="D11" s="45">
        <v>218</v>
      </c>
      <c r="E11" s="45">
        <v>178</v>
      </c>
      <c r="F11" s="55">
        <v>200</v>
      </c>
    </row>
    <row r="12" spans="1:6" s="59" customFormat="1" ht="12.75" customHeight="1" hidden="1">
      <c r="A12" s="104" t="s">
        <v>58</v>
      </c>
      <c r="B12" s="99">
        <v>769</v>
      </c>
      <c r="C12" s="45">
        <v>196</v>
      </c>
      <c r="D12" s="45">
        <v>210</v>
      </c>
      <c r="E12" s="45">
        <v>170</v>
      </c>
      <c r="F12" s="55">
        <v>193</v>
      </c>
    </row>
    <row r="13" spans="1:6" s="59" customFormat="1" ht="15" customHeight="1">
      <c r="A13" s="105" t="s">
        <v>108</v>
      </c>
      <c r="B13" s="99">
        <v>765</v>
      </c>
      <c r="C13" s="45">
        <v>203</v>
      </c>
      <c r="D13" s="45">
        <v>201</v>
      </c>
      <c r="E13" s="45">
        <v>167</v>
      </c>
      <c r="F13" s="55">
        <v>194</v>
      </c>
    </row>
    <row r="14" spans="1:6" s="59" customFormat="1" ht="12.75" customHeight="1" hidden="1">
      <c r="A14" s="104">
        <v>3</v>
      </c>
      <c r="B14" s="99">
        <v>751</v>
      </c>
      <c r="C14" s="45">
        <v>209</v>
      </c>
      <c r="D14" s="45">
        <v>198</v>
      </c>
      <c r="E14" s="45">
        <v>165</v>
      </c>
      <c r="F14" s="55">
        <v>179</v>
      </c>
    </row>
    <row r="15" spans="1:6" s="59" customFormat="1" ht="12.75" customHeight="1" hidden="1">
      <c r="A15" s="104">
        <v>4</v>
      </c>
      <c r="B15" s="99">
        <v>739</v>
      </c>
      <c r="C15" s="45">
        <v>208</v>
      </c>
      <c r="D15" s="45">
        <v>196</v>
      </c>
      <c r="E15" s="45">
        <v>162</v>
      </c>
      <c r="F15" s="55">
        <v>173</v>
      </c>
    </row>
    <row r="16" spans="1:6" s="59" customFormat="1" ht="12.75" customHeight="1" hidden="1">
      <c r="A16" s="104">
        <v>5</v>
      </c>
      <c r="B16" s="99">
        <v>728</v>
      </c>
      <c r="C16" s="45">
        <v>224</v>
      </c>
      <c r="D16" s="45">
        <v>191</v>
      </c>
      <c r="E16" s="45">
        <v>151</v>
      </c>
      <c r="F16" s="55">
        <v>162</v>
      </c>
    </row>
    <row r="17" spans="1:6" s="59" customFormat="1" ht="12.75" customHeight="1" hidden="1">
      <c r="A17" s="104">
        <v>6</v>
      </c>
      <c r="B17" s="99">
        <v>731</v>
      </c>
      <c r="C17" s="45">
        <v>226</v>
      </c>
      <c r="D17" s="45">
        <v>189</v>
      </c>
      <c r="E17" s="45">
        <v>155</v>
      </c>
      <c r="F17" s="55">
        <v>161</v>
      </c>
    </row>
    <row r="18" spans="1:6" s="59" customFormat="1" ht="15" customHeight="1">
      <c r="A18" s="104">
        <v>7</v>
      </c>
      <c r="B18" s="99">
        <v>729</v>
      </c>
      <c r="C18" s="45">
        <v>227</v>
      </c>
      <c r="D18" s="45">
        <v>185</v>
      </c>
      <c r="E18" s="45">
        <v>151</v>
      </c>
      <c r="F18" s="55">
        <v>166</v>
      </c>
    </row>
    <row r="19" spans="1:6" s="59" customFormat="1" ht="15" customHeight="1">
      <c r="A19" s="104">
        <v>8</v>
      </c>
      <c r="B19" s="99">
        <v>725</v>
      </c>
      <c r="C19" s="45">
        <v>232</v>
      </c>
      <c r="D19" s="45">
        <v>189</v>
      </c>
      <c r="E19" s="45">
        <v>146</v>
      </c>
      <c r="F19" s="55">
        <v>158</v>
      </c>
    </row>
    <row r="20" spans="1:7" s="59" customFormat="1" ht="15" customHeight="1">
      <c r="A20" s="104">
        <v>9</v>
      </c>
      <c r="B20" s="99">
        <v>690</v>
      </c>
      <c r="C20" s="45">
        <v>221</v>
      </c>
      <c r="D20" s="45">
        <v>188</v>
      </c>
      <c r="E20" s="45">
        <v>138</v>
      </c>
      <c r="F20" s="55">
        <v>143</v>
      </c>
      <c r="G20" s="108"/>
    </row>
    <row r="21" spans="1:7" s="59" customFormat="1" ht="15" customHeight="1">
      <c r="A21" s="104">
        <v>10</v>
      </c>
      <c r="B21" s="99">
        <v>673</v>
      </c>
      <c r="C21" s="45">
        <v>211</v>
      </c>
      <c r="D21" s="45">
        <v>187</v>
      </c>
      <c r="E21" s="45">
        <v>141</v>
      </c>
      <c r="F21" s="55">
        <v>134</v>
      </c>
      <c r="G21" s="108"/>
    </row>
    <row r="22" spans="1:7" s="59" customFormat="1" ht="15" customHeight="1">
      <c r="A22" s="104">
        <v>11</v>
      </c>
      <c r="B22" s="99">
        <v>647</v>
      </c>
      <c r="C22" s="45">
        <v>206</v>
      </c>
      <c r="D22" s="45">
        <v>184</v>
      </c>
      <c r="E22" s="45">
        <v>131</v>
      </c>
      <c r="F22" s="55">
        <v>126</v>
      </c>
      <c r="G22" s="108"/>
    </row>
    <row r="23" spans="1:7" s="59" customFormat="1" ht="15" customHeight="1">
      <c r="A23" s="104" t="s">
        <v>98</v>
      </c>
      <c r="B23" s="99">
        <v>570</v>
      </c>
      <c r="C23" s="45">
        <v>201</v>
      </c>
      <c r="D23" s="45">
        <v>184</v>
      </c>
      <c r="E23" s="45">
        <v>57</v>
      </c>
      <c r="F23" s="55">
        <v>128</v>
      </c>
      <c r="G23" s="108"/>
    </row>
    <row r="24" spans="1:7" s="59" customFormat="1" ht="15" customHeight="1">
      <c r="A24" s="104" t="s">
        <v>100</v>
      </c>
      <c r="B24" s="99">
        <v>609</v>
      </c>
      <c r="C24" s="45">
        <v>185</v>
      </c>
      <c r="D24" s="45">
        <v>175</v>
      </c>
      <c r="E24" s="45">
        <v>121</v>
      </c>
      <c r="F24" s="55">
        <v>128</v>
      </c>
      <c r="G24" s="108"/>
    </row>
    <row r="25" spans="1:7" s="59" customFormat="1" ht="15" customHeight="1">
      <c r="A25" s="104" t="s">
        <v>118</v>
      </c>
      <c r="B25" s="99">
        <v>606</v>
      </c>
      <c r="C25" s="45">
        <v>185</v>
      </c>
      <c r="D25" s="45">
        <v>176</v>
      </c>
      <c r="E25" s="45">
        <v>119</v>
      </c>
      <c r="F25" s="55">
        <v>126</v>
      </c>
      <c r="G25" s="108"/>
    </row>
    <row r="26" spans="1:7" ht="15" customHeight="1">
      <c r="A26" s="105" t="s">
        <v>116</v>
      </c>
      <c r="B26" s="99">
        <v>604</v>
      </c>
      <c r="C26" s="45">
        <v>192</v>
      </c>
      <c r="D26" s="45">
        <v>166</v>
      </c>
      <c r="E26" s="45">
        <v>124</v>
      </c>
      <c r="F26" s="55">
        <v>122</v>
      </c>
      <c r="G26" s="106"/>
    </row>
    <row r="27" spans="1:7" ht="15" customHeight="1">
      <c r="A27" s="105" t="s">
        <v>150</v>
      </c>
      <c r="B27" s="99">
        <v>600</v>
      </c>
      <c r="C27" s="45">
        <v>197</v>
      </c>
      <c r="D27" s="45">
        <v>167</v>
      </c>
      <c r="E27" s="45">
        <v>126</v>
      </c>
      <c r="F27" s="55">
        <v>110</v>
      </c>
      <c r="G27" s="106"/>
    </row>
    <row r="28" spans="1:7" ht="15" customHeight="1">
      <c r="A28" s="105" t="s">
        <v>166</v>
      </c>
      <c r="B28" s="99">
        <v>558</v>
      </c>
      <c r="C28" s="45">
        <v>200</v>
      </c>
      <c r="D28" s="45">
        <v>149</v>
      </c>
      <c r="E28" s="45">
        <v>107</v>
      </c>
      <c r="F28" s="55">
        <v>102</v>
      </c>
      <c r="G28" s="106"/>
    </row>
    <row r="29" spans="1:7" ht="15" customHeight="1">
      <c r="A29" s="105" t="s">
        <v>174</v>
      </c>
      <c r="B29" s="99">
        <v>555</v>
      </c>
      <c r="C29" s="45">
        <v>211</v>
      </c>
      <c r="D29" s="45">
        <v>143</v>
      </c>
      <c r="E29" s="45">
        <v>103</v>
      </c>
      <c r="F29" s="55">
        <v>98</v>
      </c>
      <c r="G29" s="106"/>
    </row>
    <row r="30" spans="1:7" ht="15" customHeight="1">
      <c r="A30" s="105" t="s">
        <v>175</v>
      </c>
      <c r="B30" s="14">
        <v>558</v>
      </c>
      <c r="C30" s="15">
        <v>216</v>
      </c>
      <c r="D30" s="15">
        <v>148</v>
      </c>
      <c r="E30" s="15">
        <v>100</v>
      </c>
      <c r="F30" s="17">
        <v>94</v>
      </c>
      <c r="G30" s="118"/>
    </row>
    <row r="31" spans="1:7" ht="15" customHeight="1">
      <c r="A31" s="105" t="s">
        <v>176</v>
      </c>
      <c r="B31" s="14">
        <v>552</v>
      </c>
      <c r="C31" s="15">
        <v>216</v>
      </c>
      <c r="D31" s="15">
        <v>144</v>
      </c>
      <c r="E31" s="15">
        <v>105</v>
      </c>
      <c r="F31" s="17">
        <v>87</v>
      </c>
      <c r="G31" s="118"/>
    </row>
    <row r="32" spans="1:7" ht="15" customHeight="1">
      <c r="A32" s="105" t="s">
        <v>186</v>
      </c>
      <c r="B32" s="14">
        <v>588</v>
      </c>
      <c r="C32" s="15">
        <v>396</v>
      </c>
      <c r="D32" s="15">
        <v>3</v>
      </c>
      <c r="E32" s="15">
        <v>102</v>
      </c>
      <c r="F32" s="17">
        <v>87</v>
      </c>
      <c r="G32" s="118"/>
    </row>
    <row r="33" spans="1:7" ht="15" customHeight="1">
      <c r="A33" s="105" t="s">
        <v>188</v>
      </c>
      <c r="B33" s="14">
        <v>568</v>
      </c>
      <c r="C33" s="15">
        <v>404</v>
      </c>
      <c r="D33" s="15">
        <v>2</v>
      </c>
      <c r="E33" s="15">
        <v>95</v>
      </c>
      <c r="F33" s="17">
        <v>67</v>
      </c>
      <c r="G33" s="118"/>
    </row>
    <row r="34" spans="1:7" ht="15" customHeight="1">
      <c r="A34" s="105" t="s">
        <v>195</v>
      </c>
      <c r="B34" s="14">
        <v>556</v>
      </c>
      <c r="C34" s="15">
        <v>427</v>
      </c>
      <c r="D34" s="15">
        <v>2</v>
      </c>
      <c r="E34" s="15">
        <v>87</v>
      </c>
      <c r="F34" s="17">
        <v>40</v>
      </c>
      <c r="G34" s="118"/>
    </row>
    <row r="35" spans="1:7" ht="15" customHeight="1">
      <c r="A35" s="105" t="s">
        <v>201</v>
      </c>
      <c r="B35" s="14">
        <v>539</v>
      </c>
      <c r="C35" s="15">
        <v>437</v>
      </c>
      <c r="D35" s="15">
        <v>2</v>
      </c>
      <c r="E35" s="15">
        <v>84</v>
      </c>
      <c r="F35" s="17">
        <v>16</v>
      </c>
      <c r="G35" s="118"/>
    </row>
    <row r="36" spans="1:7" ht="15" customHeight="1">
      <c r="A36" s="105" t="s">
        <v>222</v>
      </c>
      <c r="B36" s="14">
        <v>545</v>
      </c>
      <c r="C36" s="15">
        <v>445</v>
      </c>
      <c r="D36" s="15">
        <v>2</v>
      </c>
      <c r="E36" s="15">
        <v>82</v>
      </c>
      <c r="F36" s="17">
        <v>16</v>
      </c>
      <c r="G36" s="118"/>
    </row>
    <row r="37" spans="1:7" ht="15" customHeight="1">
      <c r="A37" s="105" t="s">
        <v>223</v>
      </c>
      <c r="B37" s="14">
        <v>545</v>
      </c>
      <c r="C37" s="15">
        <v>445</v>
      </c>
      <c r="D37" s="15">
        <v>2</v>
      </c>
      <c r="E37" s="15">
        <v>82</v>
      </c>
      <c r="F37" s="17">
        <v>16</v>
      </c>
      <c r="G37" s="118"/>
    </row>
    <row r="38" spans="1:7" ht="15" customHeight="1">
      <c r="A38" s="105" t="s">
        <v>254</v>
      </c>
      <c r="B38" s="14">
        <v>551</v>
      </c>
      <c r="C38" s="15">
        <v>451</v>
      </c>
      <c r="D38" s="15">
        <v>2</v>
      </c>
      <c r="E38" s="15">
        <v>82</v>
      </c>
      <c r="F38" s="17">
        <v>16</v>
      </c>
      <c r="G38" s="118"/>
    </row>
    <row r="39" spans="1:6" ht="13.5">
      <c r="A39" s="105" t="s">
        <v>255</v>
      </c>
      <c r="B39" s="14">
        <v>555</v>
      </c>
      <c r="C39" s="15">
        <v>457</v>
      </c>
      <c r="D39" s="15">
        <v>1</v>
      </c>
      <c r="E39" s="15">
        <v>81</v>
      </c>
      <c r="F39" s="17">
        <v>16</v>
      </c>
    </row>
    <row r="40" spans="1:6" ht="29.25" customHeight="1">
      <c r="A40" s="247" t="s">
        <v>181</v>
      </c>
      <c r="B40" s="247"/>
      <c r="C40" s="247"/>
      <c r="D40" s="247"/>
      <c r="E40" s="247"/>
      <c r="F40" s="247"/>
    </row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70" ht="18.75" customHeight="1"/>
  </sheetData>
  <sheetProtection/>
  <mergeCells count="1">
    <mergeCell ref="A40:F40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芳野彰輝</dc:creator>
  <cp:keywords/>
  <dc:description/>
  <cp:lastModifiedBy>yoshino-shouki(3601)</cp:lastModifiedBy>
  <cp:lastPrinted>2019-12-23T04:19:32Z</cp:lastPrinted>
  <dcterms:modified xsi:type="dcterms:W3CDTF">2019-12-23T05:33:14Z</dcterms:modified>
  <cp:category/>
  <cp:version/>
  <cp:contentType/>
  <cp:contentStatus/>
</cp:coreProperties>
</file>