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7 伊方町〇\"/>
    </mc:Choice>
  </mc:AlternateContent>
  <workbookProtection workbookAlgorithmName="SHA-512" workbookHashValue="9I3STJH72ZKIMj4ePxuGkr++HNTJFYkkGAWw1PobFpbIcZIHQidVP9S9y6LSuiNKenMCQnMewq+NLo7YLWibBQ==" workbookSaltValue="Le/ZBHfKGRcbgTd/lQMVo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C126" i="4" s="1"/>
  <c r="MK8" i="5"/>
  <c r="MK12" i="5" s="1"/>
  <c r="RL118" i="4" s="1"/>
  <c r="MJ8" i="5"/>
  <c r="MA8" i="5"/>
  <c r="LZ8" i="5"/>
  <c r="LQ8" i="5"/>
  <c r="LP8" i="5"/>
  <c r="LG8" i="5"/>
  <c r="LJ12" i="5" s="1"/>
  <c r="LF8" i="5"/>
  <c r="KW8" i="5"/>
  <c r="LA12" i="5" s="1"/>
  <c r="KV8" i="5"/>
  <c r="KU8" i="5"/>
  <c r="KL8" i="5"/>
  <c r="KK8" i="5"/>
  <c r="KB8" i="5"/>
  <c r="KA8" i="5"/>
  <c r="JR8" i="5"/>
  <c r="JU12" i="5" s="1"/>
  <c r="PC87" i="4" s="1"/>
  <c r="JQ8" i="5"/>
  <c r="JH8" i="5"/>
  <c r="JG8" i="5"/>
  <c r="IX8" i="5"/>
  <c r="IY12" i="5" s="1"/>
  <c r="IW8" i="5"/>
  <c r="IV8" i="5"/>
  <c r="IM8" i="5"/>
  <c r="IO12" i="5" s="1"/>
  <c r="KC118" i="4" s="1"/>
  <c r="IL8" i="5"/>
  <c r="IC8" i="5"/>
  <c r="IB8" i="5"/>
  <c r="HS8" i="5"/>
  <c r="HW12" i="5" s="1"/>
  <c r="HR8" i="5"/>
  <c r="HI8" i="5"/>
  <c r="HH8" i="5"/>
  <c r="GY8" i="5"/>
  <c r="GZ12" i="5" s="1"/>
  <c r="GX8" i="5"/>
  <c r="GW8" i="5"/>
  <c r="GM8" i="5"/>
  <c r="GC8" i="5"/>
  <c r="FS8" i="5"/>
  <c r="FI8" i="5"/>
  <c r="EY8" i="5"/>
  <c r="EX8" i="5"/>
  <c r="EN8" i="5"/>
  <c r="ED8" i="5"/>
  <c r="DT8" i="5"/>
  <c r="DJ8" i="5"/>
  <c r="CZ8" i="5"/>
  <c r="CY8" i="5"/>
  <c r="CO8" i="5"/>
  <c r="CE8" i="5"/>
  <c r="BT8" i="5"/>
  <c r="BI8" i="5"/>
  <c r="AX8" i="5"/>
  <c r="AX6" i="5"/>
  <c r="AW6" i="5"/>
  <c r="DT19" i="4" s="1"/>
  <c r="AV6" i="5"/>
  <c r="BS19" i="4" s="1"/>
  <c r="AU6" i="5"/>
  <c r="HC16" i="4" s="1"/>
  <c r="AT6" i="5"/>
  <c r="AS6" i="5"/>
  <c r="EK16" i="4" s="1"/>
  <c r="AR6" i="5"/>
  <c r="AQ6" i="5"/>
  <c r="AP6" i="5"/>
  <c r="AO6" i="5"/>
  <c r="FT15" i="4" s="1"/>
  <c r="AN6" i="5"/>
  <c r="EK15" i="4" s="1"/>
  <c r="AM6" i="5"/>
  <c r="DB15" i="4" s="1"/>
  <c r="AL6" i="5"/>
  <c r="AK6" i="5"/>
  <c r="HC14" i="4" s="1"/>
  <c r="AJ6" i="5"/>
  <c r="AI6" i="5"/>
  <c r="AH6" i="5"/>
  <c r="AG6" i="5"/>
  <c r="BS14" i="4" s="1"/>
  <c r="AF6" i="5"/>
  <c r="HC13" i="4" s="1"/>
  <c r="AE6" i="5"/>
  <c r="FT13" i="4" s="1"/>
  <c r="AD6" i="5"/>
  <c r="AC6" i="5"/>
  <c r="DB13" i="4" s="1"/>
  <c r="AB6" i="5"/>
  <c r="AA6" i="5"/>
  <c r="Z6" i="5"/>
  <c r="Y6" i="5"/>
  <c r="EK12" i="4" s="1"/>
  <c r="X6" i="5"/>
  <c r="DB12" i="4" s="1"/>
  <c r="W6" i="5"/>
  <c r="BS12" i="4" s="1"/>
  <c r="V6" i="5"/>
  <c r="U6" i="5"/>
  <c r="T6" i="5"/>
  <c r="S6" i="5"/>
  <c r="R6" i="5"/>
  <c r="Q6" i="5"/>
  <c r="P6" i="5"/>
  <c r="O6" i="5"/>
  <c r="EJ5" i="4" s="1"/>
  <c r="N6" i="5"/>
  <c r="BS5" i="4" s="1"/>
  <c r="M6" i="5"/>
  <c r="GD8" i="5" s="1"/>
  <c r="L6" i="5"/>
  <c r="K6" i="5"/>
  <c r="J6" i="5"/>
  <c r="I6" i="5"/>
  <c r="H6" i="5"/>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FT16" i="4"/>
  <c r="DB16" i="4"/>
  <c r="BS16" i="4"/>
  <c r="HC15" i="4"/>
  <c r="BS15" i="4"/>
  <c r="FT14" i="4"/>
  <c r="EK14" i="4"/>
  <c r="DB14" i="4"/>
  <c r="EK13" i="4"/>
  <c r="BS13" i="4"/>
  <c r="HC12" i="4"/>
  <c r="FT12" i="4"/>
  <c r="HC11" i="4"/>
  <c r="BS9" i="4"/>
  <c r="HA7" i="4"/>
  <c r="B7" i="4"/>
  <c r="HA5" i="4"/>
  <c r="HA3" i="4"/>
  <c r="EJ3" i="4"/>
  <c r="BS3" i="4"/>
  <c r="B3" i="4"/>
  <c r="B1" i="4"/>
  <c r="B5" i="4" l="1"/>
  <c r="LU16" i="5"/>
  <c r="KF16" i="5"/>
  <c r="IQ16" i="5"/>
  <c r="HC16" i="5"/>
  <c r="FN16" i="5"/>
  <c r="DY16" i="5"/>
  <c r="CJ16" i="5"/>
  <c r="MO16" i="5"/>
  <c r="LA16" i="5"/>
  <c r="JL16" i="5"/>
  <c r="HW16" i="5"/>
  <c r="GH16" i="5"/>
  <c r="ES16" i="5"/>
  <c r="DE16" i="5"/>
  <c r="BN16" i="5"/>
  <c r="ME16" i="5"/>
  <c r="KP16" i="5"/>
  <c r="JB16" i="5"/>
  <c r="HM16" i="5"/>
  <c r="FX16" i="5"/>
  <c r="EI16" i="5"/>
  <c r="CT16" i="5"/>
  <c r="BC16" i="5"/>
  <c r="JV16" i="5"/>
  <c r="DO16" i="5"/>
  <c r="LU10" i="5"/>
  <c r="UB85" i="4" s="1"/>
  <c r="KF10" i="5"/>
  <c r="PT100" i="4" s="1"/>
  <c r="IQ10" i="5"/>
  <c r="LK116" i="4" s="1"/>
  <c r="HC10" i="5"/>
  <c r="LK55" i="4" s="1"/>
  <c r="FN10" i="5"/>
  <c r="HC70" i="4" s="1"/>
  <c r="DY10" i="5"/>
  <c r="CR85" i="4" s="1"/>
  <c r="CJ10" i="5"/>
  <c r="PT35" i="4" s="1"/>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LK16" i="5"/>
  <c r="FD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HB12" i="5"/>
  <c r="KT57" i="4" s="1"/>
  <c r="HS12" i="5"/>
  <c r="IU87" i="4" s="1"/>
  <c r="HM18" i="5"/>
  <c r="HI18" i="5"/>
  <c r="HK12" i="5"/>
  <c r="KC72" i="4" s="1"/>
  <c r="HL18" i="5"/>
  <c r="HK18" i="5"/>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I12" i="5"/>
  <c r="IU72" i="4" s="1"/>
  <c r="HV12" i="5"/>
  <c r="KT87" i="4" s="1"/>
  <c r="KD12" i="5"/>
  <c r="OL102" i="4" s="1"/>
  <c r="MO12" i="5"/>
  <c r="UB118" i="4" s="1"/>
  <c r="FJ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HJ12" i="5"/>
  <c r="JL72" i="4" s="1"/>
  <c r="JH12" i="5"/>
  <c r="ND72" i="4" s="1"/>
  <c r="KM12" i="5"/>
  <c r="NU118" i="4" s="1"/>
  <c r="LS12" i="5"/>
  <c r="ST87" i="4" s="1"/>
  <c r="GZ18" i="5"/>
  <c r="HC18" i="5"/>
  <c r="GY18" i="5"/>
  <c r="HB18" i="5"/>
  <c r="HA18" i="5"/>
  <c r="HC12" i="5"/>
  <c r="LK57" i="4" s="1"/>
  <c r="GY12" i="5"/>
  <c r="IU57" i="4" s="1"/>
  <c r="HV18" i="5"/>
  <c r="HT12" i="5"/>
  <c r="JL87" i="4" s="1"/>
  <c r="HU18" i="5"/>
  <c r="HT18" i="5"/>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HA12" i="5"/>
  <c r="KC57" i="4" s="1"/>
  <c r="HM12" i="5"/>
  <c r="LK72" i="4" s="1"/>
  <c r="IF12" i="5"/>
  <c r="KT102" i="4" s="1"/>
  <c r="JL12" i="5"/>
  <c r="PT72" i="4" s="1"/>
  <c r="KW12" i="5"/>
  <c r="RL57" i="4" s="1"/>
  <c r="MB12" i="5"/>
  <c r="SC102" i="4" s="1"/>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D10" i="5"/>
  <c r="TK100" i="4" s="1"/>
  <c r="KO10" i="5"/>
  <c r="PC116" i="4" s="1"/>
  <c r="JA10" i="5"/>
  <c r="PC55" i="4" s="1"/>
  <c r="HL10" i="5"/>
  <c r="KT70" i="4" s="1"/>
  <c r="FW10" i="5"/>
  <c r="GL85" i="4" s="1"/>
  <c r="EH10" i="5"/>
  <c r="BY100" i="4" s="1"/>
  <c r="CS10" i="5"/>
  <c r="TL35" i="4" s="1"/>
  <c r="BB10" i="5"/>
  <c r="BW35" i="4" s="1"/>
  <c r="HB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X16" i="5"/>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MM16" i="5"/>
  <c r="KY16" i="5"/>
  <c r="JJ16" i="5"/>
  <c r="HU16" i="5"/>
  <c r="GF16" i="5"/>
  <c r="EQ16" i="5"/>
  <c r="DC16" i="5"/>
  <c r="BL16" i="5"/>
  <c r="LS16" i="5"/>
  <c r="KD16" i="5"/>
  <c r="IO16" i="5"/>
  <c r="HA16" i="5"/>
  <c r="FL16" i="5"/>
  <c r="DW16" i="5"/>
  <c r="CH16" i="5"/>
  <c r="LI16" i="5"/>
  <c r="JT16" i="5"/>
  <c r="IE16" i="5"/>
  <c r="GP16" i="5"/>
  <c r="FB16" i="5"/>
  <c r="DM16" i="5"/>
  <c r="BW16" i="5"/>
  <c r="HK16" i="5"/>
  <c r="BA16" i="5"/>
  <c r="MM10" i="5"/>
  <c r="ST116" i="4" s="1"/>
  <c r="KY10" i="5"/>
  <c r="ST55" i="4" s="1"/>
  <c r="JJ10" i="5"/>
  <c r="OL70" i="4" s="1"/>
  <c r="HU10" i="5"/>
  <c r="KC85" i="4" s="1"/>
  <c r="GF10" i="5"/>
  <c r="FU100" i="4" s="1"/>
  <c r="EQ10" i="5"/>
  <c r="BF116" i="4" s="1"/>
  <c r="DC10" i="5"/>
  <c r="BF55" i="4" s="1"/>
  <c r="BL10" i="5"/>
  <c r="FN35" i="4" s="1"/>
  <c r="MC16" i="5"/>
  <c r="FV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H10" i="5"/>
  <c r="SC70" i="4" s="1"/>
  <c r="JS10" i="5"/>
  <c r="NU85" i="4" s="1"/>
  <c r="ID10" i="5"/>
  <c r="JL100" i="4" s="1"/>
  <c r="GO10" i="5"/>
  <c r="FD116" i="4" s="1"/>
  <c r="FA10" i="5"/>
  <c r="FD55" i="4" s="1"/>
  <c r="DL10" i="5"/>
  <c r="AM70" i="4" s="1"/>
  <c r="BV10" i="5"/>
  <c r="JE35" i="4" s="1"/>
  <c r="KX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DB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RL85" i="4" s="1"/>
  <c r="KB10" i="5"/>
  <c r="ND100" i="4" s="1"/>
  <c r="IM10" i="5"/>
  <c r="IU116" i="4" s="1"/>
  <c r="GY10" i="5"/>
  <c r="IU55" i="4" s="1"/>
  <c r="FJ10" i="5"/>
  <c r="EM70" i="4" s="1"/>
  <c r="DU10" i="5"/>
  <c r="T85" i="4" s="1"/>
  <c r="CF10" i="5"/>
  <c r="MV35" i="4" s="1"/>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<sst xmlns="http://schemas.openxmlformats.org/spreadsheetml/2006/main" count="1046" uniqueCount="272">
  <si>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</si>
  <si>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</si>
  <si>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</si>
  <si>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</si>
  <si>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</si>
  <si>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</si>
  <si>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</si>
  <si>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</si>
  <si>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電気事業により生じた利益は、将来の解体及び撤去費用に充てるため、積み立てを基本としている。現在では撤去等費用に到達していないため、今後も効率的かつ効果的な事業運営に努めることとしたい。</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</si>
  <si>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</si>
  <si>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</si>
  <si>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</si>
  <si>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</si>
  <si>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</si>
  <si>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</si>
  <si>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</si>
  <si>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</si>
  <si>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</si>
  <si>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</si>
  <si>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</si>
  <si>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</si>
  <si>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</si>
  <si>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</si>
  <si>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</si>
  <si>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</si>
  <si>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</si>
  <si>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</si>
  <si>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</si>
  <si>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</si>
  <si>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</si>
  <si>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</si>
  <si>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</si>
  <si>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</si>
  <si>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</si>
  <si>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</si>
  <si>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</si>
  <si>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</si>
  <si>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</si>
  <si>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</si>
  <si>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</si>
  <si>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</si>
  <si>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</si>
  <si>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</si>
  <si>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</si>
  <si>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</si>
  <si>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</si>
  <si>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</si>
  <si>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</si>
  <si>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</si>
  <si>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</si>
  <si>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</si>
  <si>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</si>
  <si>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</si>
  <si>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</si>
  <si>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</si>
  <si>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</si>
  <si>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</si>
  <si>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</si>
  <si>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</si>
  <si>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</si>
  <si>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</si>
  <si>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</si>
  <si>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</si>
  <si>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</si>
  <si>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</si>
  <si>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</si>
  <si>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</si>
  <si>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</si>
  <si>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</si>
  <si>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</si>
  <si>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</si>
  <si>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</si>
  <si>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</si>
  <si>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</si>
  <si>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</si>
  <si>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</si>
  <si>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</si>
  <si>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</si>
  <si>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</si>
  <si>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</si>
  <si>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</si>
  <si>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</si>
  <si>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</si>
  <si>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</si>
  <si>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</si>
  <si>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</si>
  <si>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</si>
  <si>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</si>
  <si>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</si>
  <si>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</si>
  <si>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</si>
  <si>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</si>
  <si>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</si>
  <si>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</si>
  <si>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</si>
  <si>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</si>
  <si>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</si>
  <si>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</si>
  <si>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</si>
  <si>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</si>
  <si>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</si>
  <si>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</si>
  <si>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</si>
  <si>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</si>
  <si>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</si>
  <si>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</si>
  <si>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</si>
  <si>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</si>
  <si>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</si>
  <si>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</si>
  <si>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</si>
  <si>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</si>
  <si>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</si>
  <si>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</si>
  <si>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</si>
  <si>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</si>
  <si>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</si>
  <si>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</si>
  <si>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</si>
  <si>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</si>
  <si>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</si>
  <si>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</si>
  <si>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</si>
  <si>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</si>
  <si>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</si>
  <si>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</si>
  <si>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</si>
  <si>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384429</t>
  </si>
  <si>
    <t>47</t>
  </si>
  <si>
    <t>04</t>
  </si>
  <si>
    <t>0</t>
  </si>
  <si>
    <t>000</t>
  </si>
  <si>
    <t>愛媛県　伊方町</t>
  </si>
  <si>
    <t>法非適用</t>
  </si>
  <si>
    <t>電気事業</t>
  </si>
  <si>
    <t>非設置</t>
  </si>
  <si>
    <t>該当数値なし</t>
  </si>
  <si>
    <t>-</t>
  </si>
  <si>
    <t>令和7年6月30日　伊方風力発電所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</si>
  <si>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</si>
  <si>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</si>
  <si>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</si>
  <si>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</si>
  <si>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</si>
  <si>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</si>
  <si>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</si>
  <si>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</si>
  <si>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</si>
  <si>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</si>
  <si>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</si>
  <si>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</si>
  <si>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</si>
  <si>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</si>
  <si>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</si>
  <si>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</si>
  <si>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</si>
  <si>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</si>
  <si>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</si>
  <si>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</si>
  <si>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</si>
  <si>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</si>
  <si>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</si>
  <si>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</si>
  <si>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</si>
  <si>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</si>
  <si>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</si>
  <si>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</si>
  <si>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</si>
  <si>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</si>
  <si>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</si>
  <si>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</si>
  <si>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</si>
  <si>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</si>
  <si>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</si>
  <si>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</si>
  <si>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</si>
  <si>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</si>
  <si>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</si>
  <si>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</si>
  <si>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</si>
  <si>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</si>
  <si>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</si>
  <si>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</si>
  <si>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</si>
  <si>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</si>
  <si>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</si>
  <si>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</si>
  <si>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</si>
  <si>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</si>
  <si>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</si>
  <si>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</si>
  <si>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</si>
  <si>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</si>
  <si>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</si>
  <si>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</si>
  <si>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</si>
  <si>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</si>
  <si>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</si>
  <si>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</si>
  <si>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</si>
  <si>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</si>
  <si>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</si>
  <si>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</si>
  <si>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</si>
  <si>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</si>
  <si>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</si>
  <si>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</si>
  <si>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</si>
  <si>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</si>
  <si>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</si>
  <si>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</si>
  <si>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</si>
  <si>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</si>
  <si>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</si>
  <si>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</si>
  <si>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</si>
  <si>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</si>
  <si>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</si>
  <si>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</si>
  <si>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</si>
  <si>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</si>
  <si>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</si>
  <si>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</si>
  <si>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</si>
  <si>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</si>
  <si>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</si>
  <si>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</si>
  <si>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</si>
  <si>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</si>
  <si>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</si>
  <si>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</si>
  <si>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</si>
  <si>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</si>
  <si>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</si>
  <si>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</si>
  <si>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</si>
  <si>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</si>
  <si>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</si>
  <si>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</si>
  <si>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</si>
  <si>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</si>
  <si>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</si>
  <si>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</si>
  <si>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</si>
  <si>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</si>
  <si>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</si>
  <si>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</si>
  <si>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</si>
  <si>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</si>
  <si>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</si>
  <si>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</si>
  <si>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</si>
  <si>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</si>
  <si>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</si>
  <si>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</si>
  <si>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</si>
  <si>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</si>
  <si>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</si>
  <si>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</si>
  <si>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</si>
  <si>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</si>
  <si>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</si>
  <si>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</si>
  <si>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</si>
  <si>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</si>
  <si>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</si>
  <si>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</si>
  <si>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</si>
  <si>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</si>
  <si>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phoneticPr fontId="5"/>
  </si>
  <si>
    <t>　平成29年度から3年連続で赤字が続いていたが、令和元年度の地方債償還終了に伴い、令和2年度以降は黒字化となった。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phoneticPr fontId="5"/>
  </si>
  <si>
    <t>○収益的収支比率
　当該指標が100%未満である平成29年度から令和元年度まで、3年連続で収支が赤字となっていたが、令和２年度以降は100％を超え回復の兆しが見受けられた。
　しかし、施設の老朽化や修繕対応が必要となることから引き続き老朽化対策及び故障対応の迅速化により発電効率の向上を図る必要があ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いたが、令和２年度以降は地方債償還の終了もあってか平均を下回る回復結果となった。今後も効率的な運転とコスト削減に向けた取り組みが必要である。
○ＥＢＩＴＤＡ
　平成30年度、令和2,3年度と収益性が大きく低下しているため、収益の回復に努めていく必要がある。</t>
    <rPh sb="63" eb="65">
      <t>イコウ</t>
    </rPh>
    <rPh sb="76" eb="77">
      <t>キザ</t>
    </rPh>
    <rPh sb="79" eb="81">
      <t>ミウ</t>
    </rPh>
    <rPh sb="327" eb="329">
      <t>イコウ</t>
    </rPh>
    <rPh sb="406" eb="408">
      <t>レイワ</t>
    </rPh>
    <rPh sb="411" eb="41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</si>
</sst>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82.8</c:v>
                </c:pt>
                <c:pt idx="1">
                  <c:v>77.099999999999994</c:v>
                </c:pt>
                <c:pt idx="2">
                  <c:v>93.4</c:v>
                </c:pt>
                <c:pt idx="3">
                  <c:v>124.3</c:v>
                </c:pt>
                <c:pt idx="4">
                  <c:v>122.1</c:v>
                </c:pt>
              </c:numCache>
            </c:numRef>
          </c:val>
          <c:extLst>
            <c:ext xmlns:c16="http://schemas.microsoft.com/office/drawing/2014/chart" uri="{C3380CC4-5D6E-409C-BE32-E72D297353CC}">
              <c16:uniqueId val="{00000000-F0B4-454A-9D42-A405BE118DF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F0B4-454A-9D42-A405BE118DF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0B4-454A-9D42-A405BE118DF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3A-4CA8-82BE-8B4C336F80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C33A-4CA8-82BE-8B4C336F80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F-45C9-94C4-A0E84C084C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F-45C9-94C4-A0E84C084C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51-42F7-AC68-FFFB625550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51-42F7-AC68-FFFB625550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3-45C8-98D1-34A5651563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3-45C8-98D1-34A5651563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2-4A12-9B04-41F6CDFCC3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2-4A12-9B04-41F6CDFCC3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0C-4333-9E82-4205C93F9D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C-4333-9E82-4205C93F9D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0-457B-A16F-D51E28711D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0-457B-A16F-D51E28711D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6-4116-A9DF-97B9CE08DF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6-4116-A9DF-97B9CE08DF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C-4A75-AA21-AAA3025535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C-4A75-AA21-AAA3025535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D7-4404-B63B-2B449E7F1C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D7-4404-B63B-2B449E7F1C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136.1</c:v>
                </c:pt>
                <c:pt idx="1">
                  <c:v>140.1</c:v>
                </c:pt>
                <c:pt idx="2">
                  <c:v>166.4</c:v>
                </c:pt>
                <c:pt idx="3">
                  <c:v>124.3</c:v>
                </c:pt>
                <c:pt idx="4">
                  <c:v>122</c:v>
                </c:pt>
              </c:numCache>
            </c:numRef>
          </c:val>
          <c:extLst>
            <c:ext xmlns:c16="http://schemas.microsoft.com/office/drawing/2014/chart" uri="{C3380CC4-5D6E-409C-BE32-E72D297353CC}">
              <c16:uniqueId val="{00000000-277E-4AB5-9729-B899560416E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277E-4AB5-9729-B899560416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77E-4AB5-9729-B899560416E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F-484E-9D7D-B5D1FAE6CC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F-484E-9D7D-B5D1FAE6CC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16</c:v>
                </c:pt>
                <c:pt idx="1">
                  <c:v>13</c:v>
                </c:pt>
                <c:pt idx="2">
                  <c:v>15.9</c:v>
                </c:pt>
                <c:pt idx="3">
                  <c:v>19.8</c:v>
                </c:pt>
                <c:pt idx="4">
                  <c:v>11.4</c:v>
                </c:pt>
              </c:numCache>
            </c:numRef>
          </c:val>
          <c:extLst>
            <c:ext xmlns:c16="http://schemas.microsoft.com/office/drawing/2014/chart" uri="{C3380CC4-5D6E-409C-BE32-E72D297353CC}">
              <c16:uniqueId val="{00000000-A378-4BF2-A3E9-C2C5756D5E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c:ext xmlns:c16="http://schemas.microsoft.com/office/drawing/2014/chart" uri="{C3380CC4-5D6E-409C-BE32-E72D297353CC}">
              <c16:uniqueId val="{00000001-A378-4BF2-A3E9-C2C5756D5E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45.9</c:v>
                </c:pt>
                <c:pt idx="1">
                  <c:v>34.700000000000003</c:v>
                </c:pt>
                <c:pt idx="2">
                  <c:v>30</c:v>
                </c:pt>
                <c:pt idx="3">
                  <c:v>29</c:v>
                </c:pt>
                <c:pt idx="4">
                  <c:v>7.3</c:v>
                </c:pt>
              </c:numCache>
            </c:numRef>
          </c:val>
          <c:extLst>
            <c:ext xmlns:c16="http://schemas.microsoft.com/office/drawing/2014/chart" uri="{C3380CC4-5D6E-409C-BE32-E72D297353CC}">
              <c16:uniqueId val="{00000000-4358-418D-83F4-AC5D200FB1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c:ext xmlns:c16="http://schemas.microsoft.com/office/drawing/2014/chart" uri="{C3380CC4-5D6E-409C-BE32-E72D297353CC}">
              <c16:uniqueId val="{00000001-4358-418D-83F4-AC5D200FB1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93.1</c:v>
                </c:pt>
                <c:pt idx="1">
                  <c:v>57.8</c:v>
                </c:pt>
                <c:pt idx="2">
                  <c:v>0</c:v>
                </c:pt>
                <c:pt idx="3">
                  <c:v>0</c:v>
                </c:pt>
                <c:pt idx="4">
                  <c:v>0</c:v>
                </c:pt>
              </c:numCache>
            </c:numRef>
          </c:val>
          <c:extLst>
            <c:ext xmlns:c16="http://schemas.microsoft.com/office/drawing/2014/chart" uri="{C3380CC4-5D6E-409C-BE32-E72D297353CC}">
              <c16:uniqueId val="{00000000-1336-4450-9AAA-CCD6C1FC4C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c:ext xmlns:c16="http://schemas.microsoft.com/office/drawing/2014/chart" uri="{C3380CC4-5D6E-409C-BE32-E72D297353CC}">
              <c16:uniqueId val="{00000001-1336-4450-9AAA-CCD6C1FC4C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2-4FB1-82FD-867C347187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2-4FB1-82FD-867C347187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0B-42CD-9FEC-AED0A009D3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c:ext xmlns:c16="http://schemas.microsoft.com/office/drawing/2014/chart" uri="{C3380CC4-5D6E-409C-BE32-E72D297353CC}">
              <c16:uniqueId val="{00000001-150B-42CD-9FEC-AED0A009D3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F-41B6-9A3B-3398FD7002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F-41B6-9A3B-3398FD7002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0-4D3F-8781-B5D27B5B77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0-4D3F-8781-B5D27B5B77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F-4CB9-A1BF-24E93DE61F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F-4CB9-A1BF-24E93DE61F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B-4378-9365-E45528CA10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B-4378-9365-E45528CA10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0-4FA7-958E-C2CA3CA682D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0-4FA7-958E-C2CA3CA682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F90-4FA7-958E-C2CA3CA682D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5-42D3-AE13-A78CE088AC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5-42D3-AE13-A78CE088AC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24434.1</c:v>
                </c:pt>
                <c:pt idx="1">
                  <c:v>26231</c:v>
                </c:pt>
                <c:pt idx="2">
                  <c:v>21934.6</c:v>
                </c:pt>
                <c:pt idx="3">
                  <c:v>16567.3</c:v>
                </c:pt>
                <c:pt idx="4">
                  <c:v>16871.599999999999</c:v>
                </c:pt>
              </c:numCache>
            </c:numRef>
          </c:val>
          <c:extLst>
            <c:ext xmlns:c16="http://schemas.microsoft.com/office/drawing/2014/chart" uri="{C3380CC4-5D6E-409C-BE32-E72D297353CC}">
              <c16:uniqueId val="{00000000-93D4-4008-A298-CFD41D32AFEC}"/>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93D4-4008-A298-CFD41D32AFEC}"/>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12812</c:v>
                </c:pt>
                <c:pt idx="1">
                  <c:v>11217</c:v>
                </c:pt>
                <c:pt idx="2">
                  <c:v>19400</c:v>
                </c:pt>
                <c:pt idx="3">
                  <c:v>11865</c:v>
                </c:pt>
                <c:pt idx="4">
                  <c:v>6348</c:v>
                </c:pt>
              </c:numCache>
            </c:numRef>
          </c:val>
          <c:extLst>
            <c:ext xmlns:c16="http://schemas.microsoft.com/office/drawing/2014/chart" uri="{C3380CC4-5D6E-409C-BE32-E72D297353CC}">
              <c16:uniqueId val="{00000000-7C9F-4EFC-A5A3-61F3A6893F9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7C9F-4EFC-A5A3-61F3A6893F9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16</c:v>
                </c:pt>
                <c:pt idx="1">
                  <c:v>13</c:v>
                </c:pt>
                <c:pt idx="2">
                  <c:v>15.9</c:v>
                </c:pt>
                <c:pt idx="3">
                  <c:v>19.8</c:v>
                </c:pt>
                <c:pt idx="4">
                  <c:v>11.4</c:v>
                </c:pt>
              </c:numCache>
            </c:numRef>
          </c:val>
          <c:extLst>
            <c:ext xmlns:c16="http://schemas.microsoft.com/office/drawing/2014/chart" uri="{C3380CC4-5D6E-409C-BE32-E72D297353CC}">
              <c16:uniqueId val="{00000000-0A98-4626-A77D-2E93A27CC3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0A98-4626-A77D-2E93A27CC3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45.9</c:v>
                </c:pt>
                <c:pt idx="1">
                  <c:v>34.700000000000003</c:v>
                </c:pt>
                <c:pt idx="2">
                  <c:v>30</c:v>
                </c:pt>
                <c:pt idx="3">
                  <c:v>29</c:v>
                </c:pt>
                <c:pt idx="4">
                  <c:v>7.3</c:v>
                </c:pt>
              </c:numCache>
            </c:numRef>
          </c:val>
          <c:extLst>
            <c:ext xmlns:c16="http://schemas.microsoft.com/office/drawing/2014/chart" uri="{C3380CC4-5D6E-409C-BE32-E72D297353CC}">
              <c16:uniqueId val="{00000000-7AF7-404E-AFA5-7F94DE248C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7AF7-404E-AFA5-7F94DE248C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93.1</c:v>
                </c:pt>
                <c:pt idx="1">
                  <c:v>57.8</c:v>
                </c:pt>
                <c:pt idx="2">
                  <c:v>0</c:v>
                </c:pt>
                <c:pt idx="3">
                  <c:v>0</c:v>
                </c:pt>
                <c:pt idx="4">
                  <c:v>0</c:v>
                </c:pt>
              </c:numCache>
            </c:numRef>
          </c:val>
          <c:extLst>
            <c:ext xmlns:c16="http://schemas.microsoft.com/office/drawing/2014/chart" uri="{C3380CC4-5D6E-409C-BE32-E72D297353CC}">
              <c16:uniqueId val="{00000000-1CF8-4750-82AF-5243619341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1CF8-4750-82AF-5243619341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2-4845-9D11-C9CFC39549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2-4845-9D11-C9CFC39549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3102" y="7320178"/>
          <a:ext cx="5193641" cy="2947748"/>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92820" y="7320178"/>
          <a:ext cx="5183387" cy="2947748"/>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322070" y="7320178"/>
          <a:ext cx="5190189" cy="2947748"/>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66535" y="7320178"/>
          <a:ext cx="5188581" cy="2947748"/>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218669" y="7320178"/>
          <a:ext cx="5199714" cy="2947748"/>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65008" y="12217975"/>
          <a:ext cx="5188366" cy="2876985"/>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65008" y="15198869"/>
          <a:ext cx="5188366" cy="2872655"/>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65008" y="18192750"/>
          <a:ext cx="5188366" cy="2873737"/>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65008" y="21170396"/>
          <a:ext cx="5188366" cy="287698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65008" y="24145875"/>
          <a:ext cx="5188366" cy="2830444"/>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44951" y="12217975"/>
          <a:ext cx="4810124" cy="2876985"/>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44951" y="15198869"/>
          <a:ext cx="4810124" cy="2872655"/>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44951" y="18192750"/>
          <a:ext cx="4810124" cy="2873737"/>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44951" y="21170396"/>
          <a:ext cx="4810124" cy="287698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44951" y="24145875"/>
          <a:ext cx="4810124" cy="2830444"/>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91940" y="12217975"/>
          <a:ext cx="4810124" cy="2876985"/>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91940" y="15198869"/>
          <a:ext cx="4810124" cy="2872655"/>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91940" y="18192750"/>
          <a:ext cx="4810124" cy="2873737"/>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91940" y="21170396"/>
          <a:ext cx="4810124" cy="287698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91940" y="24145875"/>
          <a:ext cx="4810124" cy="2830444"/>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60578" y="12217975"/>
          <a:ext cx="4810124" cy="2876985"/>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60578" y="15198869"/>
          <a:ext cx="4810124" cy="2872655"/>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60578" y="18192750"/>
          <a:ext cx="4810124" cy="2873737"/>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60578" y="21170396"/>
          <a:ext cx="4810124" cy="287698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60578" y="24145875"/>
          <a:ext cx="4810124" cy="2830444"/>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407566" y="12217975"/>
          <a:ext cx="4810124" cy="2876985"/>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407566" y="15198869"/>
          <a:ext cx="4810124" cy="2872655"/>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407566" y="18192750"/>
          <a:ext cx="4810124" cy="2873737"/>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407566" y="21170396"/>
          <a:ext cx="4810124" cy="287698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407566" y="24145875"/>
          <a:ext cx="4810124" cy="2830444"/>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80" zoomScaleNormal="80" workbookViewId="0">
      <selection activeCell="HW37" sqref="HW3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愛媛県　伊方町</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271</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f>データ!O6</f>
        <v>1</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138</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140</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2384</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1935</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f>データ!AI6</f>
        <v>2371</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f>データ!AJ6</f>
        <v>2944</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f>データ!AK6</f>
        <v>1705</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2384</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1935</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2371</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2944</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1705</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31898</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31898</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82.8</v>
      </c>
      <c r="S36" s="174"/>
      <c r="T36" s="174"/>
      <c r="U36" s="174"/>
      <c r="V36" s="174"/>
      <c r="W36" s="174"/>
      <c r="X36" s="174"/>
      <c r="Y36" s="174"/>
      <c r="Z36" s="174"/>
      <c r="AA36" s="174"/>
      <c r="AB36" s="174"/>
      <c r="AC36" s="174"/>
      <c r="AD36" s="174"/>
      <c r="AE36" s="174"/>
      <c r="AF36" s="174"/>
      <c r="AG36" s="174"/>
      <c r="AH36" s="174"/>
      <c r="AI36" s="174"/>
      <c r="AJ36" s="175"/>
      <c r="AK36" s="173">
        <f>データ!AZ11</f>
        <v>77.099999999999994</v>
      </c>
      <c r="AL36" s="174"/>
      <c r="AM36" s="174"/>
      <c r="AN36" s="174"/>
      <c r="AO36" s="174"/>
      <c r="AP36" s="174"/>
      <c r="AQ36" s="174"/>
      <c r="AR36" s="174"/>
      <c r="AS36" s="174"/>
      <c r="AT36" s="174"/>
      <c r="AU36" s="174"/>
      <c r="AV36" s="174"/>
      <c r="AW36" s="174"/>
      <c r="AX36" s="174"/>
      <c r="AY36" s="174"/>
      <c r="AZ36" s="174"/>
      <c r="BA36" s="174"/>
      <c r="BB36" s="174"/>
      <c r="BC36" s="175"/>
      <c r="BD36" s="173">
        <f>データ!BA11</f>
        <v>93.4</v>
      </c>
      <c r="BE36" s="174"/>
      <c r="BF36" s="174"/>
      <c r="BG36" s="174"/>
      <c r="BH36" s="174"/>
      <c r="BI36" s="174"/>
      <c r="BJ36" s="174"/>
      <c r="BK36" s="174"/>
      <c r="BL36" s="174"/>
      <c r="BM36" s="174"/>
      <c r="BN36" s="174"/>
      <c r="BO36" s="174"/>
      <c r="BP36" s="174"/>
      <c r="BQ36" s="174"/>
      <c r="BR36" s="174"/>
      <c r="BS36" s="174"/>
      <c r="BT36" s="174"/>
      <c r="BU36" s="174"/>
      <c r="BV36" s="175"/>
      <c r="BW36" s="173">
        <f>データ!BB11</f>
        <v>124.3</v>
      </c>
      <c r="BX36" s="174"/>
      <c r="BY36" s="174"/>
      <c r="BZ36" s="174"/>
      <c r="CA36" s="174"/>
      <c r="CB36" s="174"/>
      <c r="CC36" s="174"/>
      <c r="CD36" s="174"/>
      <c r="CE36" s="174"/>
      <c r="CF36" s="174"/>
      <c r="CG36" s="174"/>
      <c r="CH36" s="174"/>
      <c r="CI36" s="174"/>
      <c r="CJ36" s="174"/>
      <c r="CK36" s="174"/>
      <c r="CL36" s="174"/>
      <c r="CM36" s="174"/>
      <c r="CN36" s="174"/>
      <c r="CO36" s="175"/>
      <c r="CP36" s="173">
        <f>データ!BC11</f>
        <v>122.1</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136.1</v>
      </c>
      <c r="EC36" s="174"/>
      <c r="ED36" s="174"/>
      <c r="EE36" s="174"/>
      <c r="EF36" s="174"/>
      <c r="EG36" s="174"/>
      <c r="EH36" s="174"/>
      <c r="EI36" s="174"/>
      <c r="EJ36" s="174"/>
      <c r="EK36" s="174"/>
      <c r="EL36" s="174"/>
      <c r="EM36" s="174"/>
      <c r="EN36" s="174"/>
      <c r="EO36" s="174"/>
      <c r="EP36" s="174"/>
      <c r="EQ36" s="174"/>
      <c r="ER36" s="174"/>
      <c r="ES36" s="174"/>
      <c r="ET36" s="175"/>
      <c r="EU36" s="173">
        <f>データ!BK11</f>
        <v>140.1</v>
      </c>
      <c r="EV36" s="174"/>
      <c r="EW36" s="174"/>
      <c r="EX36" s="174"/>
      <c r="EY36" s="174"/>
      <c r="EZ36" s="174"/>
      <c r="FA36" s="174"/>
      <c r="FB36" s="174"/>
      <c r="FC36" s="174"/>
      <c r="FD36" s="174"/>
      <c r="FE36" s="174"/>
      <c r="FF36" s="174"/>
      <c r="FG36" s="174"/>
      <c r="FH36" s="174"/>
      <c r="FI36" s="174"/>
      <c r="FJ36" s="174"/>
      <c r="FK36" s="174"/>
      <c r="FL36" s="174"/>
      <c r="FM36" s="175"/>
      <c r="FN36" s="173">
        <f>データ!BL11</f>
        <v>166.4</v>
      </c>
      <c r="FO36" s="174"/>
      <c r="FP36" s="174"/>
      <c r="FQ36" s="174"/>
      <c r="FR36" s="174"/>
      <c r="FS36" s="174"/>
      <c r="FT36" s="174"/>
      <c r="FU36" s="174"/>
      <c r="FV36" s="174"/>
      <c r="FW36" s="174"/>
      <c r="FX36" s="174"/>
      <c r="FY36" s="174"/>
      <c r="FZ36" s="174"/>
      <c r="GA36" s="174"/>
      <c r="GB36" s="174"/>
      <c r="GC36" s="174"/>
      <c r="GD36" s="174"/>
      <c r="GE36" s="174"/>
      <c r="GF36" s="175"/>
      <c r="GG36" s="173">
        <f>データ!BM11</f>
        <v>124.3</v>
      </c>
      <c r="GH36" s="174"/>
      <c r="GI36" s="174"/>
      <c r="GJ36" s="174"/>
      <c r="GK36" s="174"/>
      <c r="GL36" s="174"/>
      <c r="GM36" s="174"/>
      <c r="GN36" s="174"/>
      <c r="GO36" s="174"/>
      <c r="GP36" s="174"/>
      <c r="GQ36" s="174"/>
      <c r="GR36" s="174"/>
      <c r="GS36" s="174"/>
      <c r="GT36" s="174"/>
      <c r="GU36" s="174"/>
      <c r="GV36" s="174"/>
      <c r="GW36" s="174"/>
      <c r="GX36" s="174"/>
      <c r="GY36" s="175"/>
      <c r="GZ36" s="173">
        <f>データ!BN11</f>
        <v>122</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24434.1</v>
      </c>
      <c r="MW36" s="174"/>
      <c r="MX36" s="174"/>
      <c r="MY36" s="174"/>
      <c r="MZ36" s="174"/>
      <c r="NA36" s="174"/>
      <c r="NB36" s="174"/>
      <c r="NC36" s="174"/>
      <c r="ND36" s="174"/>
      <c r="NE36" s="174"/>
      <c r="NF36" s="174"/>
      <c r="NG36" s="174"/>
      <c r="NH36" s="174"/>
      <c r="NI36" s="174"/>
      <c r="NJ36" s="174"/>
      <c r="NK36" s="174"/>
      <c r="NL36" s="174"/>
      <c r="NM36" s="174"/>
      <c r="NN36" s="175"/>
      <c r="NO36" s="173">
        <f>データ!CG11</f>
        <v>26231</v>
      </c>
      <c r="NP36" s="174"/>
      <c r="NQ36" s="174"/>
      <c r="NR36" s="174"/>
      <c r="NS36" s="174"/>
      <c r="NT36" s="174"/>
      <c r="NU36" s="174"/>
      <c r="NV36" s="174"/>
      <c r="NW36" s="174"/>
      <c r="NX36" s="174"/>
      <c r="NY36" s="174"/>
      <c r="NZ36" s="174"/>
      <c r="OA36" s="174"/>
      <c r="OB36" s="174"/>
      <c r="OC36" s="174"/>
      <c r="OD36" s="174"/>
      <c r="OE36" s="174"/>
      <c r="OF36" s="174"/>
      <c r="OG36" s="175"/>
      <c r="OH36" s="173">
        <f>データ!CH11</f>
        <v>21934.6</v>
      </c>
      <c r="OI36" s="174"/>
      <c r="OJ36" s="174"/>
      <c r="OK36" s="174"/>
      <c r="OL36" s="174"/>
      <c r="OM36" s="174"/>
      <c r="ON36" s="174"/>
      <c r="OO36" s="174"/>
      <c r="OP36" s="174"/>
      <c r="OQ36" s="174"/>
      <c r="OR36" s="174"/>
      <c r="OS36" s="174"/>
      <c r="OT36" s="174"/>
      <c r="OU36" s="174"/>
      <c r="OV36" s="174"/>
      <c r="OW36" s="174"/>
      <c r="OX36" s="174"/>
      <c r="OY36" s="174"/>
      <c r="OZ36" s="175"/>
      <c r="PA36" s="173">
        <f>データ!CI11</f>
        <v>16567.3</v>
      </c>
      <c r="PB36" s="174"/>
      <c r="PC36" s="174"/>
      <c r="PD36" s="174"/>
      <c r="PE36" s="174"/>
      <c r="PF36" s="174"/>
      <c r="PG36" s="174"/>
      <c r="PH36" s="174"/>
      <c r="PI36" s="174"/>
      <c r="PJ36" s="174"/>
      <c r="PK36" s="174"/>
      <c r="PL36" s="174"/>
      <c r="PM36" s="174"/>
      <c r="PN36" s="174"/>
      <c r="PO36" s="174"/>
      <c r="PP36" s="174"/>
      <c r="PQ36" s="174"/>
      <c r="PR36" s="174"/>
      <c r="PS36" s="175"/>
      <c r="PT36" s="173">
        <f>データ!CJ11</f>
        <v>16871.599999999999</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12812</v>
      </c>
      <c r="RH36" s="177"/>
      <c r="RI36" s="177"/>
      <c r="RJ36" s="177"/>
      <c r="RK36" s="177"/>
      <c r="RL36" s="177"/>
      <c r="RM36" s="177"/>
      <c r="RN36" s="177"/>
      <c r="RO36" s="177"/>
      <c r="RP36" s="177"/>
      <c r="RQ36" s="177"/>
      <c r="RR36" s="177"/>
      <c r="RS36" s="177"/>
      <c r="RT36" s="177"/>
      <c r="RU36" s="177"/>
      <c r="RV36" s="177"/>
      <c r="RW36" s="177"/>
      <c r="RX36" s="177"/>
      <c r="RY36" s="178"/>
      <c r="RZ36" s="176">
        <f>データ!CQ11</f>
        <v>11217</v>
      </c>
      <c r="SA36" s="177"/>
      <c r="SB36" s="177"/>
      <c r="SC36" s="177"/>
      <c r="SD36" s="177"/>
      <c r="SE36" s="177"/>
      <c r="SF36" s="177"/>
      <c r="SG36" s="177"/>
      <c r="SH36" s="177"/>
      <c r="SI36" s="177"/>
      <c r="SJ36" s="177"/>
      <c r="SK36" s="177"/>
      <c r="SL36" s="177"/>
      <c r="SM36" s="177"/>
      <c r="SN36" s="177"/>
      <c r="SO36" s="177"/>
      <c r="SP36" s="177"/>
      <c r="SQ36" s="177"/>
      <c r="SR36" s="178"/>
      <c r="SS36" s="176">
        <f>データ!CR11</f>
        <v>19400</v>
      </c>
      <c r="ST36" s="177"/>
      <c r="SU36" s="177"/>
      <c r="SV36" s="177"/>
      <c r="SW36" s="177"/>
      <c r="SX36" s="177"/>
      <c r="SY36" s="177"/>
      <c r="SZ36" s="177"/>
      <c r="TA36" s="177"/>
      <c r="TB36" s="177"/>
      <c r="TC36" s="177"/>
      <c r="TD36" s="177"/>
      <c r="TE36" s="177"/>
      <c r="TF36" s="177"/>
      <c r="TG36" s="177"/>
      <c r="TH36" s="177"/>
      <c r="TI36" s="177"/>
      <c r="TJ36" s="177"/>
      <c r="TK36" s="178"/>
      <c r="TL36" s="176">
        <f>データ!CS11</f>
        <v>11865</v>
      </c>
      <c r="TM36" s="177"/>
      <c r="TN36" s="177"/>
      <c r="TO36" s="177"/>
      <c r="TP36" s="177"/>
      <c r="TQ36" s="177"/>
      <c r="TR36" s="177"/>
      <c r="TS36" s="177"/>
      <c r="TT36" s="177"/>
      <c r="TU36" s="177"/>
      <c r="TV36" s="177"/>
      <c r="TW36" s="177"/>
      <c r="TX36" s="177"/>
      <c r="TY36" s="177"/>
      <c r="TZ36" s="177"/>
      <c r="UA36" s="177"/>
      <c r="UB36" s="177"/>
      <c r="UC36" s="177"/>
      <c r="UD36" s="178"/>
      <c r="UE36" s="176">
        <f>データ!CT11</f>
        <v>6348</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269</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16</v>
      </c>
      <c r="U56" s="174"/>
      <c r="V56" s="174"/>
      <c r="W56" s="174"/>
      <c r="X56" s="174"/>
      <c r="Y56" s="174"/>
      <c r="Z56" s="174"/>
      <c r="AA56" s="174"/>
      <c r="AB56" s="174"/>
      <c r="AC56" s="174"/>
      <c r="AD56" s="174"/>
      <c r="AE56" s="174"/>
      <c r="AF56" s="174"/>
      <c r="AG56" s="174"/>
      <c r="AH56" s="174"/>
      <c r="AI56" s="174"/>
      <c r="AJ56" s="174"/>
      <c r="AK56" s="174"/>
      <c r="AL56" s="175"/>
      <c r="AM56" s="173">
        <f>データ!DB11</f>
        <v>13</v>
      </c>
      <c r="AN56" s="174"/>
      <c r="AO56" s="174"/>
      <c r="AP56" s="174"/>
      <c r="AQ56" s="174"/>
      <c r="AR56" s="174"/>
      <c r="AS56" s="174"/>
      <c r="AT56" s="174"/>
      <c r="AU56" s="174"/>
      <c r="AV56" s="174"/>
      <c r="AW56" s="174"/>
      <c r="AX56" s="174"/>
      <c r="AY56" s="174"/>
      <c r="AZ56" s="174"/>
      <c r="BA56" s="174"/>
      <c r="BB56" s="174"/>
      <c r="BC56" s="174"/>
      <c r="BD56" s="174"/>
      <c r="BE56" s="175"/>
      <c r="BF56" s="173">
        <f>データ!DC11</f>
        <v>15.9</v>
      </c>
      <c r="BG56" s="174"/>
      <c r="BH56" s="174"/>
      <c r="BI56" s="174"/>
      <c r="BJ56" s="174"/>
      <c r="BK56" s="174"/>
      <c r="BL56" s="174"/>
      <c r="BM56" s="174"/>
      <c r="BN56" s="174"/>
      <c r="BO56" s="174"/>
      <c r="BP56" s="174"/>
      <c r="BQ56" s="174"/>
      <c r="BR56" s="174"/>
      <c r="BS56" s="174"/>
      <c r="BT56" s="174"/>
      <c r="BU56" s="174"/>
      <c r="BV56" s="174"/>
      <c r="BW56" s="174"/>
      <c r="BX56" s="175"/>
      <c r="BY56" s="173">
        <f>データ!DD11</f>
        <v>19.8</v>
      </c>
      <c r="BZ56" s="174"/>
      <c r="CA56" s="174"/>
      <c r="CB56" s="174"/>
      <c r="CC56" s="174"/>
      <c r="CD56" s="174"/>
      <c r="CE56" s="174"/>
      <c r="CF56" s="174"/>
      <c r="CG56" s="174"/>
      <c r="CH56" s="174"/>
      <c r="CI56" s="174"/>
      <c r="CJ56" s="174"/>
      <c r="CK56" s="174"/>
      <c r="CL56" s="174"/>
      <c r="CM56" s="174"/>
      <c r="CN56" s="174"/>
      <c r="CO56" s="174"/>
      <c r="CP56" s="174"/>
      <c r="CQ56" s="175"/>
      <c r="CR56" s="173">
        <f>データ!DE11</f>
        <v>11.4</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f>データ!IX11</f>
        <v>16</v>
      </c>
      <c r="NE56" s="191"/>
      <c r="NF56" s="191"/>
      <c r="NG56" s="191"/>
      <c r="NH56" s="191"/>
      <c r="NI56" s="191"/>
      <c r="NJ56" s="191"/>
      <c r="NK56" s="191"/>
      <c r="NL56" s="191"/>
      <c r="NM56" s="191"/>
      <c r="NN56" s="191"/>
      <c r="NO56" s="191"/>
      <c r="NP56" s="191"/>
      <c r="NQ56" s="191"/>
      <c r="NR56" s="191"/>
      <c r="NS56" s="191"/>
      <c r="NT56" s="191"/>
      <c r="NU56" s="191">
        <f>データ!IY11</f>
        <v>13</v>
      </c>
      <c r="NV56" s="191"/>
      <c r="NW56" s="191"/>
      <c r="NX56" s="191"/>
      <c r="NY56" s="191"/>
      <c r="NZ56" s="191"/>
      <c r="OA56" s="191"/>
      <c r="OB56" s="191"/>
      <c r="OC56" s="191"/>
      <c r="OD56" s="191"/>
      <c r="OE56" s="191"/>
      <c r="OF56" s="191"/>
      <c r="OG56" s="191"/>
      <c r="OH56" s="191"/>
      <c r="OI56" s="191"/>
      <c r="OJ56" s="191"/>
      <c r="OK56" s="191"/>
      <c r="OL56" s="191">
        <f>データ!IZ11</f>
        <v>15.9</v>
      </c>
      <c r="OM56" s="191"/>
      <c r="ON56" s="191"/>
      <c r="OO56" s="191"/>
      <c r="OP56" s="191"/>
      <c r="OQ56" s="191"/>
      <c r="OR56" s="191"/>
      <c r="OS56" s="191"/>
      <c r="OT56" s="191"/>
      <c r="OU56" s="191"/>
      <c r="OV56" s="191"/>
      <c r="OW56" s="191"/>
      <c r="OX56" s="191"/>
      <c r="OY56" s="191"/>
      <c r="OZ56" s="191"/>
      <c r="PA56" s="191"/>
      <c r="PB56" s="191"/>
      <c r="PC56" s="191">
        <f>データ!JA11</f>
        <v>19.8</v>
      </c>
      <c r="PD56" s="191"/>
      <c r="PE56" s="191"/>
      <c r="PF56" s="191"/>
      <c r="PG56" s="191"/>
      <c r="PH56" s="191"/>
      <c r="PI56" s="191"/>
      <c r="PJ56" s="191"/>
      <c r="PK56" s="191"/>
      <c r="PL56" s="191"/>
      <c r="PM56" s="191"/>
      <c r="PN56" s="191"/>
      <c r="PO56" s="191"/>
      <c r="PP56" s="191"/>
      <c r="PQ56" s="191"/>
      <c r="PR56" s="191"/>
      <c r="PS56" s="191"/>
      <c r="PT56" s="191">
        <f>データ!JB11</f>
        <v>11.4</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37</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f>データ!IX12</f>
        <v>16.3</v>
      </c>
      <c r="NE57" s="191"/>
      <c r="NF57" s="191"/>
      <c r="NG57" s="191"/>
      <c r="NH57" s="191"/>
      <c r="NI57" s="191"/>
      <c r="NJ57" s="191"/>
      <c r="NK57" s="191"/>
      <c r="NL57" s="191"/>
      <c r="NM57" s="191"/>
      <c r="NN57" s="191"/>
      <c r="NO57" s="191"/>
      <c r="NP57" s="191"/>
      <c r="NQ57" s="191"/>
      <c r="NR57" s="191"/>
      <c r="NS57" s="191"/>
      <c r="NT57" s="191"/>
      <c r="NU57" s="191">
        <f>データ!IY12</f>
        <v>13.4</v>
      </c>
      <c r="NV57" s="191"/>
      <c r="NW57" s="191"/>
      <c r="NX57" s="191"/>
      <c r="NY57" s="191"/>
      <c r="NZ57" s="191"/>
      <c r="OA57" s="191"/>
      <c r="OB57" s="191"/>
      <c r="OC57" s="191"/>
      <c r="OD57" s="191"/>
      <c r="OE57" s="191"/>
      <c r="OF57" s="191"/>
      <c r="OG57" s="191"/>
      <c r="OH57" s="191"/>
      <c r="OI57" s="191"/>
      <c r="OJ57" s="191"/>
      <c r="OK57" s="191"/>
      <c r="OL57" s="191">
        <f>データ!IZ12</f>
        <v>12.2</v>
      </c>
      <c r="OM57" s="191"/>
      <c r="ON57" s="191"/>
      <c r="OO57" s="191"/>
      <c r="OP57" s="191"/>
      <c r="OQ57" s="191"/>
      <c r="OR57" s="191"/>
      <c r="OS57" s="191"/>
      <c r="OT57" s="191"/>
      <c r="OU57" s="191"/>
      <c r="OV57" s="191"/>
      <c r="OW57" s="191"/>
      <c r="OX57" s="191"/>
      <c r="OY57" s="191"/>
      <c r="OZ57" s="191"/>
      <c r="PA57" s="191"/>
      <c r="PB57" s="191"/>
      <c r="PC57" s="191">
        <f>データ!JA12</f>
        <v>16.8</v>
      </c>
      <c r="PD57" s="191"/>
      <c r="PE57" s="191"/>
      <c r="PF57" s="191"/>
      <c r="PG57" s="191"/>
      <c r="PH57" s="191"/>
      <c r="PI57" s="191"/>
      <c r="PJ57" s="191"/>
      <c r="PK57" s="191"/>
      <c r="PL57" s="191"/>
      <c r="PM57" s="191"/>
      <c r="PN57" s="191"/>
      <c r="PO57" s="191"/>
      <c r="PP57" s="191"/>
      <c r="PQ57" s="191"/>
      <c r="PR57" s="191"/>
      <c r="PS57" s="191"/>
      <c r="PT57" s="191">
        <f>データ!JB12</f>
        <v>21.1</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38</v>
      </c>
      <c r="I71" s="171"/>
      <c r="J71" s="171"/>
      <c r="K71" s="171"/>
      <c r="L71" s="171"/>
      <c r="M71" s="171"/>
      <c r="N71" s="171"/>
      <c r="O71" s="171"/>
      <c r="P71" s="171"/>
      <c r="Q71" s="171"/>
      <c r="R71" s="171"/>
      <c r="S71" s="172"/>
      <c r="T71" s="173">
        <f>データ!DK11</f>
        <v>45.9</v>
      </c>
      <c r="U71" s="174"/>
      <c r="V71" s="174"/>
      <c r="W71" s="174"/>
      <c r="X71" s="174"/>
      <c r="Y71" s="174"/>
      <c r="Z71" s="174"/>
      <c r="AA71" s="174"/>
      <c r="AB71" s="174"/>
      <c r="AC71" s="174"/>
      <c r="AD71" s="174"/>
      <c r="AE71" s="174"/>
      <c r="AF71" s="174"/>
      <c r="AG71" s="174"/>
      <c r="AH71" s="174"/>
      <c r="AI71" s="174"/>
      <c r="AJ71" s="174"/>
      <c r="AK71" s="174"/>
      <c r="AL71" s="175"/>
      <c r="AM71" s="173">
        <f>データ!DL11</f>
        <v>34.700000000000003</v>
      </c>
      <c r="AN71" s="174"/>
      <c r="AO71" s="174"/>
      <c r="AP71" s="174"/>
      <c r="AQ71" s="174"/>
      <c r="AR71" s="174"/>
      <c r="AS71" s="174"/>
      <c r="AT71" s="174"/>
      <c r="AU71" s="174"/>
      <c r="AV71" s="174"/>
      <c r="AW71" s="174"/>
      <c r="AX71" s="174"/>
      <c r="AY71" s="174"/>
      <c r="AZ71" s="174"/>
      <c r="BA71" s="174"/>
      <c r="BB71" s="174"/>
      <c r="BC71" s="174"/>
      <c r="BD71" s="174"/>
      <c r="BE71" s="175"/>
      <c r="BF71" s="173">
        <f>データ!DM11</f>
        <v>30</v>
      </c>
      <c r="BG71" s="174"/>
      <c r="BH71" s="174"/>
      <c r="BI71" s="174"/>
      <c r="BJ71" s="174"/>
      <c r="BK71" s="174"/>
      <c r="BL71" s="174"/>
      <c r="BM71" s="174"/>
      <c r="BN71" s="174"/>
      <c r="BO71" s="174"/>
      <c r="BP71" s="174"/>
      <c r="BQ71" s="174"/>
      <c r="BR71" s="174"/>
      <c r="BS71" s="174"/>
      <c r="BT71" s="174"/>
      <c r="BU71" s="174"/>
      <c r="BV71" s="174"/>
      <c r="BW71" s="174"/>
      <c r="BX71" s="175"/>
      <c r="BY71" s="173">
        <f>データ!DN11</f>
        <v>29</v>
      </c>
      <c r="BZ71" s="174"/>
      <c r="CA71" s="174"/>
      <c r="CB71" s="174"/>
      <c r="CC71" s="174"/>
      <c r="CD71" s="174"/>
      <c r="CE71" s="174"/>
      <c r="CF71" s="174"/>
      <c r="CG71" s="174"/>
      <c r="CH71" s="174"/>
      <c r="CI71" s="174"/>
      <c r="CJ71" s="174"/>
      <c r="CK71" s="174"/>
      <c r="CL71" s="174"/>
      <c r="CM71" s="174"/>
      <c r="CN71" s="174"/>
      <c r="CO71" s="174"/>
      <c r="CP71" s="174"/>
      <c r="CQ71" s="175"/>
      <c r="CR71" s="173">
        <f>データ!DO11</f>
        <v>7.3</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39</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f>データ!JH11</f>
        <v>45.9</v>
      </c>
      <c r="NE71" s="191"/>
      <c r="NF71" s="191"/>
      <c r="NG71" s="191"/>
      <c r="NH71" s="191"/>
      <c r="NI71" s="191"/>
      <c r="NJ71" s="191"/>
      <c r="NK71" s="191"/>
      <c r="NL71" s="191"/>
      <c r="NM71" s="191"/>
      <c r="NN71" s="191"/>
      <c r="NO71" s="191"/>
      <c r="NP71" s="191"/>
      <c r="NQ71" s="191"/>
      <c r="NR71" s="191"/>
      <c r="NS71" s="191"/>
      <c r="NT71" s="191"/>
      <c r="NU71" s="191">
        <f>データ!JI11</f>
        <v>34.700000000000003</v>
      </c>
      <c r="NV71" s="191"/>
      <c r="NW71" s="191"/>
      <c r="NX71" s="191"/>
      <c r="NY71" s="191"/>
      <c r="NZ71" s="191"/>
      <c r="OA71" s="191"/>
      <c r="OB71" s="191"/>
      <c r="OC71" s="191"/>
      <c r="OD71" s="191"/>
      <c r="OE71" s="191"/>
      <c r="OF71" s="191"/>
      <c r="OG71" s="191"/>
      <c r="OH71" s="191"/>
      <c r="OI71" s="191"/>
      <c r="OJ71" s="191"/>
      <c r="OK71" s="191"/>
      <c r="OL71" s="191">
        <f>データ!JJ11</f>
        <v>30</v>
      </c>
      <c r="OM71" s="191"/>
      <c r="ON71" s="191"/>
      <c r="OO71" s="191"/>
      <c r="OP71" s="191"/>
      <c r="OQ71" s="191"/>
      <c r="OR71" s="191"/>
      <c r="OS71" s="191"/>
      <c r="OT71" s="191"/>
      <c r="OU71" s="191"/>
      <c r="OV71" s="191"/>
      <c r="OW71" s="191"/>
      <c r="OX71" s="191"/>
      <c r="OY71" s="191"/>
      <c r="OZ71" s="191"/>
      <c r="PA71" s="191"/>
      <c r="PB71" s="191"/>
      <c r="PC71" s="191">
        <f>データ!JK11</f>
        <v>29</v>
      </c>
      <c r="PD71" s="191"/>
      <c r="PE71" s="191"/>
      <c r="PF71" s="191"/>
      <c r="PG71" s="191"/>
      <c r="PH71" s="191"/>
      <c r="PI71" s="191"/>
      <c r="PJ71" s="191"/>
      <c r="PK71" s="191"/>
      <c r="PL71" s="191"/>
      <c r="PM71" s="191"/>
      <c r="PN71" s="191"/>
      <c r="PO71" s="191"/>
      <c r="PP71" s="191"/>
      <c r="PQ71" s="191"/>
      <c r="PR71" s="191"/>
      <c r="PS71" s="191"/>
      <c r="PT71" s="191">
        <f>データ!JL11</f>
        <v>7.3</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f>データ!JH12</f>
        <v>34.200000000000003</v>
      </c>
      <c r="NE72" s="191"/>
      <c r="NF72" s="191"/>
      <c r="NG72" s="191"/>
      <c r="NH72" s="191"/>
      <c r="NI72" s="191"/>
      <c r="NJ72" s="191"/>
      <c r="NK72" s="191"/>
      <c r="NL72" s="191"/>
      <c r="NM72" s="191"/>
      <c r="NN72" s="191"/>
      <c r="NO72" s="191"/>
      <c r="NP72" s="191"/>
      <c r="NQ72" s="191"/>
      <c r="NR72" s="191"/>
      <c r="NS72" s="191"/>
      <c r="NT72" s="191"/>
      <c r="NU72" s="191">
        <f>データ!JI12</f>
        <v>46.6</v>
      </c>
      <c r="NV72" s="191"/>
      <c r="NW72" s="191"/>
      <c r="NX72" s="191"/>
      <c r="NY72" s="191"/>
      <c r="NZ72" s="191"/>
      <c r="OA72" s="191"/>
      <c r="OB72" s="191"/>
      <c r="OC72" s="191"/>
      <c r="OD72" s="191"/>
      <c r="OE72" s="191"/>
      <c r="OF72" s="191"/>
      <c r="OG72" s="191"/>
      <c r="OH72" s="191"/>
      <c r="OI72" s="191"/>
      <c r="OJ72" s="191"/>
      <c r="OK72" s="191"/>
      <c r="OL72" s="191">
        <f>データ!JJ12</f>
        <v>30.5</v>
      </c>
      <c r="OM72" s="191"/>
      <c r="ON72" s="191"/>
      <c r="OO72" s="191"/>
      <c r="OP72" s="191"/>
      <c r="OQ72" s="191"/>
      <c r="OR72" s="191"/>
      <c r="OS72" s="191"/>
      <c r="OT72" s="191"/>
      <c r="OU72" s="191"/>
      <c r="OV72" s="191"/>
      <c r="OW72" s="191"/>
      <c r="OX72" s="191"/>
      <c r="OY72" s="191"/>
      <c r="OZ72" s="191"/>
      <c r="PA72" s="191"/>
      <c r="PB72" s="191"/>
      <c r="PC72" s="191">
        <f>データ!JK12</f>
        <v>24.4</v>
      </c>
      <c r="PD72" s="191"/>
      <c r="PE72" s="191"/>
      <c r="PF72" s="191"/>
      <c r="PG72" s="191"/>
      <c r="PH72" s="191"/>
      <c r="PI72" s="191"/>
      <c r="PJ72" s="191"/>
      <c r="PK72" s="191"/>
      <c r="PL72" s="191"/>
      <c r="PM72" s="191"/>
      <c r="PN72" s="191"/>
      <c r="PO72" s="191"/>
      <c r="PP72" s="191"/>
      <c r="PQ72" s="191"/>
      <c r="PR72" s="191"/>
      <c r="PS72" s="191"/>
      <c r="PT72" s="191">
        <f>データ!JL12</f>
        <v>17.100000000000001</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93.1</v>
      </c>
      <c r="U86" s="174"/>
      <c r="V86" s="174"/>
      <c r="W86" s="174"/>
      <c r="X86" s="174"/>
      <c r="Y86" s="174"/>
      <c r="Z86" s="174"/>
      <c r="AA86" s="174"/>
      <c r="AB86" s="174"/>
      <c r="AC86" s="174"/>
      <c r="AD86" s="174"/>
      <c r="AE86" s="174"/>
      <c r="AF86" s="174"/>
      <c r="AG86" s="174"/>
      <c r="AH86" s="174"/>
      <c r="AI86" s="174"/>
      <c r="AJ86" s="174"/>
      <c r="AK86" s="174"/>
      <c r="AL86" s="175"/>
      <c r="AM86" s="173">
        <f>データ!DV11</f>
        <v>57.8</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f>データ!JR11</f>
        <v>93.1</v>
      </c>
      <c r="NE86" s="191"/>
      <c r="NF86" s="191"/>
      <c r="NG86" s="191"/>
      <c r="NH86" s="191"/>
      <c r="NI86" s="191"/>
      <c r="NJ86" s="191"/>
      <c r="NK86" s="191"/>
      <c r="NL86" s="191"/>
      <c r="NM86" s="191"/>
      <c r="NN86" s="191"/>
      <c r="NO86" s="191"/>
      <c r="NP86" s="191"/>
      <c r="NQ86" s="191"/>
      <c r="NR86" s="191"/>
      <c r="NS86" s="191"/>
      <c r="NT86" s="191"/>
      <c r="NU86" s="191">
        <f>データ!JS11</f>
        <v>57.8</v>
      </c>
      <c r="NV86" s="191"/>
      <c r="NW86" s="191"/>
      <c r="NX86" s="191"/>
      <c r="NY86" s="191"/>
      <c r="NZ86" s="191"/>
      <c r="OA86" s="191"/>
      <c r="OB86" s="191"/>
      <c r="OC86" s="191"/>
      <c r="OD86" s="191"/>
      <c r="OE86" s="191"/>
      <c r="OF86" s="191"/>
      <c r="OG86" s="191"/>
      <c r="OH86" s="191"/>
      <c r="OI86" s="191"/>
      <c r="OJ86" s="191"/>
      <c r="OK86" s="191"/>
      <c r="OL86" s="191">
        <f>データ!JT11</f>
        <v>0</v>
      </c>
      <c r="OM86" s="191"/>
      <c r="ON86" s="191"/>
      <c r="OO86" s="191"/>
      <c r="OP86" s="191"/>
      <c r="OQ86" s="191"/>
      <c r="OR86" s="191"/>
      <c r="OS86" s="191"/>
      <c r="OT86" s="191"/>
      <c r="OU86" s="191"/>
      <c r="OV86" s="191"/>
      <c r="OW86" s="191"/>
      <c r="OX86" s="191"/>
      <c r="OY86" s="191"/>
      <c r="OZ86" s="191"/>
      <c r="PA86" s="191"/>
      <c r="PB86" s="191"/>
      <c r="PC86" s="191">
        <f>データ!JU11</f>
        <v>0</v>
      </c>
      <c r="PD86" s="191"/>
      <c r="PE86" s="191"/>
      <c r="PF86" s="191"/>
      <c r="PG86" s="191"/>
      <c r="PH86" s="191"/>
      <c r="PI86" s="191"/>
      <c r="PJ86" s="191"/>
      <c r="PK86" s="191"/>
      <c r="PL86" s="191"/>
      <c r="PM86" s="191"/>
      <c r="PN86" s="191"/>
      <c r="PO86" s="191"/>
      <c r="PP86" s="191"/>
      <c r="PQ86" s="191"/>
      <c r="PR86" s="191"/>
      <c r="PS86" s="191"/>
      <c r="PT86" s="191">
        <f>データ!JV11</f>
        <v>0</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f>データ!JR12</f>
        <v>42.3</v>
      </c>
      <c r="NE87" s="191"/>
      <c r="NF87" s="191"/>
      <c r="NG87" s="191"/>
      <c r="NH87" s="191"/>
      <c r="NI87" s="191"/>
      <c r="NJ87" s="191"/>
      <c r="NK87" s="191"/>
      <c r="NL87" s="191"/>
      <c r="NM87" s="191"/>
      <c r="NN87" s="191"/>
      <c r="NO87" s="191"/>
      <c r="NP87" s="191"/>
      <c r="NQ87" s="191"/>
      <c r="NR87" s="191"/>
      <c r="NS87" s="191"/>
      <c r="NT87" s="191"/>
      <c r="NU87" s="191">
        <f>データ!JS12</f>
        <v>108</v>
      </c>
      <c r="NV87" s="191"/>
      <c r="NW87" s="191"/>
      <c r="NX87" s="191"/>
      <c r="NY87" s="191"/>
      <c r="NZ87" s="191"/>
      <c r="OA87" s="191"/>
      <c r="OB87" s="191"/>
      <c r="OC87" s="191"/>
      <c r="OD87" s="191"/>
      <c r="OE87" s="191"/>
      <c r="OF87" s="191"/>
      <c r="OG87" s="191"/>
      <c r="OH87" s="191"/>
      <c r="OI87" s="191"/>
      <c r="OJ87" s="191"/>
      <c r="OK87" s="191"/>
      <c r="OL87" s="191">
        <f>データ!JT12</f>
        <v>459.2</v>
      </c>
      <c r="OM87" s="191"/>
      <c r="ON87" s="191"/>
      <c r="OO87" s="191"/>
      <c r="OP87" s="191"/>
      <c r="OQ87" s="191"/>
      <c r="OR87" s="191"/>
      <c r="OS87" s="191"/>
      <c r="OT87" s="191"/>
      <c r="OU87" s="191"/>
      <c r="OV87" s="191"/>
      <c r="OW87" s="191"/>
      <c r="OX87" s="191"/>
      <c r="OY87" s="191"/>
      <c r="OZ87" s="191"/>
      <c r="PA87" s="191"/>
      <c r="PB87" s="191"/>
      <c r="PC87" s="191">
        <f>データ!JU12</f>
        <v>331.9</v>
      </c>
      <c r="PD87" s="191"/>
      <c r="PE87" s="191"/>
      <c r="PF87" s="191"/>
      <c r="PG87" s="191"/>
      <c r="PH87" s="191"/>
      <c r="PI87" s="191"/>
      <c r="PJ87" s="191"/>
      <c r="PK87" s="191"/>
      <c r="PL87" s="191"/>
      <c r="PM87" s="191"/>
      <c r="PN87" s="191"/>
      <c r="PO87" s="191"/>
      <c r="PP87" s="191"/>
      <c r="PQ87" s="191"/>
      <c r="PR87" s="191"/>
      <c r="PS87" s="191"/>
      <c r="PT87" s="191">
        <f>データ!JV12</f>
        <v>450.4</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40</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270</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f>データ!KN11</f>
        <v>100</v>
      </c>
      <c r="OM117" s="191"/>
      <c r="ON117" s="191"/>
      <c r="OO117" s="191"/>
      <c r="OP117" s="191"/>
      <c r="OQ117" s="191"/>
      <c r="OR117" s="191"/>
      <c r="OS117" s="191"/>
      <c r="OT117" s="191"/>
      <c r="OU117" s="191"/>
      <c r="OV117" s="191"/>
      <c r="OW117" s="191"/>
      <c r="OX117" s="191"/>
      <c r="OY117" s="191"/>
      <c r="OZ117" s="191"/>
      <c r="PA117" s="191"/>
      <c r="PB117" s="191"/>
      <c r="PC117" s="191">
        <f>データ!KO11</f>
        <v>100</v>
      </c>
      <c r="PD117" s="191"/>
      <c r="PE117" s="191"/>
      <c r="PF117" s="191"/>
      <c r="PG117" s="191"/>
      <c r="PH117" s="191"/>
      <c r="PI117" s="191"/>
      <c r="PJ117" s="191"/>
      <c r="PK117" s="191"/>
      <c r="PL117" s="191"/>
      <c r="PM117" s="191"/>
      <c r="PN117" s="191"/>
      <c r="PO117" s="191"/>
      <c r="PP117" s="191"/>
      <c r="PQ117" s="191"/>
      <c r="PR117" s="191"/>
      <c r="PS117" s="191"/>
      <c r="PT117" s="191">
        <f>データ!KP11</f>
        <v>100</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41</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f>データ!KL12</f>
        <v>95.8</v>
      </c>
      <c r="NE118" s="191"/>
      <c r="NF118" s="191"/>
      <c r="NG118" s="191"/>
      <c r="NH118" s="191"/>
      <c r="NI118" s="191"/>
      <c r="NJ118" s="191"/>
      <c r="NK118" s="191"/>
      <c r="NL118" s="191"/>
      <c r="NM118" s="191"/>
      <c r="NN118" s="191"/>
      <c r="NO118" s="191"/>
      <c r="NP118" s="191"/>
      <c r="NQ118" s="191"/>
      <c r="NR118" s="191"/>
      <c r="NS118" s="191"/>
      <c r="NT118" s="191"/>
      <c r="NU118" s="191">
        <f>データ!KM12</f>
        <v>92</v>
      </c>
      <c r="NV118" s="191"/>
      <c r="NW118" s="191"/>
      <c r="NX118" s="191"/>
      <c r="NY118" s="191"/>
      <c r="NZ118" s="191"/>
      <c r="OA118" s="191"/>
      <c r="OB118" s="191"/>
      <c r="OC118" s="191"/>
      <c r="OD118" s="191"/>
      <c r="OE118" s="191"/>
      <c r="OF118" s="191"/>
      <c r="OG118" s="191"/>
      <c r="OH118" s="191"/>
      <c r="OI118" s="191"/>
      <c r="OJ118" s="191"/>
      <c r="OK118" s="191"/>
      <c r="OL118" s="191">
        <f>データ!KN12</f>
        <v>95.4</v>
      </c>
      <c r="OM118" s="191"/>
      <c r="ON118" s="191"/>
      <c r="OO118" s="191"/>
      <c r="OP118" s="191"/>
      <c r="OQ118" s="191"/>
      <c r="OR118" s="191"/>
      <c r="OS118" s="191"/>
      <c r="OT118" s="191"/>
      <c r="OU118" s="191"/>
      <c r="OV118" s="191"/>
      <c r="OW118" s="191"/>
      <c r="OX118" s="191"/>
      <c r="OY118" s="191"/>
      <c r="OZ118" s="191"/>
      <c r="PA118" s="191"/>
      <c r="PB118" s="191"/>
      <c r="PC118" s="191">
        <f>データ!KO12</f>
        <v>95.1</v>
      </c>
      <c r="PD118" s="191"/>
      <c r="PE118" s="191"/>
      <c r="PF118" s="191"/>
      <c r="PG118" s="191"/>
      <c r="PH118" s="191"/>
      <c r="PI118" s="191"/>
      <c r="PJ118" s="191"/>
      <c r="PK118" s="191"/>
      <c r="PL118" s="191"/>
      <c r="PM118" s="191"/>
      <c r="PN118" s="191"/>
      <c r="PO118" s="191"/>
      <c r="PP118" s="191"/>
      <c r="PQ118" s="191"/>
      <c r="PR118" s="191"/>
      <c r="PS118" s="191"/>
      <c r="PT118" s="191">
        <f>データ!KP12</f>
        <v>96.5</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42</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9mW5HF9vWWIH4fC/mdgRJsgFzn6VAbruHH9Tapj+0CAUW+HyOPAgtEsCStYAyW8fUIQqR+uC/S3g1WM3Ow/wFg==" saltValue="bwVk1ibbnK8tf90xPMzpI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46</v>
      </c>
      <c r="MZ4" s="47"/>
      <c r="NA4" s="47"/>
      <c r="NB4" s="51"/>
      <c r="NC4" s="46" t="s">
        <v>47</v>
      </c>
      <c r="ND4" s="47"/>
      <c r="NE4" s="47"/>
      <c r="NF4" s="51"/>
      <c r="NG4" s="46" t="s">
        <v>84</v>
      </c>
      <c r="NH4" s="47"/>
      <c r="NI4" s="47"/>
      <c r="NJ4" s="51"/>
    </row>
    <row r="5" spans="1:374" x14ac:dyDescent="0.15">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40.5" x14ac:dyDescent="0.15">
      <c r="A6" s="42" t="s">
        <v>125</v>
      </c>
      <c r="B6" s="60" t="str">
        <f>B7</f>
        <v>2021</v>
      </c>
      <c r="C6" s="60" t="str">
        <f t="shared" ref="C6:AX6" si="6">C7</f>
        <v>384429</v>
      </c>
      <c r="D6" s="60" t="str">
        <f t="shared" si="6"/>
        <v>47</v>
      </c>
      <c r="E6" s="60" t="str">
        <f t="shared" si="6"/>
        <v>04</v>
      </c>
      <c r="F6" s="60" t="str">
        <f t="shared" si="6"/>
        <v>0</v>
      </c>
      <c r="G6" s="60" t="str">
        <f t="shared" si="6"/>
        <v>000</v>
      </c>
      <c r="H6" s="60" t="str">
        <f t="shared" si="6"/>
        <v>愛媛県　伊方町</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令和7年6月30日　伊方風力発電所</v>
      </c>
      <c r="S6" s="64" t="str">
        <f t="shared" si="6"/>
        <v>令和7年6月30日　伊方風力発電所</v>
      </c>
      <c r="T6" s="60" t="str">
        <f t="shared" si="6"/>
        <v>無</v>
      </c>
      <c r="U6" s="64" t="str">
        <f t="shared" si="6"/>
        <v>四国電力株式会社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f t="shared" si="6"/>
        <v>2384</v>
      </c>
      <c r="AH6" s="62">
        <f t="shared" si="6"/>
        <v>1935</v>
      </c>
      <c r="AI6" s="62">
        <f t="shared" si="6"/>
        <v>2371</v>
      </c>
      <c r="AJ6" s="62">
        <f t="shared" si="6"/>
        <v>2944</v>
      </c>
      <c r="AK6" s="62">
        <f t="shared" si="6"/>
        <v>1705</v>
      </c>
      <c r="AL6" s="62" t="str">
        <f t="shared" si="6"/>
        <v>-</v>
      </c>
      <c r="AM6" s="62" t="str">
        <f t="shared" si="6"/>
        <v>-</v>
      </c>
      <c r="AN6" s="62" t="str">
        <f t="shared" si="6"/>
        <v>-</v>
      </c>
      <c r="AO6" s="62" t="str">
        <f t="shared" si="6"/>
        <v>-</v>
      </c>
      <c r="AP6" s="62" t="str">
        <f t="shared" si="6"/>
        <v>-</v>
      </c>
      <c r="AQ6" s="62">
        <f t="shared" si="6"/>
        <v>2384</v>
      </c>
      <c r="AR6" s="62">
        <f t="shared" si="6"/>
        <v>1935</v>
      </c>
      <c r="AS6" s="62">
        <f t="shared" si="6"/>
        <v>2371</v>
      </c>
      <c r="AT6" s="62">
        <f t="shared" si="6"/>
        <v>2944</v>
      </c>
      <c r="AU6" s="62">
        <f t="shared" si="6"/>
        <v>1705</v>
      </c>
      <c r="AV6" s="62" t="str">
        <f t="shared" si="6"/>
        <v>-</v>
      </c>
      <c r="AW6" s="62">
        <f t="shared" si="6"/>
        <v>31898</v>
      </c>
      <c r="AX6" s="62">
        <f t="shared" si="6"/>
        <v>31898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126</v>
      </c>
      <c r="C7" s="70" t="s">
        <v>127</v>
      </c>
      <c r="D7" s="70" t="s">
        <v>128</v>
      </c>
      <c r="E7" s="70" t="s">
        <v>129</v>
      </c>
      <c r="F7" s="70" t="s">
        <v>130</v>
      </c>
      <c r="G7" s="70" t="s">
        <v>131</v>
      </c>
      <c r="H7" s="70" t="s">
        <v>132</v>
      </c>
      <c r="I7" s="70" t="s">
        <v>133</v>
      </c>
      <c r="J7" s="70" t="s">
        <v>134</v>
      </c>
      <c r="K7" s="70" t="s">
        <v>135</v>
      </c>
      <c r="L7" s="71" t="s">
        <v>136</v>
      </c>
      <c r="M7" s="72" t="s">
        <v>137</v>
      </c>
      <c r="N7" s="72" t="s">
        <v>137</v>
      </c>
      <c r="O7" s="73">
        <v>1</v>
      </c>
      <c r="P7" s="73" t="s">
        <v>137</v>
      </c>
      <c r="Q7" s="73" t="s">
        <v>137</v>
      </c>
      <c r="R7" s="74" t="s">
        <v>138</v>
      </c>
      <c r="S7" s="74" t="s">
        <v>138</v>
      </c>
      <c r="T7" s="75" t="s">
        <v>139</v>
      </c>
      <c r="U7" s="74" t="s">
        <v>140</v>
      </c>
      <c r="V7" s="71" t="s">
        <v>137</v>
      </c>
      <c r="W7" s="73" t="s">
        <v>137</v>
      </c>
      <c r="X7" s="73" t="s">
        <v>137</v>
      </c>
      <c r="Y7" s="73" t="s">
        <v>137</v>
      </c>
      <c r="Z7" s="73" t="s">
        <v>137</v>
      </c>
      <c r="AA7" s="73" t="s">
        <v>137</v>
      </c>
      <c r="AB7" s="73" t="s">
        <v>137</v>
      </c>
      <c r="AC7" s="73" t="s">
        <v>137</v>
      </c>
      <c r="AD7" s="73" t="s">
        <v>137</v>
      </c>
      <c r="AE7" s="73" t="s">
        <v>137</v>
      </c>
      <c r="AF7" s="73" t="s">
        <v>137</v>
      </c>
      <c r="AG7" s="73">
        <v>2384</v>
      </c>
      <c r="AH7" s="73">
        <v>1935</v>
      </c>
      <c r="AI7" s="73">
        <v>2371</v>
      </c>
      <c r="AJ7" s="73">
        <v>2944</v>
      </c>
      <c r="AK7" s="73">
        <v>1705</v>
      </c>
      <c r="AL7" s="73" t="s">
        <v>137</v>
      </c>
      <c r="AM7" s="73" t="s">
        <v>137</v>
      </c>
      <c r="AN7" s="73" t="s">
        <v>137</v>
      </c>
      <c r="AO7" s="73" t="s">
        <v>137</v>
      </c>
      <c r="AP7" s="73" t="s">
        <v>137</v>
      </c>
      <c r="AQ7" s="73">
        <v>2384</v>
      </c>
      <c r="AR7" s="73">
        <v>1935</v>
      </c>
      <c r="AS7" s="73">
        <v>2371</v>
      </c>
      <c r="AT7" s="73">
        <v>2944</v>
      </c>
      <c r="AU7" s="73">
        <v>1705</v>
      </c>
      <c r="AV7" s="73" t="s">
        <v>137</v>
      </c>
      <c r="AW7" s="73">
        <v>31898</v>
      </c>
      <c r="AX7" s="73">
        <v>31898</v>
      </c>
      <c r="AY7" s="76">
        <v>82.8</v>
      </c>
      <c r="AZ7" s="76">
        <v>77.099999999999994</v>
      </c>
      <c r="BA7" s="76">
        <v>93.4</v>
      </c>
      <c r="BB7" s="76">
        <v>124.3</v>
      </c>
      <c r="BC7" s="76">
        <v>122.1</v>
      </c>
      <c r="BD7" s="76">
        <v>121.3</v>
      </c>
      <c r="BE7" s="76">
        <v>123.2</v>
      </c>
      <c r="BF7" s="76">
        <v>134.69999999999999</v>
      </c>
      <c r="BG7" s="76">
        <v>141.80000000000001</v>
      </c>
      <c r="BH7" s="76">
        <v>138.19999999999999</v>
      </c>
      <c r="BI7" s="76">
        <v>100</v>
      </c>
      <c r="BJ7" s="76">
        <v>136.1</v>
      </c>
      <c r="BK7" s="76">
        <v>140.1</v>
      </c>
      <c r="BL7" s="76">
        <v>166.4</v>
      </c>
      <c r="BM7" s="76">
        <v>124.3</v>
      </c>
      <c r="BN7" s="76">
        <v>122</v>
      </c>
      <c r="BO7" s="76">
        <v>247.9</v>
      </c>
      <c r="BP7" s="76">
        <v>240.1</v>
      </c>
      <c r="BQ7" s="76">
        <v>253.6</v>
      </c>
      <c r="BR7" s="76">
        <v>238</v>
      </c>
      <c r="BS7" s="76">
        <v>227.5</v>
      </c>
      <c r="BT7" s="76">
        <v>100</v>
      </c>
      <c r="BU7" s="76" t="s">
        <v>137</v>
      </c>
      <c r="BV7" s="76" t="s">
        <v>137</v>
      </c>
      <c r="BW7" s="76" t="s">
        <v>137</v>
      </c>
      <c r="BX7" s="76" t="s">
        <v>137</v>
      </c>
      <c r="BY7" s="76" t="s">
        <v>137</v>
      </c>
      <c r="BZ7" s="76" t="s">
        <v>137</v>
      </c>
      <c r="CA7" s="76" t="s">
        <v>137</v>
      </c>
      <c r="CB7" s="76" t="s">
        <v>137</v>
      </c>
      <c r="CC7" s="76" t="s">
        <v>137</v>
      </c>
      <c r="CD7" s="76" t="s">
        <v>137</v>
      </c>
      <c r="CE7" s="76" t="s">
        <v>137</v>
      </c>
      <c r="CF7" s="76">
        <v>24434.1</v>
      </c>
      <c r="CG7" s="76">
        <v>26231</v>
      </c>
      <c r="CH7" s="76">
        <v>21934.6</v>
      </c>
      <c r="CI7" s="76">
        <v>16567.3</v>
      </c>
      <c r="CJ7" s="76">
        <v>16871.599999999999</v>
      </c>
      <c r="CK7" s="76">
        <v>19199</v>
      </c>
      <c r="CL7" s="76">
        <v>19863.5</v>
      </c>
      <c r="CM7" s="76">
        <v>19066.3</v>
      </c>
      <c r="CN7" s="76">
        <v>18998.7</v>
      </c>
      <c r="CO7" s="76">
        <v>17544.5</v>
      </c>
      <c r="CP7" s="73">
        <v>12812</v>
      </c>
      <c r="CQ7" s="73">
        <v>11217</v>
      </c>
      <c r="CR7" s="73">
        <v>19400</v>
      </c>
      <c r="CS7" s="73">
        <v>11865</v>
      </c>
      <c r="CT7" s="73">
        <v>6348</v>
      </c>
      <c r="CU7" s="73">
        <v>32739</v>
      </c>
      <c r="CV7" s="73">
        <v>34140</v>
      </c>
      <c r="CW7" s="73">
        <v>33434</v>
      </c>
      <c r="CX7" s="73">
        <v>36820</v>
      </c>
      <c r="CY7" s="73">
        <v>35532</v>
      </c>
      <c r="CZ7" s="73">
        <v>1700</v>
      </c>
      <c r="DA7" s="76">
        <v>16</v>
      </c>
      <c r="DB7" s="76">
        <v>13</v>
      </c>
      <c r="DC7" s="76">
        <v>15.9</v>
      </c>
      <c r="DD7" s="76">
        <v>19.8</v>
      </c>
      <c r="DE7" s="76">
        <v>11.4</v>
      </c>
      <c r="DF7" s="76">
        <v>32.700000000000003</v>
      </c>
      <c r="DG7" s="76">
        <v>32.6</v>
      </c>
      <c r="DH7" s="76">
        <v>31.3</v>
      </c>
      <c r="DI7" s="76">
        <v>31.8</v>
      </c>
      <c r="DJ7" s="76">
        <v>31.6</v>
      </c>
      <c r="DK7" s="76">
        <v>45.9</v>
      </c>
      <c r="DL7" s="76">
        <v>34.700000000000003</v>
      </c>
      <c r="DM7" s="76">
        <v>30</v>
      </c>
      <c r="DN7" s="76">
        <v>29</v>
      </c>
      <c r="DO7" s="76">
        <v>7.3</v>
      </c>
      <c r="DP7" s="76">
        <v>5.3</v>
      </c>
      <c r="DQ7" s="76">
        <v>7.3</v>
      </c>
      <c r="DR7" s="76">
        <v>5.4</v>
      </c>
      <c r="DS7" s="76">
        <v>6.4</v>
      </c>
      <c r="DT7" s="76">
        <v>5</v>
      </c>
      <c r="DU7" s="76">
        <v>93.1</v>
      </c>
      <c r="DV7" s="76">
        <v>57.8</v>
      </c>
      <c r="DW7" s="76">
        <v>0</v>
      </c>
      <c r="DX7" s="76">
        <v>0</v>
      </c>
      <c r="DY7" s="76">
        <v>0</v>
      </c>
      <c r="DZ7" s="76">
        <v>159.80000000000001</v>
      </c>
      <c r="EA7" s="76">
        <v>160.4</v>
      </c>
      <c r="EB7" s="76">
        <v>175.4</v>
      </c>
      <c r="EC7" s="76">
        <v>166.4</v>
      </c>
      <c r="ED7" s="76">
        <v>201.7</v>
      </c>
      <c r="EE7" s="76" t="s">
        <v>137</v>
      </c>
      <c r="EF7" s="76" t="s">
        <v>137</v>
      </c>
      <c r="EG7" s="76" t="s">
        <v>137</v>
      </c>
      <c r="EH7" s="76" t="s">
        <v>137</v>
      </c>
      <c r="EI7" s="76" t="s">
        <v>137</v>
      </c>
      <c r="EJ7" s="76" t="s">
        <v>137</v>
      </c>
      <c r="EK7" s="76" t="s">
        <v>137</v>
      </c>
      <c r="EL7" s="76" t="s">
        <v>137</v>
      </c>
      <c r="EM7" s="76" t="s">
        <v>137</v>
      </c>
      <c r="EN7" s="76" t="s">
        <v>137</v>
      </c>
      <c r="EO7" s="76">
        <v>100</v>
      </c>
      <c r="EP7" s="76">
        <v>100</v>
      </c>
      <c r="EQ7" s="76">
        <v>100</v>
      </c>
      <c r="ER7" s="76">
        <v>100</v>
      </c>
      <c r="ES7" s="76">
        <v>100</v>
      </c>
      <c r="ET7" s="76">
        <v>86.6</v>
      </c>
      <c r="EU7" s="76">
        <v>83.4</v>
      </c>
      <c r="EV7" s="76">
        <v>82.5</v>
      </c>
      <c r="EW7" s="76">
        <v>83.2</v>
      </c>
      <c r="EX7" s="76">
        <v>87.9</v>
      </c>
      <c r="EY7" s="73" t="s">
        <v>137</v>
      </c>
      <c r="EZ7" s="76" t="s">
        <v>137</v>
      </c>
      <c r="FA7" s="76" t="s">
        <v>137</v>
      </c>
      <c r="FB7" s="76" t="s">
        <v>137</v>
      </c>
      <c r="FC7" s="76" t="s">
        <v>137</v>
      </c>
      <c r="FD7" s="76" t="s">
        <v>137</v>
      </c>
      <c r="FE7" s="76">
        <v>57.7</v>
      </c>
      <c r="FF7" s="76">
        <v>57.6</v>
      </c>
      <c r="FG7" s="76">
        <v>60.4</v>
      </c>
      <c r="FH7" s="76">
        <v>54.1</v>
      </c>
      <c r="FI7" s="76">
        <v>58.1</v>
      </c>
      <c r="FJ7" s="76" t="s">
        <v>137</v>
      </c>
      <c r="FK7" s="76" t="s">
        <v>137</v>
      </c>
      <c r="FL7" s="76" t="s">
        <v>137</v>
      </c>
      <c r="FM7" s="76" t="s">
        <v>137</v>
      </c>
      <c r="FN7" s="76" t="s">
        <v>137</v>
      </c>
      <c r="FO7" s="76">
        <v>5.4</v>
      </c>
      <c r="FP7" s="76">
        <v>8.6999999999999993</v>
      </c>
      <c r="FQ7" s="76">
        <v>14.9</v>
      </c>
      <c r="FR7" s="76">
        <v>16.2</v>
      </c>
      <c r="FS7" s="76">
        <v>5.6</v>
      </c>
      <c r="FT7" s="76" t="s">
        <v>137</v>
      </c>
      <c r="FU7" s="76" t="s">
        <v>137</v>
      </c>
      <c r="FV7" s="76" t="s">
        <v>137</v>
      </c>
      <c r="FW7" s="76" t="s">
        <v>137</v>
      </c>
      <c r="FX7" s="76" t="s">
        <v>137</v>
      </c>
      <c r="FY7" s="76">
        <v>394.9</v>
      </c>
      <c r="FZ7" s="76">
        <v>375</v>
      </c>
      <c r="GA7" s="76">
        <v>314.5</v>
      </c>
      <c r="GB7" s="76">
        <v>339.9</v>
      </c>
      <c r="GC7" s="76">
        <v>303.60000000000002</v>
      </c>
      <c r="GD7" s="76" t="s">
        <v>137</v>
      </c>
      <c r="GE7" s="76" t="s">
        <v>137</v>
      </c>
      <c r="GF7" s="76" t="s">
        <v>137</v>
      </c>
      <c r="GG7" s="76" t="s">
        <v>137</v>
      </c>
      <c r="GH7" s="76" t="s">
        <v>137</v>
      </c>
      <c r="GI7" s="76" t="s">
        <v>137</v>
      </c>
      <c r="GJ7" s="76" t="s">
        <v>137</v>
      </c>
      <c r="GK7" s="76" t="s">
        <v>137</v>
      </c>
      <c r="GL7" s="76" t="s">
        <v>137</v>
      </c>
      <c r="GM7" s="76" t="s">
        <v>137</v>
      </c>
      <c r="GN7" s="76" t="s">
        <v>137</v>
      </c>
      <c r="GO7" s="76" t="s">
        <v>137</v>
      </c>
      <c r="GP7" s="76" t="s">
        <v>137</v>
      </c>
      <c r="GQ7" s="76" t="s">
        <v>137</v>
      </c>
      <c r="GR7" s="76" t="s">
        <v>137</v>
      </c>
      <c r="GS7" s="76">
        <v>92</v>
      </c>
      <c r="GT7" s="76">
        <v>94.7</v>
      </c>
      <c r="GU7" s="76">
        <v>96</v>
      </c>
      <c r="GV7" s="76">
        <v>97.1</v>
      </c>
      <c r="GW7" s="76">
        <v>98.9</v>
      </c>
      <c r="GX7" s="73" t="s">
        <v>137</v>
      </c>
      <c r="GY7" s="76" t="s">
        <v>137</v>
      </c>
      <c r="GZ7" s="76" t="s">
        <v>137</v>
      </c>
      <c r="HA7" s="76" t="s">
        <v>137</v>
      </c>
      <c r="HB7" s="76" t="s">
        <v>137</v>
      </c>
      <c r="HC7" s="76" t="s">
        <v>137</v>
      </c>
      <c r="HD7" s="76">
        <v>67.599999999999994</v>
      </c>
      <c r="HE7" s="76">
        <v>67.8</v>
      </c>
      <c r="HF7" s="76">
        <v>71</v>
      </c>
      <c r="HG7" s="76">
        <v>70.5</v>
      </c>
      <c r="HH7" s="76">
        <v>69.400000000000006</v>
      </c>
      <c r="HI7" s="76" t="s">
        <v>137</v>
      </c>
      <c r="HJ7" s="76" t="s">
        <v>137</v>
      </c>
      <c r="HK7" s="76" t="s">
        <v>137</v>
      </c>
      <c r="HL7" s="76" t="s">
        <v>137</v>
      </c>
      <c r="HM7" s="76" t="s">
        <v>137</v>
      </c>
      <c r="HN7" s="76">
        <v>0</v>
      </c>
      <c r="HO7" s="76">
        <v>0.6</v>
      </c>
      <c r="HP7" s="76">
        <v>0.2</v>
      </c>
      <c r="HQ7" s="76">
        <v>0.1</v>
      </c>
      <c r="HR7" s="76">
        <v>0.5</v>
      </c>
      <c r="HS7" s="76" t="s">
        <v>137</v>
      </c>
      <c r="HT7" s="76" t="s">
        <v>137</v>
      </c>
      <c r="HU7" s="76" t="s">
        <v>137</v>
      </c>
      <c r="HV7" s="76" t="s">
        <v>137</v>
      </c>
      <c r="HW7" s="76" t="s">
        <v>137</v>
      </c>
      <c r="HX7" s="76">
        <v>25.6</v>
      </c>
      <c r="HY7" s="76">
        <v>43.5</v>
      </c>
      <c r="HZ7" s="76">
        <v>42.8</v>
      </c>
      <c r="IA7" s="76">
        <v>41</v>
      </c>
      <c r="IB7" s="76">
        <v>46.6</v>
      </c>
      <c r="IC7" s="76" t="s">
        <v>137</v>
      </c>
      <c r="ID7" s="76" t="s">
        <v>137</v>
      </c>
      <c r="IE7" s="76" t="s">
        <v>137</v>
      </c>
      <c r="IF7" s="76" t="s">
        <v>137</v>
      </c>
      <c r="IG7" s="76" t="s">
        <v>137</v>
      </c>
      <c r="IH7" s="76" t="s">
        <v>137</v>
      </c>
      <c r="II7" s="76" t="s">
        <v>137</v>
      </c>
      <c r="IJ7" s="76" t="s">
        <v>137</v>
      </c>
      <c r="IK7" s="76" t="s">
        <v>137</v>
      </c>
      <c r="IL7" s="76" t="s">
        <v>137</v>
      </c>
      <c r="IM7" s="76" t="s">
        <v>137</v>
      </c>
      <c r="IN7" s="76" t="s">
        <v>137</v>
      </c>
      <c r="IO7" s="76" t="s">
        <v>137</v>
      </c>
      <c r="IP7" s="76" t="s">
        <v>137</v>
      </c>
      <c r="IQ7" s="76" t="s">
        <v>137</v>
      </c>
      <c r="IR7" s="76">
        <v>49.1</v>
      </c>
      <c r="IS7" s="76">
        <v>33.799999999999997</v>
      </c>
      <c r="IT7" s="76">
        <v>24</v>
      </c>
      <c r="IU7" s="76">
        <v>23.8</v>
      </c>
      <c r="IV7" s="76">
        <v>30.5</v>
      </c>
      <c r="IW7" s="73">
        <v>1700</v>
      </c>
      <c r="IX7" s="76">
        <v>16</v>
      </c>
      <c r="IY7" s="76">
        <v>13</v>
      </c>
      <c r="IZ7" s="76">
        <v>15.9</v>
      </c>
      <c r="JA7" s="76">
        <v>19.8</v>
      </c>
      <c r="JB7" s="76">
        <v>11.4</v>
      </c>
      <c r="JC7" s="76">
        <v>16.3</v>
      </c>
      <c r="JD7" s="76">
        <v>13.4</v>
      </c>
      <c r="JE7" s="76">
        <v>12.2</v>
      </c>
      <c r="JF7" s="76">
        <v>16.8</v>
      </c>
      <c r="JG7" s="76">
        <v>21.1</v>
      </c>
      <c r="JH7" s="76">
        <v>45.9</v>
      </c>
      <c r="JI7" s="76">
        <v>34.700000000000003</v>
      </c>
      <c r="JJ7" s="76">
        <v>30</v>
      </c>
      <c r="JK7" s="76">
        <v>29</v>
      </c>
      <c r="JL7" s="76">
        <v>7.3</v>
      </c>
      <c r="JM7" s="76">
        <v>34.200000000000003</v>
      </c>
      <c r="JN7" s="76">
        <v>46.6</v>
      </c>
      <c r="JO7" s="76">
        <v>30.5</v>
      </c>
      <c r="JP7" s="76">
        <v>24.4</v>
      </c>
      <c r="JQ7" s="76">
        <v>17.100000000000001</v>
      </c>
      <c r="JR7" s="76">
        <v>93.1</v>
      </c>
      <c r="JS7" s="76">
        <v>57.8</v>
      </c>
      <c r="JT7" s="76">
        <v>0</v>
      </c>
      <c r="JU7" s="76">
        <v>0</v>
      </c>
      <c r="JV7" s="76">
        <v>0</v>
      </c>
      <c r="JW7" s="76">
        <v>42.3</v>
      </c>
      <c r="JX7" s="76">
        <v>108</v>
      </c>
      <c r="JY7" s="76">
        <v>459.2</v>
      </c>
      <c r="JZ7" s="76">
        <v>331.9</v>
      </c>
      <c r="KA7" s="76">
        <v>450.4</v>
      </c>
      <c r="KB7" s="76" t="s">
        <v>137</v>
      </c>
      <c r="KC7" s="76" t="s">
        <v>137</v>
      </c>
      <c r="KD7" s="76" t="s">
        <v>137</v>
      </c>
      <c r="KE7" s="76" t="s">
        <v>137</v>
      </c>
      <c r="KF7" s="76" t="s">
        <v>137</v>
      </c>
      <c r="KG7" s="76" t="s">
        <v>137</v>
      </c>
      <c r="KH7" s="76" t="s">
        <v>137</v>
      </c>
      <c r="KI7" s="76" t="s">
        <v>137</v>
      </c>
      <c r="KJ7" s="76" t="s">
        <v>137</v>
      </c>
      <c r="KK7" s="76" t="s">
        <v>137</v>
      </c>
      <c r="KL7" s="76">
        <v>100</v>
      </c>
      <c r="KM7" s="76">
        <v>100</v>
      </c>
      <c r="KN7" s="76">
        <v>100</v>
      </c>
      <c r="KO7" s="76">
        <v>100</v>
      </c>
      <c r="KP7" s="76">
        <v>100</v>
      </c>
      <c r="KQ7" s="76">
        <v>95.8</v>
      </c>
      <c r="KR7" s="76">
        <v>92</v>
      </c>
      <c r="KS7" s="76">
        <v>95.4</v>
      </c>
      <c r="KT7" s="76">
        <v>95.1</v>
      </c>
      <c r="KU7" s="76">
        <v>96.5</v>
      </c>
      <c r="KV7" s="73" t="s">
        <v>137</v>
      </c>
      <c r="KW7" s="76" t="s">
        <v>137</v>
      </c>
      <c r="KX7" s="76" t="s">
        <v>137</v>
      </c>
      <c r="KY7" s="76" t="s">
        <v>137</v>
      </c>
      <c r="KZ7" s="76" t="s">
        <v>137</v>
      </c>
      <c r="LA7" s="76" t="s">
        <v>137</v>
      </c>
      <c r="LB7" s="76">
        <v>14.9</v>
      </c>
      <c r="LC7" s="76">
        <v>15.3</v>
      </c>
      <c r="LD7" s="76">
        <v>14.9</v>
      </c>
      <c r="LE7" s="76">
        <v>14.9</v>
      </c>
      <c r="LF7" s="76">
        <v>14.3</v>
      </c>
      <c r="LG7" s="76" t="s">
        <v>137</v>
      </c>
      <c r="LH7" s="76" t="s">
        <v>137</v>
      </c>
      <c r="LI7" s="76" t="s">
        <v>137</v>
      </c>
      <c r="LJ7" s="76" t="s">
        <v>137</v>
      </c>
      <c r="LK7" s="76" t="s">
        <v>137</v>
      </c>
      <c r="LL7" s="76">
        <v>0.3</v>
      </c>
      <c r="LM7" s="76">
        <v>0.7</v>
      </c>
      <c r="LN7" s="76">
        <v>0.4</v>
      </c>
      <c r="LO7" s="76">
        <v>1.8</v>
      </c>
      <c r="LP7" s="76">
        <v>1.8</v>
      </c>
      <c r="LQ7" s="76" t="s">
        <v>137</v>
      </c>
      <c r="LR7" s="76" t="s">
        <v>137</v>
      </c>
      <c r="LS7" s="76" t="s">
        <v>137</v>
      </c>
      <c r="LT7" s="76" t="s">
        <v>137</v>
      </c>
      <c r="LU7" s="76" t="s">
        <v>137</v>
      </c>
      <c r="LV7" s="76">
        <v>172</v>
      </c>
      <c r="LW7" s="76">
        <v>151.69999999999999</v>
      </c>
      <c r="LX7" s="76">
        <v>138.1</v>
      </c>
      <c r="LY7" s="76">
        <v>125.8</v>
      </c>
      <c r="LZ7" s="76">
        <v>119.4</v>
      </c>
      <c r="MA7" s="76" t="s">
        <v>137</v>
      </c>
      <c r="MB7" s="76" t="s">
        <v>137</v>
      </c>
      <c r="MC7" s="76" t="s">
        <v>137</v>
      </c>
      <c r="MD7" s="76" t="s">
        <v>137</v>
      </c>
      <c r="ME7" s="76" t="s">
        <v>137</v>
      </c>
      <c r="MF7" s="76" t="s">
        <v>137</v>
      </c>
      <c r="MG7" s="76" t="s">
        <v>137</v>
      </c>
      <c r="MH7" s="76" t="s">
        <v>137</v>
      </c>
      <c r="MI7" s="76" t="s">
        <v>137</v>
      </c>
      <c r="MJ7" s="76" t="s">
        <v>137</v>
      </c>
      <c r="MK7" s="76" t="s">
        <v>137</v>
      </c>
      <c r="ML7" s="76" t="s">
        <v>137</v>
      </c>
      <c r="MM7" s="76" t="s">
        <v>137</v>
      </c>
      <c r="MN7" s="76" t="s">
        <v>137</v>
      </c>
      <c r="MO7" s="76" t="s">
        <v>137</v>
      </c>
      <c r="MP7" s="76">
        <v>98.2</v>
      </c>
      <c r="MQ7" s="76">
        <v>98.7</v>
      </c>
      <c r="MR7" s="76">
        <v>98.8</v>
      </c>
      <c r="MS7" s="76">
        <v>98.9</v>
      </c>
      <c r="MT7" s="76">
        <v>99.7</v>
      </c>
      <c r="MU7" s="76" t="s">
        <v>137</v>
      </c>
      <c r="MV7" s="76" t="s">
        <v>137</v>
      </c>
      <c r="MW7" s="76" t="s">
        <v>137</v>
      </c>
      <c r="MX7" s="76" t="s">
        <v>137</v>
      </c>
      <c r="MY7" s="76" t="s">
        <v>137</v>
      </c>
      <c r="MZ7" s="76" t="s">
        <v>137</v>
      </c>
      <c r="NA7" s="76" t="s">
        <v>137</v>
      </c>
      <c r="NB7" s="76" t="s">
        <v>137</v>
      </c>
      <c r="NC7" s="76">
        <v>1</v>
      </c>
      <c r="ND7" s="76">
        <v>1</v>
      </c>
      <c r="NE7" s="76">
        <v>1</v>
      </c>
      <c r="NF7" s="76">
        <v>1</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141</v>
      </c>
      <c r="FB8" s="78"/>
      <c r="FC8" s="78"/>
      <c r="FD8" s="78"/>
      <c r="FE8" s="78"/>
      <c r="FF8" s="79"/>
      <c r="FG8" s="78"/>
      <c r="FH8" s="78"/>
      <c r="FI8" s="78" t="str">
        <f>FJ4</f>
        <v>修繕費比率（％）</v>
      </c>
      <c r="FJ8" s="78" t="b">
        <f>IF(SUM($M$6,$MU$7:$MX$7)=0,FALSE,TRUE)</f>
        <v>0</v>
      </c>
      <c r="FK8" s="80" t="s">
        <v>141</v>
      </c>
      <c r="FL8" s="78"/>
      <c r="FM8" s="78"/>
      <c r="FN8" s="78"/>
      <c r="FO8" s="78"/>
      <c r="FP8" s="78"/>
      <c r="FQ8" s="79"/>
      <c r="FR8" s="78"/>
      <c r="FS8" s="78" t="str">
        <f>FT4</f>
        <v>企業債残高対料金収入比率（％）</v>
      </c>
      <c r="FT8" s="78" t="b">
        <f>IF(SUM($M$6,$MU$7:$MX$7)=0,FALSE,TRUE)</f>
        <v>0</v>
      </c>
      <c r="FU8" s="80" t="s">
        <v>141</v>
      </c>
      <c r="FV8" s="78"/>
      <c r="FW8" s="78"/>
      <c r="FX8" s="78"/>
      <c r="FY8" s="78"/>
      <c r="FZ8" s="78"/>
      <c r="GA8" s="78"/>
      <c r="GB8" s="79"/>
      <c r="GC8" s="78" t="str">
        <f>GD4</f>
        <v>有形固定資産減価償却率（％）</v>
      </c>
      <c r="GD8" s="78" t="b">
        <f>IF(SUM($M$6,$MU$7:$MX$7)=0,FALSE,TRUE)</f>
        <v>0</v>
      </c>
      <c r="GE8" s="80" t="s">
        <v>141</v>
      </c>
      <c r="GF8" s="78"/>
      <c r="GG8" s="78"/>
      <c r="GH8" s="78"/>
      <c r="GI8" s="78"/>
      <c r="GJ8" s="78"/>
      <c r="GK8" s="78"/>
      <c r="GL8" s="78"/>
      <c r="GM8" s="78" t="str">
        <f>GN4</f>
        <v>FIT収入割合（％）</v>
      </c>
      <c r="GN8" s="78" t="b">
        <f>IF(SUM($M$6,$MU$7:$MX$7)=0,FALSE,TRUE)</f>
        <v>0</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1</v>
      </c>
      <c r="IY8" s="80" t="s">
        <v>141</v>
      </c>
      <c r="IZ8" s="78"/>
      <c r="JA8" s="78"/>
      <c r="JB8" s="78"/>
      <c r="JC8" s="78"/>
      <c r="JD8" s="79"/>
      <c r="JE8" s="78"/>
      <c r="JF8" s="78"/>
      <c r="JG8" s="78" t="str">
        <f>JH4</f>
        <v>修繕費比率（％）</v>
      </c>
      <c r="JH8" s="78" t="b">
        <f>IF(SUM($O$7,$NC$7:$NF$7)=0,FALSE,TRUE)</f>
        <v>1</v>
      </c>
      <c r="JI8" s="80" t="s">
        <v>141</v>
      </c>
      <c r="JJ8" s="78"/>
      <c r="JK8" s="78"/>
      <c r="JL8" s="78"/>
      <c r="JM8" s="78"/>
      <c r="JN8" s="78"/>
      <c r="JO8" s="79"/>
      <c r="JP8" s="78"/>
      <c r="JQ8" s="78" t="str">
        <f>JR4</f>
        <v>企業債残高対料金収入比率（％）</v>
      </c>
      <c r="JR8" s="78" t="b">
        <f>IF(SUM($O$7,$NC$7:$NF$7)=0,FALSE,TRUE)</f>
        <v>1</v>
      </c>
      <c r="JS8" s="80" t="s">
        <v>141</v>
      </c>
      <c r="JT8" s="78"/>
      <c r="JU8" s="78"/>
      <c r="JV8" s="78"/>
      <c r="JW8" s="78"/>
      <c r="JX8" s="78"/>
      <c r="JY8" s="78"/>
      <c r="JZ8" s="79"/>
      <c r="KA8" s="78" t="str">
        <f>KB4</f>
        <v>有形固定資産減価償却率（％）</v>
      </c>
      <c r="KB8" s="78" t="b">
        <f>IF(SUM($O$7,$NC$7:$NF$7)=0,FALSE,TRUE)</f>
        <v>1</v>
      </c>
      <c r="KC8" s="80" t="s">
        <v>141</v>
      </c>
      <c r="KD8" s="78"/>
      <c r="KE8" s="78"/>
      <c r="KF8" s="78"/>
      <c r="KG8" s="78"/>
      <c r="KH8" s="78"/>
      <c r="KI8" s="78"/>
      <c r="KJ8" s="78"/>
      <c r="KK8" s="78" t="str">
        <f>KL4</f>
        <v>FIT収入割合（％）</v>
      </c>
      <c r="KL8" s="78" t="b">
        <f>IF(SUM($O$7,$NC$7:$NF$7)=0,FALSE,TRUE)</f>
        <v>1</v>
      </c>
      <c r="KM8" s="80" t="s">
        <v>141</v>
      </c>
      <c r="KN8" s="78"/>
      <c r="KO8" s="78"/>
      <c r="KP8" s="78"/>
      <c r="KQ8" s="77"/>
      <c r="KR8" s="77"/>
      <c r="KS8" s="77"/>
      <c r="KT8" s="77"/>
      <c r="KU8" s="78" t="str">
        <f>KV5</f>
        <v>最大出力合計</v>
      </c>
      <c r="KV8" s="78" t="str">
        <f>KW4</f>
        <v>設備利用率（％）</v>
      </c>
      <c r="KW8" s="78" t="b">
        <f>IF(SUM($P$7,$NG$7:$NJ$7)=0,FALSE,TRUE)</f>
        <v>0</v>
      </c>
      <c r="KX8" s="80" t="s">
        <v>141</v>
      </c>
      <c r="KY8" s="78"/>
      <c r="KZ8" s="78"/>
      <c r="LA8" s="78"/>
      <c r="LB8" s="78"/>
      <c r="LC8" s="79"/>
      <c r="LD8" s="78"/>
      <c r="LE8" s="78"/>
      <c r="LF8" s="78" t="str">
        <f>LG4</f>
        <v>修繕費比率（％）</v>
      </c>
      <c r="LG8" s="78" t="b">
        <f>IF(SUM($P$7,$NG$7:$NJ$7)=0,FALSE,TRUE)</f>
        <v>0</v>
      </c>
      <c r="LH8" s="80" t="s">
        <v>141</v>
      </c>
      <c r="LI8" s="78"/>
      <c r="LJ8" s="78"/>
      <c r="LK8" s="78"/>
      <c r="LL8" s="78"/>
      <c r="LM8" s="78"/>
      <c r="LN8" s="79"/>
      <c r="LO8" s="78"/>
      <c r="LP8" s="78" t="str">
        <f>LQ4</f>
        <v>企業債残高対料金収入比率（％）</v>
      </c>
      <c r="LQ8" s="78" t="b">
        <f>IF(SUM($P$7,$NG$7:$NJ$7)=0,FALSE,TRUE)</f>
        <v>0</v>
      </c>
      <c r="LR8" s="80" t="s">
        <v>141</v>
      </c>
      <c r="LS8" s="78"/>
      <c r="LT8" s="78"/>
      <c r="LU8" s="78"/>
      <c r="LV8" s="78"/>
      <c r="LW8" s="78"/>
      <c r="LX8" s="78"/>
      <c r="LY8" s="79"/>
      <c r="LZ8" s="78" t="str">
        <f>MA4</f>
        <v>有形固定資産減価償却率（％）</v>
      </c>
      <c r="MA8" s="78" t="b">
        <f>IF(SUM($P$7,$NG$7:$NJ$7)=0,FALSE,TRUE)</f>
        <v>0</v>
      </c>
      <c r="MB8" s="80" t="s">
        <v>141</v>
      </c>
      <c r="MC8" s="78"/>
      <c r="MD8" s="78"/>
      <c r="ME8" s="78"/>
      <c r="MF8" s="78"/>
      <c r="MG8" s="78"/>
      <c r="MH8" s="78"/>
      <c r="MI8" s="78"/>
      <c r="MJ8" s="78" t="str">
        <f>MK4</f>
        <v>FIT収入割合（％）</v>
      </c>
      <c r="MK8" s="78" t="b">
        <f>IF(SUM($P$7,$NG$7:$NJ$7)=0,FALSE,TRUE)</f>
        <v>0</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（最大出力合計1,700kW）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（最大出力合計1,700kW）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82.8</v>
      </c>
      <c r="AZ11" s="88">
        <f>AZ7</f>
        <v>77.099999999999994</v>
      </c>
      <c r="BA11" s="88">
        <f>BA7</f>
        <v>93.4</v>
      </c>
      <c r="BB11" s="88">
        <f>BB7</f>
        <v>124.3</v>
      </c>
      <c r="BC11" s="88">
        <f>BC7</f>
        <v>122.1</v>
      </c>
      <c r="BD11" s="77"/>
      <c r="BE11" s="77"/>
      <c r="BF11" s="77"/>
      <c r="BG11" s="77"/>
      <c r="BH11" s="77"/>
      <c r="BI11" s="87" t="s">
        <v>150</v>
      </c>
      <c r="BJ11" s="88">
        <f>BJ7</f>
        <v>136.1</v>
      </c>
      <c r="BK11" s="88">
        <f>BK7</f>
        <v>140.1</v>
      </c>
      <c r="BL11" s="88">
        <f>BL7</f>
        <v>166.4</v>
      </c>
      <c r="BM11" s="88">
        <f>BM7</f>
        <v>124.3</v>
      </c>
      <c r="BN11" s="88">
        <f>BN7</f>
        <v>122</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151</v>
      </c>
      <c r="CF11" s="88">
        <f>CF7</f>
        <v>24434.1</v>
      </c>
      <c r="CG11" s="88">
        <f>CG7</f>
        <v>26231</v>
      </c>
      <c r="CH11" s="88">
        <f>CH7</f>
        <v>21934.6</v>
      </c>
      <c r="CI11" s="88">
        <f>CI7</f>
        <v>16567.3</v>
      </c>
      <c r="CJ11" s="88">
        <f>CJ7</f>
        <v>16871.599999999999</v>
      </c>
      <c r="CK11" s="77"/>
      <c r="CL11" s="77"/>
      <c r="CM11" s="77"/>
      <c r="CN11" s="77"/>
      <c r="CO11" s="87" t="s">
        <v>149</v>
      </c>
      <c r="CP11" s="89">
        <f>CP7</f>
        <v>12812</v>
      </c>
      <c r="CQ11" s="89">
        <f>CQ7</f>
        <v>11217</v>
      </c>
      <c r="CR11" s="89">
        <f>CR7</f>
        <v>19400</v>
      </c>
      <c r="CS11" s="89">
        <f>CS7</f>
        <v>11865</v>
      </c>
      <c r="CT11" s="89">
        <f>CT7</f>
        <v>6348</v>
      </c>
      <c r="CU11" s="77"/>
      <c r="CV11" s="77"/>
      <c r="CW11" s="77"/>
      <c r="CX11" s="77"/>
      <c r="CY11" s="77"/>
      <c r="CZ11" s="87" t="s">
        <v>149</v>
      </c>
      <c r="DA11" s="88">
        <f>DA7</f>
        <v>16</v>
      </c>
      <c r="DB11" s="88">
        <f>DB7</f>
        <v>13</v>
      </c>
      <c r="DC11" s="88">
        <f>DC7</f>
        <v>15.9</v>
      </c>
      <c r="DD11" s="88">
        <f>DD7</f>
        <v>19.8</v>
      </c>
      <c r="DE11" s="88">
        <f>DE7</f>
        <v>11.4</v>
      </c>
      <c r="DF11" s="77"/>
      <c r="DG11" s="77"/>
      <c r="DH11" s="77"/>
      <c r="DI11" s="77"/>
      <c r="DJ11" s="87" t="s">
        <v>152</v>
      </c>
      <c r="DK11" s="88">
        <f>DK7</f>
        <v>45.9</v>
      </c>
      <c r="DL11" s="88">
        <f>DL7</f>
        <v>34.700000000000003</v>
      </c>
      <c r="DM11" s="88">
        <f>DM7</f>
        <v>30</v>
      </c>
      <c r="DN11" s="88">
        <f>DN7</f>
        <v>29</v>
      </c>
      <c r="DO11" s="88">
        <f>DO7</f>
        <v>7.3</v>
      </c>
      <c r="DP11" s="77"/>
      <c r="DQ11" s="77"/>
      <c r="DR11" s="77"/>
      <c r="DS11" s="77"/>
      <c r="DT11" s="87" t="s">
        <v>153</v>
      </c>
      <c r="DU11" s="88">
        <f>DU7</f>
        <v>93.1</v>
      </c>
      <c r="DV11" s="88">
        <f>DV7</f>
        <v>57.8</v>
      </c>
      <c r="DW11" s="88">
        <f>DW7</f>
        <v>0</v>
      </c>
      <c r="DX11" s="88">
        <f>DX7</f>
        <v>0</v>
      </c>
      <c r="DY11" s="88">
        <f>DY7</f>
        <v>0</v>
      </c>
      <c r="DZ11" s="77"/>
      <c r="EA11" s="77"/>
      <c r="EB11" s="77"/>
      <c r="EC11" s="77"/>
      <c r="ED11" s="87" t="s">
        <v>154</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149</v>
      </c>
      <c r="EZ11" s="88" t="str">
        <f>EZ7</f>
        <v>-</v>
      </c>
      <c r="FA11" s="88" t="str">
        <f>FA7</f>
        <v>-</v>
      </c>
      <c r="FB11" s="88" t="str">
        <f>FB7</f>
        <v>-</v>
      </c>
      <c r="FC11" s="88" t="str">
        <f>FC7</f>
        <v>-</v>
      </c>
      <c r="FD11" s="88" t="str">
        <f>FD7</f>
        <v>-</v>
      </c>
      <c r="FE11" s="77"/>
      <c r="FF11" s="77"/>
      <c r="FG11" s="77"/>
      <c r="FH11" s="77"/>
      <c r="FI11" s="87" t="s">
        <v>149</v>
      </c>
      <c r="FJ11" s="88" t="str">
        <f>FJ7</f>
        <v>-</v>
      </c>
      <c r="FK11" s="88" t="str">
        <f>FK7</f>
        <v>-</v>
      </c>
      <c r="FL11" s="88" t="str">
        <f>FL7</f>
        <v>-</v>
      </c>
      <c r="FM11" s="88" t="str">
        <f>FM7</f>
        <v>-</v>
      </c>
      <c r="FN11" s="88" t="str">
        <f>FN7</f>
        <v>-</v>
      </c>
      <c r="FO11" s="77"/>
      <c r="FP11" s="77"/>
      <c r="FQ11" s="77"/>
      <c r="FR11" s="77"/>
      <c r="FS11" s="87" t="s">
        <v>149</v>
      </c>
      <c r="FT11" s="88" t="str">
        <f>FT7</f>
        <v>-</v>
      </c>
      <c r="FU11" s="88" t="str">
        <f>FU7</f>
        <v>-</v>
      </c>
      <c r="FV11" s="88" t="str">
        <f>FV7</f>
        <v>-</v>
      </c>
      <c r="FW11" s="88" t="str">
        <f>FW7</f>
        <v>-</v>
      </c>
      <c r="FX11" s="88" t="str">
        <f>FX7</f>
        <v>-</v>
      </c>
      <c r="FY11" s="77"/>
      <c r="FZ11" s="77"/>
      <c r="GA11" s="77"/>
      <c r="GB11" s="77"/>
      <c r="GC11" s="87" t="s">
        <v>149</v>
      </c>
      <c r="GD11" s="88" t="str">
        <f>GD7</f>
        <v>-</v>
      </c>
      <c r="GE11" s="88" t="str">
        <f>GE7</f>
        <v>-</v>
      </c>
      <c r="GF11" s="88" t="str">
        <f>GF7</f>
        <v>-</v>
      </c>
      <c r="GG11" s="88" t="str">
        <f>GG7</f>
        <v>-</v>
      </c>
      <c r="GH11" s="88" t="str">
        <f>GH7</f>
        <v>-</v>
      </c>
      <c r="GI11" s="77"/>
      <c r="GJ11" s="77"/>
      <c r="GK11" s="77"/>
      <c r="GL11" s="77"/>
      <c r="GM11" s="87" t="s">
        <v>149</v>
      </c>
      <c r="GN11" s="88" t="str">
        <f>GN7</f>
        <v>-</v>
      </c>
      <c r="GO11" s="88" t="str">
        <f>GO7</f>
        <v>-</v>
      </c>
      <c r="GP11" s="88" t="str">
        <f>GP7</f>
        <v>-</v>
      </c>
      <c r="GQ11" s="88" t="str">
        <f>GQ7</f>
        <v>-</v>
      </c>
      <c r="GR11" s="88" t="str">
        <f>GR7</f>
        <v>-</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155</v>
      </c>
      <c r="IM11" s="88" t="str">
        <f>IM7</f>
        <v>-</v>
      </c>
      <c r="IN11" s="88" t="str">
        <f>IN7</f>
        <v>-</v>
      </c>
      <c r="IO11" s="88" t="str">
        <f>IO7</f>
        <v>-</v>
      </c>
      <c r="IP11" s="88" t="str">
        <f>IP7</f>
        <v>-</v>
      </c>
      <c r="IQ11" s="88" t="str">
        <f>IQ7</f>
        <v>-</v>
      </c>
      <c r="IR11" s="77"/>
      <c r="IS11" s="77"/>
      <c r="IT11" s="77"/>
      <c r="IU11" s="77"/>
      <c r="IV11" s="77"/>
      <c r="IW11" s="87" t="s">
        <v>155</v>
      </c>
      <c r="IX11" s="88">
        <f>IX7</f>
        <v>16</v>
      </c>
      <c r="IY11" s="88">
        <f>IY7</f>
        <v>13</v>
      </c>
      <c r="IZ11" s="88">
        <f>IZ7</f>
        <v>15.9</v>
      </c>
      <c r="JA11" s="88">
        <f>JA7</f>
        <v>19.8</v>
      </c>
      <c r="JB11" s="88">
        <f>JB7</f>
        <v>11.4</v>
      </c>
      <c r="JC11" s="77"/>
      <c r="JD11" s="77"/>
      <c r="JE11" s="77"/>
      <c r="JF11" s="77"/>
      <c r="JG11" s="87" t="s">
        <v>149</v>
      </c>
      <c r="JH11" s="88">
        <f>JH7</f>
        <v>45.9</v>
      </c>
      <c r="JI11" s="88">
        <f>JI7</f>
        <v>34.700000000000003</v>
      </c>
      <c r="JJ11" s="88">
        <f>JJ7</f>
        <v>30</v>
      </c>
      <c r="JK11" s="88">
        <f>JK7</f>
        <v>29</v>
      </c>
      <c r="JL11" s="88">
        <f>JL7</f>
        <v>7.3</v>
      </c>
      <c r="JM11" s="77"/>
      <c r="JN11" s="77"/>
      <c r="JO11" s="77"/>
      <c r="JP11" s="77"/>
      <c r="JQ11" s="87" t="s">
        <v>149</v>
      </c>
      <c r="JR11" s="88">
        <f>JR7</f>
        <v>93.1</v>
      </c>
      <c r="JS11" s="88">
        <f>JS7</f>
        <v>57.8</v>
      </c>
      <c r="JT11" s="88">
        <f>JT7</f>
        <v>0</v>
      </c>
      <c r="JU11" s="88">
        <f>JU7</f>
        <v>0</v>
      </c>
      <c r="JV11" s="88">
        <f>JV7</f>
        <v>0</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149</v>
      </c>
      <c r="KL11" s="88">
        <f>KL7</f>
        <v>100</v>
      </c>
      <c r="KM11" s="88">
        <f>KM7</f>
        <v>100</v>
      </c>
      <c r="KN11" s="88">
        <f>KN7</f>
        <v>100</v>
      </c>
      <c r="KO11" s="88">
        <f>KO7</f>
        <v>100</v>
      </c>
      <c r="KP11" s="88">
        <f>KP7</f>
        <v>100</v>
      </c>
      <c r="KQ11" s="77"/>
      <c r="KR11" s="77"/>
      <c r="KS11" s="77"/>
      <c r="KT11" s="77"/>
      <c r="KU11" s="77"/>
      <c r="KV11" s="87" t="s">
        <v>149</v>
      </c>
      <c r="KW11" s="88" t="str">
        <f>KW7</f>
        <v>-</v>
      </c>
      <c r="KX11" s="88" t="str">
        <f>KX7</f>
        <v>-</v>
      </c>
      <c r="KY11" s="88" t="str">
        <f>KY7</f>
        <v>-</v>
      </c>
      <c r="KZ11" s="88" t="str">
        <f>KZ7</f>
        <v>-</v>
      </c>
      <c r="LA11" s="88" t="str">
        <f>LA7</f>
        <v>-</v>
      </c>
      <c r="LB11" s="77"/>
      <c r="LC11" s="77"/>
      <c r="LD11" s="77"/>
      <c r="LE11" s="77"/>
      <c r="LF11" s="87" t="s">
        <v>149</v>
      </c>
      <c r="LG11" s="88" t="str">
        <f>LG7</f>
        <v>-</v>
      </c>
      <c r="LH11" s="88" t="str">
        <f>LH7</f>
        <v>-</v>
      </c>
      <c r="LI11" s="88" t="str">
        <f>LI7</f>
        <v>-</v>
      </c>
      <c r="LJ11" s="88" t="str">
        <f>LJ7</f>
        <v>-</v>
      </c>
      <c r="LK11" s="88" t="str">
        <f>LK7</f>
        <v>-</v>
      </c>
      <c r="LL11" s="77"/>
      <c r="LM11" s="77"/>
      <c r="LN11" s="77"/>
      <c r="LO11" s="77"/>
      <c r="LP11" s="87" t="s">
        <v>149</v>
      </c>
      <c r="LQ11" s="88" t="str">
        <f>LQ7</f>
        <v>-</v>
      </c>
      <c r="LR11" s="88" t="str">
        <f>LR7</f>
        <v>-</v>
      </c>
      <c r="LS11" s="88" t="str">
        <f>LS7</f>
        <v>-</v>
      </c>
      <c r="LT11" s="88" t="str">
        <f>LT7</f>
        <v>-</v>
      </c>
      <c r="LU11" s="88" t="str">
        <f>LU7</f>
        <v>-</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121.3</v>
      </c>
      <c r="AZ12" s="88">
        <f>BE7</f>
        <v>123.2</v>
      </c>
      <c r="BA12" s="88">
        <f>BF7</f>
        <v>134.69999999999999</v>
      </c>
      <c r="BB12" s="88">
        <f>BG7</f>
        <v>141.80000000000001</v>
      </c>
      <c r="BC12" s="88">
        <f>BH7</f>
        <v>138.19999999999999</v>
      </c>
      <c r="BD12" s="77"/>
      <c r="BE12" s="77"/>
      <c r="BF12" s="77"/>
      <c r="BG12" s="77"/>
      <c r="BH12" s="77"/>
      <c r="BI12" s="87" t="s">
        <v>156</v>
      </c>
      <c r="BJ12" s="88">
        <f>BO7</f>
        <v>247.9</v>
      </c>
      <c r="BK12" s="88">
        <f>BP7</f>
        <v>240.1</v>
      </c>
      <c r="BL12" s="88">
        <f>BQ7</f>
        <v>253.6</v>
      </c>
      <c r="BM12" s="88">
        <f>BR7</f>
        <v>238</v>
      </c>
      <c r="BN12" s="88">
        <f>BS7</f>
        <v>227.5</v>
      </c>
      <c r="BO12" s="77"/>
      <c r="BP12" s="77"/>
      <c r="BQ12" s="77"/>
      <c r="BR12" s="77"/>
      <c r="BS12" s="77"/>
      <c r="BT12" s="87" t="s">
        <v>156</v>
      </c>
      <c r="BU12" s="88" t="str">
        <f>BZ7</f>
        <v>-</v>
      </c>
      <c r="BV12" s="88" t="str">
        <f>CA7</f>
        <v>-</v>
      </c>
      <c r="BW12" s="88" t="str">
        <f>CB7</f>
        <v>-</v>
      </c>
      <c r="BX12" s="88" t="str">
        <f>CC7</f>
        <v>-</v>
      </c>
      <c r="BY12" s="88" t="str">
        <f>CD7</f>
        <v>-</v>
      </c>
      <c r="BZ12" s="77"/>
      <c r="CA12" s="77"/>
      <c r="CB12" s="77"/>
      <c r="CC12" s="77"/>
      <c r="CD12" s="77"/>
      <c r="CE12" s="87" t="s">
        <v>156</v>
      </c>
      <c r="CF12" s="88">
        <f>CK7</f>
        <v>19199</v>
      </c>
      <c r="CG12" s="88">
        <f>CL7</f>
        <v>19863.5</v>
      </c>
      <c r="CH12" s="88">
        <f>CM7</f>
        <v>19066.3</v>
      </c>
      <c r="CI12" s="88">
        <f>CN7</f>
        <v>18998.7</v>
      </c>
      <c r="CJ12" s="88">
        <f>CO7</f>
        <v>17544.5</v>
      </c>
      <c r="CK12" s="77"/>
      <c r="CL12" s="77"/>
      <c r="CM12" s="77"/>
      <c r="CN12" s="77"/>
      <c r="CO12" s="87" t="s">
        <v>156</v>
      </c>
      <c r="CP12" s="89">
        <f>CU7</f>
        <v>32739</v>
      </c>
      <c r="CQ12" s="89">
        <f>CV7</f>
        <v>34140</v>
      </c>
      <c r="CR12" s="89">
        <f>CW7</f>
        <v>33434</v>
      </c>
      <c r="CS12" s="89">
        <f>CX7</f>
        <v>36820</v>
      </c>
      <c r="CT12" s="89">
        <f>CY7</f>
        <v>35532</v>
      </c>
      <c r="CU12" s="77"/>
      <c r="CV12" s="77"/>
      <c r="CW12" s="77"/>
      <c r="CX12" s="77"/>
      <c r="CY12" s="77"/>
      <c r="CZ12" s="87" t="s">
        <v>156</v>
      </c>
      <c r="DA12" s="88">
        <f>DF7</f>
        <v>32.700000000000003</v>
      </c>
      <c r="DB12" s="88">
        <f>DG7</f>
        <v>32.6</v>
      </c>
      <c r="DC12" s="88">
        <f>DH7</f>
        <v>31.3</v>
      </c>
      <c r="DD12" s="88">
        <f>DI7</f>
        <v>31.8</v>
      </c>
      <c r="DE12" s="88">
        <f>DJ7</f>
        <v>31.6</v>
      </c>
      <c r="DF12" s="77"/>
      <c r="DG12" s="77"/>
      <c r="DH12" s="77"/>
      <c r="DI12" s="77"/>
      <c r="DJ12" s="87" t="s">
        <v>156</v>
      </c>
      <c r="DK12" s="88">
        <f>DP7</f>
        <v>5.3</v>
      </c>
      <c r="DL12" s="88">
        <f>DQ7</f>
        <v>7.3</v>
      </c>
      <c r="DM12" s="88">
        <f>DR7</f>
        <v>5.4</v>
      </c>
      <c r="DN12" s="88">
        <f>DS7</f>
        <v>6.4</v>
      </c>
      <c r="DO12" s="88">
        <f>DT7</f>
        <v>5</v>
      </c>
      <c r="DP12" s="77"/>
      <c r="DQ12" s="77"/>
      <c r="DR12" s="77"/>
      <c r="DS12" s="77"/>
      <c r="DT12" s="87" t="s">
        <v>156</v>
      </c>
      <c r="DU12" s="88">
        <f>DZ7</f>
        <v>159.80000000000001</v>
      </c>
      <c r="DV12" s="88">
        <f>EA7</f>
        <v>160.4</v>
      </c>
      <c r="DW12" s="88">
        <f>EB7</f>
        <v>175.4</v>
      </c>
      <c r="DX12" s="88">
        <f>EC7</f>
        <v>166.4</v>
      </c>
      <c r="DY12" s="88">
        <f>ED7</f>
        <v>201.7</v>
      </c>
      <c r="DZ12" s="77"/>
      <c r="EA12" s="77"/>
      <c r="EB12" s="77"/>
      <c r="EC12" s="77"/>
      <c r="ED12" s="87" t="s">
        <v>156</v>
      </c>
      <c r="EE12" s="88" t="str">
        <f>EJ7</f>
        <v>-</v>
      </c>
      <c r="EF12" s="88" t="str">
        <f>EK7</f>
        <v>-</v>
      </c>
      <c r="EG12" s="88" t="str">
        <f>EL7</f>
        <v>-</v>
      </c>
      <c r="EH12" s="88" t="str">
        <f>EM7</f>
        <v>-</v>
      </c>
      <c r="EI12" s="88" t="str">
        <f>EN7</f>
        <v>-</v>
      </c>
      <c r="EJ12" s="77"/>
      <c r="EK12" s="77"/>
      <c r="EL12" s="77"/>
      <c r="EM12" s="77"/>
      <c r="EN12" s="87" t="s">
        <v>156</v>
      </c>
      <c r="EO12" s="88">
        <f>ET7</f>
        <v>86.6</v>
      </c>
      <c r="EP12" s="88">
        <f>EU7</f>
        <v>83.4</v>
      </c>
      <c r="EQ12" s="88">
        <f>EV7</f>
        <v>82.5</v>
      </c>
      <c r="ER12" s="88">
        <f>EW7</f>
        <v>83.2</v>
      </c>
      <c r="ES12" s="88">
        <f>EX7</f>
        <v>87.9</v>
      </c>
      <c r="ET12" s="77"/>
      <c r="EU12" s="77"/>
      <c r="EV12" s="77"/>
      <c r="EW12" s="77"/>
      <c r="EX12" s="77"/>
      <c r="EY12" s="87" t="s">
        <v>156</v>
      </c>
      <c r="EZ12" s="88" t="str">
        <f>IF($EZ$8,FE7,"-")</f>
        <v>-</v>
      </c>
      <c r="FA12" s="88" t="str">
        <f>IF($EZ$8,FF7,"-")</f>
        <v>-</v>
      </c>
      <c r="FB12" s="88" t="str">
        <f>IF($EZ$8,FG7,"-")</f>
        <v>-</v>
      </c>
      <c r="FC12" s="88" t="str">
        <f>IF($EZ$8,FH7,"-")</f>
        <v>-</v>
      </c>
      <c r="FD12" s="88" t="str">
        <f>IF($EZ$8,FI7,"-")</f>
        <v>-</v>
      </c>
      <c r="FE12" s="77"/>
      <c r="FF12" s="77"/>
      <c r="FG12" s="77"/>
      <c r="FH12" s="77"/>
      <c r="FI12" s="87" t="s">
        <v>156</v>
      </c>
      <c r="FJ12" s="88" t="str">
        <f>IF($FJ$8,FO7,"-")</f>
        <v>-</v>
      </c>
      <c r="FK12" s="88" t="str">
        <f>IF($FJ$8,FP7,"-")</f>
        <v>-</v>
      </c>
      <c r="FL12" s="88" t="str">
        <f>IF($FJ$8,FQ7,"-")</f>
        <v>-</v>
      </c>
      <c r="FM12" s="88" t="str">
        <f>IF($FJ$8,FR7,"-")</f>
        <v>-</v>
      </c>
      <c r="FN12" s="88" t="str">
        <f>IF($FJ$8,FS7,"-")</f>
        <v>-</v>
      </c>
      <c r="FO12" s="77"/>
      <c r="FP12" s="77"/>
      <c r="FQ12" s="77"/>
      <c r="FR12" s="77"/>
      <c r="FS12" s="87" t="s">
        <v>156</v>
      </c>
      <c r="FT12" s="88" t="str">
        <f>IF($FT$8,FY7,"-")</f>
        <v>-</v>
      </c>
      <c r="FU12" s="88" t="str">
        <f>IF($FT$8,FZ7,"-")</f>
        <v>-</v>
      </c>
      <c r="FV12" s="88" t="str">
        <f>IF($FT$8,GA7,"-")</f>
        <v>-</v>
      </c>
      <c r="FW12" s="88" t="str">
        <f>IF($FT$8,GB7,"-")</f>
        <v>-</v>
      </c>
      <c r="FX12" s="88" t="str">
        <f>IF($FT$8,GC7,"-")</f>
        <v>-</v>
      </c>
      <c r="FY12" s="77"/>
      <c r="FZ12" s="77"/>
      <c r="GA12" s="77"/>
      <c r="GB12" s="77"/>
      <c r="GC12" s="87" t="s">
        <v>156</v>
      </c>
      <c r="GD12" s="88" t="str">
        <f>IF($GD$8,GI7,"-")</f>
        <v>-</v>
      </c>
      <c r="GE12" s="88" t="str">
        <f>IF($GD$8,GJ7,"-")</f>
        <v>-</v>
      </c>
      <c r="GF12" s="88" t="str">
        <f>IF($GD$8,GK7,"-")</f>
        <v>-</v>
      </c>
      <c r="GG12" s="88" t="str">
        <f>IF($GD$8,GL7,"-")</f>
        <v>-</v>
      </c>
      <c r="GH12" s="88" t="str">
        <f>IF($GD$8,GM7,"-")</f>
        <v>-</v>
      </c>
      <c r="GI12" s="77"/>
      <c r="GJ12" s="77"/>
      <c r="GK12" s="77"/>
      <c r="GL12" s="77"/>
      <c r="GM12" s="87" t="s">
        <v>156</v>
      </c>
      <c r="GN12" s="88" t="str">
        <f>IF($GN$8,GS7,"-")</f>
        <v>-</v>
      </c>
      <c r="GO12" s="88" t="str">
        <f>IF($GN$8,GT7,"-")</f>
        <v>-</v>
      </c>
      <c r="GP12" s="88" t="str">
        <f>IF($GN$8,GU7,"-")</f>
        <v>-</v>
      </c>
      <c r="GQ12" s="88" t="str">
        <f>IF($GN$8,GV7,"-")</f>
        <v>-</v>
      </c>
      <c r="GR12" s="88" t="str">
        <f>IF($GN$8,GW7,"-")</f>
        <v>-</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f>IF($IX$8,JC7,"-")</f>
        <v>16.3</v>
      </c>
      <c r="IY12" s="88">
        <f>IF($IX$8,JD7,"-")</f>
        <v>13.4</v>
      </c>
      <c r="IZ12" s="88">
        <f>IF($IX$8,JE7,"-")</f>
        <v>12.2</v>
      </c>
      <c r="JA12" s="88">
        <f>IF($IX$8,JF7,"-")</f>
        <v>16.8</v>
      </c>
      <c r="JB12" s="88">
        <f>IF($IX$8,JG7,"-")</f>
        <v>21.1</v>
      </c>
      <c r="JC12" s="77"/>
      <c r="JD12" s="77"/>
      <c r="JE12" s="77"/>
      <c r="JF12" s="77"/>
      <c r="JG12" s="87" t="s">
        <v>156</v>
      </c>
      <c r="JH12" s="88">
        <f>IF($JH$8,JM7,"-")</f>
        <v>34.200000000000003</v>
      </c>
      <c r="JI12" s="88">
        <f>IF($JH$8,JN7,"-")</f>
        <v>46.6</v>
      </c>
      <c r="JJ12" s="88">
        <f>IF($JH$8,JO7,"-")</f>
        <v>30.5</v>
      </c>
      <c r="JK12" s="88">
        <f>IF($JH$8,JP7,"-")</f>
        <v>24.4</v>
      </c>
      <c r="JL12" s="88">
        <f>IF($JH$8,JQ7,"-")</f>
        <v>17.100000000000001</v>
      </c>
      <c r="JM12" s="77"/>
      <c r="JN12" s="77"/>
      <c r="JO12" s="77"/>
      <c r="JP12" s="77"/>
      <c r="JQ12" s="87" t="s">
        <v>156</v>
      </c>
      <c r="JR12" s="88">
        <f>IF($JR$8,JW7,"-")</f>
        <v>42.3</v>
      </c>
      <c r="JS12" s="88">
        <f>IF($JR$8,JX7,"-")</f>
        <v>108</v>
      </c>
      <c r="JT12" s="88">
        <f>IF($JR$8,JY7,"-")</f>
        <v>459.2</v>
      </c>
      <c r="JU12" s="88">
        <f>IF($JR$8,JZ7,"-")</f>
        <v>331.9</v>
      </c>
      <c r="JV12" s="88">
        <f>IF($JR$8,KA7,"-")</f>
        <v>450.4</v>
      </c>
      <c r="JW12" s="77"/>
      <c r="JX12" s="77"/>
      <c r="JY12" s="77"/>
      <c r="JZ12" s="77"/>
      <c r="KA12" s="87" t="s">
        <v>156</v>
      </c>
      <c r="KB12" s="88" t="str">
        <f>IF($KB$8,KG7,"-")</f>
        <v>-</v>
      </c>
      <c r="KC12" s="88" t="str">
        <f>IF($KB$8,KH7,"-")</f>
        <v>-</v>
      </c>
      <c r="KD12" s="88" t="str">
        <f>IF($KB$8,KI7,"-")</f>
        <v>-</v>
      </c>
      <c r="KE12" s="88" t="str">
        <f>IF($KB$8,KJ7,"-")</f>
        <v>-</v>
      </c>
      <c r="KF12" s="88" t="str">
        <f>IF($KB$8,KK7,"-")</f>
        <v>-</v>
      </c>
      <c r="KG12" s="77"/>
      <c r="KH12" s="77"/>
      <c r="KI12" s="77"/>
      <c r="KJ12" s="77"/>
      <c r="KK12" s="87" t="s">
        <v>156</v>
      </c>
      <c r="KL12" s="88">
        <f>IF($KL$8,KQ7,"-")</f>
        <v>95.8</v>
      </c>
      <c r="KM12" s="88">
        <f>IF($KL$8,KR7,"-")</f>
        <v>92</v>
      </c>
      <c r="KN12" s="88">
        <f>IF($KL$8,KS7,"-")</f>
        <v>95.4</v>
      </c>
      <c r="KO12" s="88">
        <f>IF($KL$8,KT7,"-")</f>
        <v>95.1</v>
      </c>
      <c r="KP12" s="88">
        <f>IF($KL$8,KU7,"-")</f>
        <v>96.5</v>
      </c>
      <c r="KQ12" s="77"/>
      <c r="KR12" s="77"/>
      <c r="KS12" s="77"/>
      <c r="KT12" s="77"/>
      <c r="KU12" s="77"/>
      <c r="KV12" s="87" t="s">
        <v>156</v>
      </c>
      <c r="KW12" s="88" t="str">
        <f>IF($KW$8,LB7,"-")</f>
        <v>-</v>
      </c>
      <c r="KX12" s="88" t="str">
        <f>IF($KW$8,LC7,"-")</f>
        <v>-</v>
      </c>
      <c r="KY12" s="88" t="str">
        <f>IF($KW$8,LD7,"-")</f>
        <v>-</v>
      </c>
      <c r="KZ12" s="88" t="str">
        <f>IF($KW$8,LE7,"-")</f>
        <v>-</v>
      </c>
      <c r="LA12" s="88" t="str">
        <f>IF($KW$8,LF7,"-")</f>
        <v>-</v>
      </c>
      <c r="LB12" s="77"/>
      <c r="LC12" s="77"/>
      <c r="LD12" s="77"/>
      <c r="LE12" s="77"/>
      <c r="LF12" s="87" t="s">
        <v>156</v>
      </c>
      <c r="LG12" s="88" t="str">
        <f>IF($LG$8,LL7,"-")</f>
        <v>-</v>
      </c>
      <c r="LH12" s="88" t="str">
        <f>IF($LG$8,LM7,"-")</f>
        <v>-</v>
      </c>
      <c r="LI12" s="88" t="str">
        <f>IF($LG$8,LN7,"-")</f>
        <v>-</v>
      </c>
      <c r="LJ12" s="88" t="str">
        <f>IF($LG$8,LO7,"-")</f>
        <v>-</v>
      </c>
      <c r="LK12" s="88" t="str">
        <f>IF($LG$8,LP7,"-")</f>
        <v>-</v>
      </c>
      <c r="LL12" s="77"/>
      <c r="LM12" s="77"/>
      <c r="LN12" s="77"/>
      <c r="LO12" s="77"/>
      <c r="LP12" s="87" t="s">
        <v>156</v>
      </c>
      <c r="LQ12" s="88" t="str">
        <f>IF($LQ$8,LV7,"-")</f>
        <v>-</v>
      </c>
      <c r="LR12" s="88" t="str">
        <f>IF($LQ$8,LW7,"-")</f>
        <v>-</v>
      </c>
      <c r="LS12" s="88" t="str">
        <f>IF($LQ$8,LX7,"-")</f>
        <v>-</v>
      </c>
      <c r="LT12" s="88" t="str">
        <f>IF($LQ$8,LY7,"-")</f>
        <v>-</v>
      </c>
      <c r="LU12" s="88" t="str">
        <f>IF($LQ$8,LZ7,"-")</f>
        <v>-</v>
      </c>
      <c r="LV12" s="77"/>
      <c r="LW12" s="77"/>
      <c r="LX12" s="77"/>
      <c r="LY12" s="77"/>
      <c r="LZ12" s="87" t="s">
        <v>156</v>
      </c>
      <c r="MA12" s="88" t="str">
        <f>IF($MA$8,MF7,"-")</f>
        <v>-</v>
      </c>
      <c r="MB12" s="88" t="str">
        <f>IF($MA$8,MG7,"-")</f>
        <v>-</v>
      </c>
      <c r="MC12" s="88" t="str">
        <f>IF($MA$8,MH7,"-")</f>
        <v>-</v>
      </c>
      <c r="MD12" s="88" t="str">
        <f>IF($MA$8,MI7,"-")</f>
        <v>-</v>
      </c>
      <c r="ME12" s="88" t="str">
        <f>IF($MA$8,MJ7,"-")</f>
        <v>-</v>
      </c>
      <c r="MF12" s="77"/>
      <c r="MG12" s="77"/>
      <c r="MH12" s="77"/>
      <c r="MI12" s="77"/>
      <c r="MJ12" s="87" t="s">
        <v>157</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03" t="s">
        <v>160</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82.8</v>
      </c>
      <c r="AZ17" s="99">
        <f t="shared" ref="AZ17:BC17" si="9">IF(AZ7="-",NA(),AZ7)</f>
        <v>77.099999999999994</v>
      </c>
      <c r="BA17" s="99">
        <f t="shared" si="9"/>
        <v>93.4</v>
      </c>
      <c r="BB17" s="99">
        <f t="shared" si="9"/>
        <v>124.3</v>
      </c>
      <c r="BC17" s="99">
        <f t="shared" si="9"/>
        <v>122.1</v>
      </c>
      <c r="BD17" s="93"/>
      <c r="BE17" s="93"/>
      <c r="BF17" s="93"/>
      <c r="BG17" s="93"/>
      <c r="BH17" s="93"/>
      <c r="BI17" s="98" t="s">
        <v>171</v>
      </c>
      <c r="BJ17" s="99">
        <f>IF(BJ7="-",NA(),BJ7)</f>
        <v>136.1</v>
      </c>
      <c r="BK17" s="99">
        <f t="shared" ref="BK17:BN17" si="10">IF(BK7="-",NA(),BK7)</f>
        <v>140.1</v>
      </c>
      <c r="BL17" s="99">
        <f t="shared" si="10"/>
        <v>166.4</v>
      </c>
      <c r="BM17" s="99">
        <f t="shared" si="10"/>
        <v>124.3</v>
      </c>
      <c r="BN17" s="99">
        <f t="shared" si="10"/>
        <v>122</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24434.1</v>
      </c>
      <c r="CG17" s="99">
        <f t="shared" ref="CG17:CJ17" si="12">IF(CG7="-",NA(),CG7)</f>
        <v>26231</v>
      </c>
      <c r="CH17" s="99">
        <f t="shared" si="12"/>
        <v>21934.6</v>
      </c>
      <c r="CI17" s="99">
        <f t="shared" si="12"/>
        <v>16567.3</v>
      </c>
      <c r="CJ17" s="99">
        <f t="shared" si="12"/>
        <v>16871.599999999999</v>
      </c>
      <c r="CK17" s="93"/>
      <c r="CL17" s="93"/>
      <c r="CM17" s="93"/>
      <c r="CN17" s="93"/>
      <c r="CO17" s="98" t="s">
        <v>171</v>
      </c>
      <c r="CP17" s="100">
        <f>IF(CP7="-",NA(),CP7)</f>
        <v>12812</v>
      </c>
      <c r="CQ17" s="100">
        <f t="shared" ref="CQ17:CT17" si="13">IF(CQ7="-",NA(),CQ7)</f>
        <v>11217</v>
      </c>
      <c r="CR17" s="100">
        <f t="shared" si="13"/>
        <v>19400</v>
      </c>
      <c r="CS17" s="100">
        <f t="shared" si="13"/>
        <v>11865</v>
      </c>
      <c r="CT17" s="100">
        <f t="shared" si="13"/>
        <v>6348</v>
      </c>
      <c r="CU17" s="93"/>
      <c r="CV17" s="93"/>
      <c r="CW17" s="93"/>
      <c r="CX17" s="93"/>
      <c r="CY17" s="93"/>
      <c r="CZ17" s="98" t="s">
        <v>171</v>
      </c>
      <c r="DA17" s="99">
        <f>IF(DA7="-",NA(),DA7)</f>
        <v>16</v>
      </c>
      <c r="DB17" s="99">
        <f t="shared" ref="DB17:DE17" si="14">IF(DB7="-",NA(),DB7)</f>
        <v>13</v>
      </c>
      <c r="DC17" s="99">
        <f t="shared" si="14"/>
        <v>15.9</v>
      </c>
      <c r="DD17" s="99">
        <f t="shared" si="14"/>
        <v>19.8</v>
      </c>
      <c r="DE17" s="99">
        <f t="shared" si="14"/>
        <v>11.4</v>
      </c>
      <c r="DF17" s="93"/>
      <c r="DG17" s="93"/>
      <c r="DH17" s="93"/>
      <c r="DI17" s="93"/>
      <c r="DJ17" s="98" t="s">
        <v>171</v>
      </c>
      <c r="DK17" s="99">
        <f>IF(DK7="-",NA(),DK7)</f>
        <v>45.9</v>
      </c>
      <c r="DL17" s="99">
        <f t="shared" ref="DL17:DO17" si="15">IF(DL7="-",NA(),DL7)</f>
        <v>34.700000000000003</v>
      </c>
      <c r="DM17" s="99">
        <f t="shared" si="15"/>
        <v>30</v>
      </c>
      <c r="DN17" s="99">
        <f t="shared" si="15"/>
        <v>29</v>
      </c>
      <c r="DO17" s="99">
        <f t="shared" si="15"/>
        <v>7.3</v>
      </c>
      <c r="DP17" s="93"/>
      <c r="DQ17" s="93"/>
      <c r="DR17" s="93"/>
      <c r="DS17" s="93"/>
      <c r="DT17" s="98" t="s">
        <v>171</v>
      </c>
      <c r="DU17" s="99">
        <f>IF(DU7="-",NA(),DU7)</f>
        <v>93.1</v>
      </c>
      <c r="DV17" s="99">
        <f t="shared" ref="DV17:DY17" si="16">IF(DV7="-",NA(),DV7)</f>
        <v>57.8</v>
      </c>
      <c r="DW17" s="99">
        <f t="shared" si="16"/>
        <v>0</v>
      </c>
      <c r="DX17" s="99">
        <f t="shared" si="16"/>
        <v>0</v>
      </c>
      <c r="DY17" s="99">
        <f t="shared" si="16"/>
        <v>0</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171</v>
      </c>
      <c r="FJ17" s="99" t="e">
        <f>IF(FJ7="-",NA(),FJ7)</f>
        <v>#N/A</v>
      </c>
      <c r="FK17" s="99" t="e">
        <f t="shared" ref="FK17:FN17" si="20">IF(FK7="-",NA(),FK7)</f>
        <v>#N/A</v>
      </c>
      <c r="FL17" s="99" t="e">
        <f t="shared" si="20"/>
        <v>#N/A</v>
      </c>
      <c r="FM17" s="99" t="e">
        <f t="shared" si="20"/>
        <v>#N/A</v>
      </c>
      <c r="FN17" s="99" t="e">
        <f t="shared" si="20"/>
        <v>#N/A</v>
      </c>
      <c r="FO17" s="93"/>
      <c r="FP17" s="93"/>
      <c r="FQ17" s="93"/>
      <c r="FR17" s="93"/>
      <c r="FS17" s="98" t="s">
        <v>171</v>
      </c>
      <c r="FT17" s="99" t="e">
        <f>IF(FT7="-",NA(),FT7)</f>
        <v>#N/A</v>
      </c>
      <c r="FU17" s="99" t="e">
        <f t="shared" ref="FU17:FX17" si="21">IF(FU7="-",NA(),FU7)</f>
        <v>#N/A</v>
      </c>
      <c r="FV17" s="99" t="e">
        <f t="shared" si="21"/>
        <v>#N/A</v>
      </c>
      <c r="FW17" s="99" t="e">
        <f t="shared" si="21"/>
        <v>#N/A</v>
      </c>
      <c r="FX17" s="99" t="e">
        <f t="shared" si="21"/>
        <v>#N/A</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f>IF(IX7="-",NA(),IX7)</f>
        <v>16</v>
      </c>
      <c r="IY17" s="99">
        <f t="shared" ref="IY17:JB17" si="29">IF(IY7="-",NA(),IY7)</f>
        <v>13</v>
      </c>
      <c r="IZ17" s="99">
        <f t="shared" si="29"/>
        <v>15.9</v>
      </c>
      <c r="JA17" s="99">
        <f t="shared" si="29"/>
        <v>19.8</v>
      </c>
      <c r="JB17" s="99">
        <f t="shared" si="29"/>
        <v>11.4</v>
      </c>
      <c r="JC17" s="93"/>
      <c r="JD17" s="93"/>
      <c r="JE17" s="93"/>
      <c r="JF17" s="93"/>
      <c r="JG17" s="98" t="s">
        <v>172</v>
      </c>
      <c r="JH17" s="99">
        <f>IF(JH7="-",NA(),JH7)</f>
        <v>45.9</v>
      </c>
      <c r="JI17" s="99">
        <f t="shared" ref="JI17:JL17" si="30">IF(JI7="-",NA(),JI7)</f>
        <v>34.700000000000003</v>
      </c>
      <c r="JJ17" s="99">
        <f t="shared" si="30"/>
        <v>30</v>
      </c>
      <c r="JK17" s="99">
        <f t="shared" si="30"/>
        <v>29</v>
      </c>
      <c r="JL17" s="99">
        <f t="shared" si="30"/>
        <v>7.3</v>
      </c>
      <c r="JM17" s="93"/>
      <c r="JN17" s="93"/>
      <c r="JO17" s="93"/>
      <c r="JP17" s="93"/>
      <c r="JQ17" s="98" t="s">
        <v>171</v>
      </c>
      <c r="JR17" s="99">
        <f>IF(JR7="-",NA(),JR7)</f>
        <v>93.1</v>
      </c>
      <c r="JS17" s="99">
        <f t="shared" ref="JS17:JV17" si="31">IF(JS7="-",NA(),JS7)</f>
        <v>57.8</v>
      </c>
      <c r="JT17" s="99">
        <f t="shared" si="31"/>
        <v>0</v>
      </c>
      <c r="JU17" s="99">
        <f t="shared" si="31"/>
        <v>0</v>
      </c>
      <c r="JV17" s="99">
        <f t="shared" si="31"/>
        <v>0</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f>IF(KL7="-",NA(),KL7)</f>
        <v>100</v>
      </c>
      <c r="KM17" s="99">
        <f t="shared" ref="KM17:KP17" si="33">IF(KM7="-",NA(),KM7)</f>
        <v>100</v>
      </c>
      <c r="KN17" s="99">
        <f t="shared" si="33"/>
        <v>100</v>
      </c>
      <c r="KO17" s="99">
        <f t="shared" si="33"/>
        <v>100</v>
      </c>
      <c r="KP17" s="99">
        <f t="shared" si="33"/>
        <v>100</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174</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174</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174</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174</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174</v>
      </c>
      <c r="DK18" s="99">
        <f>IF(DP7="-",NA(),DP7)</f>
        <v>5.3</v>
      </c>
      <c r="DL18" s="99">
        <f t="shared" ref="DL18:DO18" si="45">IF(DQ7="-",NA(),DQ7)</f>
        <v>7.3</v>
      </c>
      <c r="DM18" s="99">
        <f t="shared" si="45"/>
        <v>5.4</v>
      </c>
      <c r="DN18" s="99">
        <f t="shared" si="45"/>
        <v>6.4</v>
      </c>
      <c r="DO18" s="99">
        <f t="shared" si="45"/>
        <v>5</v>
      </c>
      <c r="DP18" s="93"/>
      <c r="DQ18" s="93"/>
      <c r="DR18" s="93"/>
      <c r="DS18" s="93"/>
      <c r="DT18" s="98" t="s">
        <v>174</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174</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174</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174</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f>IF(OR(NOT($IX$8),JC7="-"),NA(),JC7)</f>
        <v>16.3</v>
      </c>
      <c r="IY18" s="99">
        <f>IF(OR(NOT($IX$8),JD7="-"),NA(),JD7)</f>
        <v>13.4</v>
      </c>
      <c r="IZ18" s="99">
        <f>IF(OR(NOT($IX$8),JE7="-"),NA(),JE7)</f>
        <v>12.2</v>
      </c>
      <c r="JA18" s="99">
        <f>IF(OR(NOT($IX$8),JF7="-"),NA(),JF7)</f>
        <v>16.8</v>
      </c>
      <c r="JB18" s="99">
        <f>IF(OR(NOT($IX$8),JG7="-"),NA(),JG7)</f>
        <v>21.1</v>
      </c>
      <c r="JC18" s="93"/>
      <c r="JD18" s="93"/>
      <c r="JE18" s="93"/>
      <c r="JF18" s="93"/>
      <c r="JG18" s="98" t="s">
        <v>174</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174</v>
      </c>
      <c r="JR18" s="99">
        <f>IF(OR(NOT($JR$8),JW7="-"),NA(),JW7)</f>
        <v>42.3</v>
      </c>
      <c r="JS18" s="99">
        <f>IF(OR(NOT($JR$8),JX7="-"),NA(),JX7)</f>
        <v>108</v>
      </c>
      <c r="JT18" s="99">
        <f>IF(OR(NOT($JR$8),JY7="-"),NA(),JY7)</f>
        <v>459.2</v>
      </c>
      <c r="JU18" s="99">
        <f>IF(OR(NOT($JR$8),JZ7="-"),NA(),JZ7)</f>
        <v>331.9</v>
      </c>
      <c r="JV18" s="99">
        <f>IF(OR(NOT($JR$8),KA7="-"),NA(),KA7)</f>
        <v>450.4</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176</v>
      </c>
      <c r="C20" s="202"/>
      <c r="D20" s="93"/>
    </row>
    <row r="21" spans="1:374" x14ac:dyDescent="0.15">
      <c r="A21" s="90">
        <f t="shared" si="7"/>
        <v>7</v>
      </c>
      <c r="B21" s="202" t="s">
        <v>177</v>
      </c>
      <c r="C21" s="202"/>
      <c r="D21" s="93"/>
    </row>
    <row r="22" spans="1:374" x14ac:dyDescent="0.15">
      <c r="A22" s="90">
        <f t="shared" si="7"/>
        <v>8</v>
      </c>
      <c r="B22" s="202" t="s">
        <v>178</v>
      </c>
      <c r="C22" s="202"/>
      <c r="D22" s="93"/>
      <c r="E22" s="204" t="s">
        <v>179</v>
      </c>
      <c r="F22" s="205"/>
      <c r="G22" s="205"/>
      <c r="H22" s="205"/>
      <c r="I22" s="206"/>
    </row>
    <row r="23" spans="1:374" x14ac:dyDescent="0.15">
      <c r="A23" s="90">
        <f t="shared" si="7"/>
        <v>9</v>
      </c>
      <c r="B23" s="202" t="s">
        <v>180</v>
      </c>
      <c r="C23" s="202"/>
      <c r="D23" s="93"/>
      <c r="E23" s="207"/>
      <c r="F23" s="208"/>
      <c r="G23" s="208"/>
      <c r="H23" s="208"/>
      <c r="I23" s="209"/>
    </row>
    <row r="24" spans="1:374" x14ac:dyDescent="0.15">
      <c r="A24" s="90">
        <f t="shared" si="7"/>
        <v>10</v>
      </c>
      <c r="B24" s="202" t="s">
        <v>181</v>
      </c>
      <c r="C24" s="202"/>
      <c r="D24" s="93"/>
      <c r="E24" s="207"/>
      <c r="F24" s="208"/>
      <c r="G24" s="208"/>
      <c r="H24" s="208"/>
      <c r="I24" s="209"/>
    </row>
    <row r="25" spans="1:374" x14ac:dyDescent="0.15">
      <c r="A25" s="90">
        <f t="shared" si="7"/>
        <v>11</v>
      </c>
      <c r="B25" s="202" t="s">
        <v>182</v>
      </c>
      <c r="C25" s="202"/>
      <c r="D25" s="93"/>
      <c r="E25" s="207"/>
      <c r="F25" s="208"/>
      <c r="G25" s="208"/>
      <c r="H25" s="208"/>
      <c r="I25" s="209"/>
    </row>
    <row r="26" spans="1:374" x14ac:dyDescent="0.15">
      <c r="A26" s="90">
        <f t="shared" si="7"/>
        <v>12</v>
      </c>
      <c r="B26" s="202" t="s">
        <v>183</v>
      </c>
      <c r="C26" s="202"/>
      <c r="D26" s="93"/>
      <c r="E26" s="207"/>
      <c r="F26" s="208"/>
      <c r="G26" s="208"/>
      <c r="H26" s="208"/>
      <c r="I26" s="209"/>
    </row>
    <row r="27" spans="1:374" x14ac:dyDescent="0.15">
      <c r="A27" s="90">
        <f t="shared" si="7"/>
        <v>13</v>
      </c>
      <c r="B27" s="202" t="s">
        <v>184</v>
      </c>
      <c r="C27" s="202"/>
      <c r="D27" s="93"/>
      <c r="E27" s="207"/>
      <c r="F27" s="208"/>
      <c r="G27" s="208"/>
      <c r="H27" s="208"/>
      <c r="I27" s="209"/>
    </row>
    <row r="28" spans="1:374" x14ac:dyDescent="0.15">
      <c r="A28" s="90">
        <f t="shared" si="7"/>
        <v>14</v>
      </c>
      <c r="B28" s="202" t="s">
        <v>185</v>
      </c>
      <c r="C28" s="202"/>
      <c r="D28" s="93"/>
      <c r="E28" s="207"/>
      <c r="F28" s="208"/>
      <c r="G28" s="208"/>
      <c r="H28" s="208"/>
      <c r="I28" s="209"/>
    </row>
    <row r="29" spans="1:374" x14ac:dyDescent="0.15">
      <c r="A29" s="90">
        <f t="shared" si="7"/>
        <v>15</v>
      </c>
      <c r="B29" s="202" t="s">
        <v>186</v>
      </c>
      <c r="C29" s="202"/>
      <c r="D29" s="93"/>
      <c r="E29" s="207"/>
      <c r="F29" s="208"/>
      <c r="G29" s="208"/>
      <c r="H29" s="208"/>
      <c r="I29" s="209"/>
    </row>
    <row r="30" spans="1:374" x14ac:dyDescent="0.15">
      <c r="A30" s="90">
        <f t="shared" si="7"/>
        <v>16</v>
      </c>
      <c r="B30" s="202" t="s">
        <v>187</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2022-12-01T02:13:44Z</dcterms:created>
  <dcterms:modified xsi:type="dcterms:W3CDTF">2023-02-10T09:39:01Z</dcterms:modified>
  <cp:category/>
</cp:coreProperties>
</file>