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HO+9/mwXY96ddAK+MxfwCPazJYqI1DsHkwfyg6LtjScuxBH/yY/GslonVMXcKuysO0iGqzTc2kPO3zYqFWA9Lw==" workbookSaltValue="ZwLB4b9hjzXBVw7pW5PMi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FX30" i="4"/>
  <c r="BG30" i="4"/>
  <c r="AV76" i="4"/>
  <c r="KO51" i="4"/>
  <c r="LE76" i="4"/>
  <c r="FX51" i="4"/>
  <c r="KO30" i="4"/>
  <c r="HP76" i="4"/>
  <c r="BG51" i="4"/>
  <c r="KP76" i="4"/>
  <c r="FE51" i="4"/>
  <c r="HA76" i="4"/>
  <c r="AN51" i="4"/>
  <c r="FE30" i="4"/>
  <c r="AN30" i="4"/>
  <c r="JV30" i="4"/>
  <c r="AG76" i="4"/>
  <c r="JV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<sst xmlns="http://schemas.openxmlformats.org/spreadsheetml/2006/main" count="278" uniqueCount="133">
  <si>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</si>
  <si>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</si>
  <si>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</si>
  <si>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</si>
  <si>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</si>
  <si>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</si>
  <si>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</si>
  <si>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</si>
  <si>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</si>
  <si>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</si>
  <si>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</si>
  <si>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</si>
  <si>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</si>
  <si>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</si>
  <si>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</si>
  <si>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</si>
  <si>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</si>
  <si>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</si>
  <si>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</si>
  <si>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</si>
  <si>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</si>
  <si>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</si>
  <si>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</si>
  <si>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</si>
  <si>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</si>
  <si>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</si>
  <si>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</si>
  <si>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</si>
  <si>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</si>
  <si>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</si>
  <si>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</si>
  <si>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</si>
  <si>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</si>
  <si>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</si>
  <si>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</si>
  <si>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</si>
  <si>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</si>
  <si>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</si>
  <si>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</si>
  <si>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</si>
  <si>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</si>
  <si>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</si>
  <si>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</si>
  <si>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</si>
  <si>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</si>
  <si>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</si>
  <si>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</si>
  <si>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</si>
  <si>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</si>
  <si>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</si>
  <si>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</si>
  <si>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</si>
  <si>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</si>
  <si>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</si>
  <si>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</si>
  <si>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</si>
  <si>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</si>
  <si>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</si>
  <si>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</si>
  <si>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</si>
  <si>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</si>
  <si>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</si>
  <si>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</si>
  <si>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</si>
  <si>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</si>
  <si>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</si>
  <si>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</si>
  <si>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</si>
  <si>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</si>
  <si>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</si>
  <si>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</si>
  <si>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</si>
  <si>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</si>
  <si>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</si>
  <si>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</si>
  <si>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</si>
  <si>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</si>
  <si>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</si>
  <si>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</si>
  <si>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</si>
  <si>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</si>
  <si>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</si>
  <si>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</si>
  <si>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</si>
  <si>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</si>
  <si>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</si>
  <si>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</si>
  <si>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</si>
  <si>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</si>
  <si>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</si>
  <si>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</si>
  <si>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</si>
  <si>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</si>
  <si>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</si>
  <si>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</si>
  <si>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</si>
  <si>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</si>
  <si>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</si>
  <si>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</si>
  <si>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</si>
  <si>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</si>
  <si>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</si>
  <si>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</si>
  <si>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</si>
  <si>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</si>
  <si>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</si>
  <si>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</si>
  <si>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</si>
  <si>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</si>
  <si>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</si>
  <si>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</si>
  <si>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</si>
  <si>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沖新田駐車場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</si>
  <si>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</si>
  <si>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</si>
  <si>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</si>
  <si>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</si>
  <si>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</si>
  <si>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</si>
  <si>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</si>
  <si>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</si>
  <si>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</si>
  <si>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</si>
  <si>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</si>
  <si>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</si>
  <si>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</si>
  <si>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</si>
  <si>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</si>
  <si>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</si>
  <si>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①収益的収支比率
　定期駐車のみであり、現在ほぼ満車状態であるため、横ばいで推移している。また、支出について、主なものは港湾施設使用料である。比率は100％を超えており、黒字であるが、類似施設と比較すると数値は低くなっている。
④売上高GOP比率
⑤EBITDA
　売上高ＧＯＰ比率は、類似施設平均値を上回っており、利益率は高く、数値も安定している。
　ＥＢＩＴＤＡの数値が平均値を下回っているのは、収容台数が49台と小規模施設であり、利益そのものが少ないことが原因として挙げられる。
</t>
    <phoneticPr fontId="5"/>
  </si>
  <si>
    <t xml:space="preserve">⑧設備投資見込額
　平面駐車場であり、大きな改修等の新たな設備投資は見込んでいない。
</t>
    <phoneticPr fontId="5"/>
  </si>
  <si>
    <t xml:space="preserve">⑪稼働率
定期駐車のみとなっており、空きがない状態であるため、100％で推移している。
</t>
    <phoneticPr fontId="5"/>
  </si>
  <si>
    <t>支出のほとんどが港湾施設使用料である。平面駐車場であり、機械等の施設もないため、修繕等の支出もない。定期駐車のみで、港湾施設に位置しているため、主にフェリー会社やその他企業の契約が多い。ほとんど空きがない状態であり、収入は安定している。そのため、営業に関する収益性は高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</si>
</sst>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154</c:v>
                </c:pt>
                <c:pt idx="1">
                  <c:v>148</c:v>
                </c:pt>
                <c:pt idx="2">
                  <c:v>150.6</c:v>
                </c:pt>
                <c:pt idx="3">
                  <c:v>151.4</c:v>
                </c:pt>
                <c:pt idx="4">
                  <c:v>153.9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CE-4836-8DFF-3CBB68F52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51808"/>
        <c:axId val="5575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CE-4836-8DFF-3CBB68F52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51808"/>
        <c:axId val="55753728"/>
      </c:lineChart>
      <c:catAx>
        <c:axId val="55751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753728"/>
        <c:crosses val="autoZero"/>
        <c:auto val="1"/>
        <c:lblAlgn val="ctr"/>
        <c:lblOffset val="100"/>
        <c:noMultiLvlLbl val="1"/>
      </c:catAx>
      <c:valAx>
        <c:axId val="5575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751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01-4E76-85EA-2F2AF85DE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31008"/>
        <c:axId val="9753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01-4E76-85EA-2F2AF85DE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31008"/>
        <c:axId val="97532928"/>
      </c:lineChart>
      <c:catAx>
        <c:axId val="97531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532928"/>
        <c:crosses val="autoZero"/>
        <c:auto val="1"/>
        <c:lblAlgn val="ctr"/>
        <c:lblOffset val="100"/>
        <c:noMultiLvlLbl val="1"/>
      </c:catAx>
      <c:valAx>
        <c:axId val="9753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531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12-4D7F-AE1E-719088C92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79776"/>
        <c:axId val="9758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12-4D7F-AE1E-719088C92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79776"/>
        <c:axId val="97581696"/>
      </c:lineChart>
      <c:catAx>
        <c:axId val="97579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581696"/>
        <c:crosses val="autoZero"/>
        <c:auto val="1"/>
        <c:lblAlgn val="ctr"/>
        <c:lblOffset val="100"/>
        <c:noMultiLvlLbl val="1"/>
      </c:catAx>
      <c:valAx>
        <c:axId val="9758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579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D8-4A74-97F1-0875C0EB2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91904"/>
        <c:axId val="9769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D8-4A74-97F1-0875C0EB2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91904"/>
        <c:axId val="97698176"/>
      </c:lineChart>
      <c:catAx>
        <c:axId val="97691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698176"/>
        <c:crosses val="autoZero"/>
        <c:auto val="1"/>
        <c:lblAlgn val="ctr"/>
        <c:lblOffset val="100"/>
        <c:noMultiLvlLbl val="1"/>
      </c:catAx>
      <c:valAx>
        <c:axId val="9769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691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BF-4F61-95C9-C5F4E4434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36576"/>
        <c:axId val="9774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BF-4F61-95C9-C5F4E4434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36576"/>
        <c:axId val="97742848"/>
      </c:lineChart>
      <c:catAx>
        <c:axId val="977365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742848"/>
        <c:crosses val="autoZero"/>
        <c:auto val="1"/>
        <c:lblAlgn val="ctr"/>
        <c:lblOffset val="100"/>
        <c:noMultiLvlLbl val="1"/>
      </c:catAx>
      <c:valAx>
        <c:axId val="9774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736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6D-4FA8-A6C5-92D823B9B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97632"/>
        <c:axId val="9779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6D-4FA8-A6C5-92D823B9B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97632"/>
        <c:axId val="97799552"/>
      </c:lineChart>
      <c:catAx>
        <c:axId val="97797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799552"/>
        <c:crosses val="autoZero"/>
        <c:auto val="1"/>
        <c:lblAlgn val="ctr"/>
        <c:lblOffset val="100"/>
        <c:noMultiLvlLbl val="1"/>
      </c:catAx>
      <c:valAx>
        <c:axId val="9779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7797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09-476C-9AF6-BBFC8BDC2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42304"/>
        <c:axId val="9784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09-476C-9AF6-BBFC8BDC2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42304"/>
        <c:axId val="97844224"/>
      </c:lineChart>
      <c:catAx>
        <c:axId val="97842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844224"/>
        <c:crosses val="autoZero"/>
        <c:auto val="1"/>
        <c:lblAlgn val="ctr"/>
        <c:lblOffset val="100"/>
        <c:noMultiLvlLbl val="1"/>
      </c:catAx>
      <c:valAx>
        <c:axId val="9784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842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97.2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D9-4FC4-9F58-F6C486065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01088"/>
        <c:axId val="9900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D9-4FC4-9F58-F6C486065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01088"/>
        <c:axId val="99003008"/>
      </c:lineChart>
      <c:catAx>
        <c:axId val="99001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003008"/>
        <c:crosses val="autoZero"/>
        <c:auto val="1"/>
        <c:lblAlgn val="ctr"/>
        <c:lblOffset val="100"/>
        <c:noMultiLvlLbl val="1"/>
      </c:catAx>
      <c:valAx>
        <c:axId val="9900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001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1078</c:v>
                </c:pt>
                <c:pt idx="1">
                  <c:v>1000</c:v>
                </c:pt>
                <c:pt idx="2">
                  <c:v>1011</c:v>
                </c:pt>
                <c:pt idx="3">
                  <c:v>1026</c:v>
                </c:pt>
                <c:pt idx="4">
                  <c:v>1086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94-4BAE-B60E-E13456561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13600"/>
        <c:axId val="9911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94-4BAE-B60E-E13456561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13600"/>
        <c:axId val="99119872"/>
      </c:lineChart>
      <c:catAx>
        <c:axId val="991136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119872"/>
        <c:crosses val="autoZero"/>
        <c:auto val="1"/>
        <c:lblAlgn val="ctr"/>
        <c:lblOffset val="100"/>
        <c:noMultiLvlLbl val="1"/>
      </c:catAx>
      <c:valAx>
        <c:axId val="9911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9113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MK34" zoomScaleNormal="100" zoomScaleSheetLayoutView="70" workbookViewId="0">
      <selection activeCell="NS71" sqref="NS7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愛媛県八幡浜市　沖新田駐車場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1435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49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129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154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148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150.6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151.4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153.9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100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100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100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100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100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443.6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355.6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358.6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464.8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1721.5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2.2999999999999998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2.7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9.6999999999999993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1.3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154.1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151.6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151.19999999999999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159.69999999999999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176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130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100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97.2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100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100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100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1078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1000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1011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1026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1086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54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33.4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22.3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33.6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35.299999999999997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9663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9019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8406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7531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8442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132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85.4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69.900000000000006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51.8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51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YPzPBIVeI8Vd894biUZ7Eg5RlAbdyMyVTKJEAo4B6t6yeD2iXTz7XMOMbexd0wgxZFsMma0fY4/LeuF6htK4TQ==" saltValue="5aS8OO/0n39UwjVLxpuT+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91</v>
      </c>
      <c r="AM5" s="59" t="s">
        <v>102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103</v>
      </c>
      <c r="AW5" s="59" t="s">
        <v>91</v>
      </c>
      <c r="AX5" s="59" t="s">
        <v>102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90</v>
      </c>
      <c r="BH5" s="59" t="s">
        <v>91</v>
      </c>
      <c r="BI5" s="59" t="s">
        <v>104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105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103</v>
      </c>
      <c r="CQ5" s="59" t="s">
        <v>91</v>
      </c>
      <c r="CR5" s="59" t="s">
        <v>92</v>
      </c>
      <c r="CS5" s="59" t="s">
        <v>106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103</v>
      </c>
      <c r="DB5" s="59" t="s">
        <v>91</v>
      </c>
      <c r="DC5" s="59" t="s">
        <v>102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105</v>
      </c>
      <c r="DN5" s="59" t="s">
        <v>92</v>
      </c>
      <c r="DO5" s="59" t="s">
        <v>106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107</v>
      </c>
      <c r="B6" s="60">
        <f>B8</f>
        <v>2019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愛媛県八幡浜市</v>
      </c>
      <c r="I6" s="60" t="str">
        <f t="shared" si="1"/>
        <v>沖新田駐車場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42</v>
      </c>
      <c r="S6" s="62" t="str">
        <f t="shared" si="1"/>
        <v>公共施設</v>
      </c>
      <c r="T6" s="62" t="str">
        <f t="shared" si="1"/>
        <v>無</v>
      </c>
      <c r="U6" s="63">
        <f t="shared" si="1"/>
        <v>1435</v>
      </c>
      <c r="V6" s="63">
        <f t="shared" si="1"/>
        <v>49</v>
      </c>
      <c r="W6" s="63">
        <f t="shared" si="1"/>
        <v>0</v>
      </c>
      <c r="X6" s="62" t="str">
        <f t="shared" si="1"/>
        <v>導入なし</v>
      </c>
      <c r="Y6" s="64">
        <f>IF(Y8="-",NA(),Y8)</f>
        <v>154</v>
      </c>
      <c r="Z6" s="64">
        <f t="shared" ref="Z6:AH6" si="2">IF(Z8="-",NA(),Z8)</f>
        <v>148</v>
      </c>
      <c r="AA6" s="64">
        <f t="shared" si="2"/>
        <v>150.6</v>
      </c>
      <c r="AB6" s="64">
        <f t="shared" si="2"/>
        <v>151.4</v>
      </c>
      <c r="AC6" s="64">
        <f t="shared" si="2"/>
        <v>153.9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100</v>
      </c>
      <c r="BG6" s="64">
        <f t="shared" ref="BG6:BO6" si="5">IF(BG8="-",NA(),BG8)</f>
        <v>97.2</v>
      </c>
      <c r="BH6" s="64">
        <f t="shared" si="5"/>
        <v>100</v>
      </c>
      <c r="BI6" s="64">
        <f t="shared" si="5"/>
        <v>100</v>
      </c>
      <c r="BJ6" s="64">
        <f t="shared" si="5"/>
        <v>100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1078</v>
      </c>
      <c r="BR6" s="65">
        <f t="shared" ref="BR6:BZ6" si="6">IF(BR8="-",NA(),BR8)</f>
        <v>1000</v>
      </c>
      <c r="BS6" s="65">
        <f t="shared" si="6"/>
        <v>1011</v>
      </c>
      <c r="BT6" s="65">
        <f t="shared" si="6"/>
        <v>1026</v>
      </c>
      <c r="BU6" s="65">
        <f t="shared" si="6"/>
        <v>1086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108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100</v>
      </c>
      <c r="DL6" s="64">
        <f t="shared" ref="DL6:DT6" si="9">IF(DL8="-",NA(),DL8)</f>
        <v>100</v>
      </c>
      <c r="DM6" s="64">
        <f t="shared" si="9"/>
        <v>100</v>
      </c>
      <c r="DN6" s="64">
        <f t="shared" si="9"/>
        <v>100</v>
      </c>
      <c r="DO6" s="64">
        <f t="shared" si="9"/>
        <v>100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109</v>
      </c>
      <c r="B7" s="60">
        <f t="shared" ref="B7:X7" si="10">B8</f>
        <v>2019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愛媛県　八幡浜市</v>
      </c>
      <c r="I7" s="60" t="str">
        <f t="shared" si="10"/>
        <v>沖新田駐車場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42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1435</v>
      </c>
      <c r="V7" s="63">
        <f t="shared" si="10"/>
        <v>49</v>
      </c>
      <c r="W7" s="63">
        <f t="shared" si="10"/>
        <v>0</v>
      </c>
      <c r="X7" s="62" t="str">
        <f t="shared" si="10"/>
        <v>導入なし</v>
      </c>
      <c r="Y7" s="64">
        <f>Y8</f>
        <v>154</v>
      </c>
      <c r="Z7" s="64">
        <f t="shared" ref="Z7:AH7" si="11">Z8</f>
        <v>148</v>
      </c>
      <c r="AA7" s="64">
        <f t="shared" si="11"/>
        <v>150.6</v>
      </c>
      <c r="AB7" s="64">
        <f t="shared" si="11"/>
        <v>151.4</v>
      </c>
      <c r="AC7" s="64">
        <f t="shared" si="11"/>
        <v>153.9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100</v>
      </c>
      <c r="BG7" s="64">
        <f t="shared" ref="BG7:BO7" si="14">BG8</f>
        <v>97.2</v>
      </c>
      <c r="BH7" s="64">
        <f t="shared" si="14"/>
        <v>100</v>
      </c>
      <c r="BI7" s="64">
        <f t="shared" si="14"/>
        <v>100</v>
      </c>
      <c r="BJ7" s="64">
        <f t="shared" si="14"/>
        <v>100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1078</v>
      </c>
      <c r="BR7" s="65">
        <f t="shared" ref="BR7:BZ7" si="15">BR8</f>
        <v>1000</v>
      </c>
      <c r="BS7" s="65">
        <f t="shared" si="15"/>
        <v>1011</v>
      </c>
      <c r="BT7" s="65">
        <f t="shared" si="15"/>
        <v>1026</v>
      </c>
      <c r="BU7" s="65">
        <f t="shared" si="15"/>
        <v>1086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110</v>
      </c>
      <c r="CC7" s="64" t="s">
        <v>110</v>
      </c>
      <c r="CD7" s="64" t="s">
        <v>110</v>
      </c>
      <c r="CE7" s="64" t="s">
        <v>110</v>
      </c>
      <c r="CF7" s="64" t="s">
        <v>110</v>
      </c>
      <c r="CG7" s="64" t="s">
        <v>110</v>
      </c>
      <c r="CH7" s="64" t="s">
        <v>110</v>
      </c>
      <c r="CI7" s="64" t="s">
        <v>110</v>
      </c>
      <c r="CJ7" s="64" t="s">
        <v>110</v>
      </c>
      <c r="CK7" s="64" t="s">
        <v>108</v>
      </c>
      <c r="CL7" s="61"/>
      <c r="CM7" s="63">
        <f>CM8</f>
        <v>0</v>
      </c>
      <c r="CN7" s="63">
        <f>CN8</f>
        <v>0</v>
      </c>
      <c r="CO7" s="64" t="s">
        <v>110</v>
      </c>
      <c r="CP7" s="64" t="s">
        <v>110</v>
      </c>
      <c r="CQ7" s="64" t="s">
        <v>110</v>
      </c>
      <c r="CR7" s="64" t="s">
        <v>110</v>
      </c>
      <c r="CS7" s="64" t="s">
        <v>110</v>
      </c>
      <c r="CT7" s="64" t="s">
        <v>110</v>
      </c>
      <c r="CU7" s="64" t="s">
        <v>110</v>
      </c>
      <c r="CV7" s="64" t="s">
        <v>110</v>
      </c>
      <c r="CW7" s="64" t="s">
        <v>110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100</v>
      </c>
      <c r="DL7" s="64">
        <f t="shared" ref="DL7:DT7" si="17">DL8</f>
        <v>100</v>
      </c>
      <c r="DM7" s="64">
        <f t="shared" si="17"/>
        <v>100</v>
      </c>
      <c r="DN7" s="64">
        <f t="shared" si="17"/>
        <v>100</v>
      </c>
      <c r="DO7" s="64">
        <f t="shared" si="17"/>
        <v>100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382043</v>
      </c>
      <c r="D8" s="67">
        <v>47</v>
      </c>
      <c r="E8" s="67">
        <v>14</v>
      </c>
      <c r="F8" s="67">
        <v>0</v>
      </c>
      <c r="G8" s="67">
        <v>2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42</v>
      </c>
      <c r="S8" s="69" t="s">
        <v>121</v>
      </c>
      <c r="T8" s="69" t="s">
        <v>122</v>
      </c>
      <c r="U8" s="70">
        <v>1435</v>
      </c>
      <c r="V8" s="70">
        <v>49</v>
      </c>
      <c r="W8" s="70">
        <v>0</v>
      </c>
      <c r="X8" s="69" t="s">
        <v>123</v>
      </c>
      <c r="Y8" s="71">
        <v>154</v>
      </c>
      <c r="Z8" s="71">
        <v>148</v>
      </c>
      <c r="AA8" s="71">
        <v>150.6</v>
      </c>
      <c r="AB8" s="71">
        <v>151.4</v>
      </c>
      <c r="AC8" s="71">
        <v>153.9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100</v>
      </c>
      <c r="BG8" s="71">
        <v>97.2</v>
      </c>
      <c r="BH8" s="71">
        <v>100</v>
      </c>
      <c r="BI8" s="71">
        <v>100</v>
      </c>
      <c r="BJ8" s="71">
        <v>100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1078</v>
      </c>
      <c r="BR8" s="72">
        <v>1000</v>
      </c>
      <c r="BS8" s="72">
        <v>1011</v>
      </c>
      <c r="BT8" s="73">
        <v>1026</v>
      </c>
      <c r="BU8" s="73">
        <v>1086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0</v>
      </c>
      <c r="CN8" s="70">
        <v>0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100</v>
      </c>
      <c r="DL8" s="71">
        <v>100</v>
      </c>
      <c r="DM8" s="71">
        <v>100</v>
      </c>
      <c r="DN8" s="71">
        <v>100</v>
      </c>
      <c r="DO8" s="71">
        <v>100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124</v>
      </c>
      <c r="C10" s="78" t="s">
        <v>125</v>
      </c>
      <c r="D10" s="78" t="s">
        <v>126</v>
      </c>
      <c r="E10" s="78" t="s">
        <v>127</v>
      </c>
      <c r="F10" s="78" t="s">
        <v>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2021-01-18T23:46:43Z</cp:lastPrinted>
  <dcterms:created xsi:type="dcterms:W3CDTF">2020-12-04T03:39:20Z</dcterms:created>
  <dcterms:modified xsi:type="dcterms:W3CDTF">2021-01-18T23:47:42Z</dcterms:modified>
  <cp:category/>
</cp:coreProperties>
</file>