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FHw5AHoH0wQ9PgroFvC32OZxnCHk43SbFEh+vTxFkhVU1dM6HAeStZkTY4vKWd7DyaL3eiH0PN7MOTkztMmSw==" workbookSaltValue="Qqhhnq2zdedDrsfIMuWbg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BZ76" i="4"/>
  <c r="CS30" i="4"/>
  <c r="MA51" i="4"/>
  <c r="C11" i="5"/>
  <c r="D11" i="5"/>
  <c r="E11" i="5"/>
  <c r="B11" i="5"/>
  <c r="BK76" i="4" l="1"/>
  <c r="LH51" i="4"/>
  <c r="LT76" i="4"/>
  <c r="GQ51" i="4"/>
  <c r="LH30" i="4"/>
  <c r="GQ30" i="4"/>
  <c r="IE76" i="4"/>
  <c r="BZ51" i="4"/>
  <c r="BZ30" i="4"/>
  <c r="HP76" i="4"/>
  <c r="BG30" i="4"/>
  <c r="AV76" i="4"/>
  <c r="KO51" i="4"/>
  <c r="LE76" i="4"/>
  <c r="FX51" i="4"/>
  <c r="FX30" i="4"/>
  <c r="KO30" i="4"/>
  <c r="BG51" i="4"/>
  <c r="HA76" i="4"/>
  <c r="AN51" i="4"/>
  <c r="FE30" i="4"/>
  <c r="AN30" i="4"/>
  <c r="AG76" i="4"/>
  <c r="JV51" i="4"/>
  <c r="KP76" i="4"/>
  <c r="FE51" i="4"/>
  <c r="JV30" i="4"/>
  <c r="JC51" i="4"/>
  <c r="KA76" i="4"/>
  <c r="EL51" i="4"/>
  <c r="JC30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<sst xmlns="http://schemas.openxmlformats.org/spreadsheetml/2006/main" count="278" uniqueCount="127">
  <si>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</si>
  <si>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</si>
  <si>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</si>
  <si>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</si>
  <si>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</si>
  <si>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</si>
  <si>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</si>
  <si>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</si>
  <si>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</si>
  <si>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</si>
  <si>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</si>
  <si>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</si>
  <si>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</si>
  <si>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</si>
  <si>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</si>
  <si>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</si>
  <si>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</si>
  <si>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</si>
  <si>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</si>
  <si>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</si>
  <si>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</si>
  <si>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</si>
  <si>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</si>
  <si>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</si>
  <si>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</si>
  <si>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</si>
  <si>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</si>
  <si>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</si>
  <si>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</si>
  <si>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</si>
  <si>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</si>
  <si>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</si>
  <si>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</si>
  <si>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</si>
  <si>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</si>
  <si>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</si>
  <si>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</si>
  <si>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</si>
  <si>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</si>
  <si>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</si>
  <si>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</si>
  <si>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</si>
  <si>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</si>
  <si>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</si>
  <si>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</si>
  <si>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</si>
  <si>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</si>
  <si>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</si>
  <si>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</si>
  <si>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</si>
  <si>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</si>
  <si>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</si>
  <si>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</si>
  <si>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</si>
  <si>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</si>
  <si>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</si>
  <si>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</si>
  <si>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</si>
  <si>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</si>
  <si>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</si>
  <si>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</si>
  <si>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</si>
  <si>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</si>
  <si>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</si>
  <si>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</si>
  <si>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</si>
  <si>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</si>
  <si>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</si>
  <si>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</si>
  <si>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</si>
  <si>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</si>
  <si>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</si>
  <si>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</si>
  <si>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</si>
  <si>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</si>
  <si>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</si>
  <si>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</si>
  <si>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</si>
  <si>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</si>
  <si>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</si>
  <si>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</si>
  <si>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</si>
  <si>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</si>
  <si>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</si>
  <si>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</si>
  <si>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</si>
  <si>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</si>
  <si>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</si>
  <si>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</si>
  <si>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</si>
  <si>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</si>
  <si>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</si>
  <si>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</si>
  <si>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</si>
  <si>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</si>
  <si>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</si>
  <si>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</si>
  <si>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</si>
  <si>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</si>
  <si>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</si>
  <si>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</si>
  <si>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</si>
  <si>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</si>
  <si>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</si>
  <si>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</si>
  <si>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</si>
  <si>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新川駐車場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</si>
  <si>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</si>
  <si>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</si>
  <si>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</si>
  <si>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</si>
  <si>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</si>
  <si>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</si>
  <si>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</si>
  <si>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</si>
  <si>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</si>
  <si>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</si>
  <si>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</si>
  <si>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</si>
  <si>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</si>
  <si>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</si>
  <si>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</si>
  <si>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</si>
  <si>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①収益的収支比率
　100％に満たない赤字状態が続いている。駐車場付きの商業施設の増加や近隣の駐車場整備、人口減少等により、使用料収入は年々減少傾向にある。主な支出は指定管理料であり、5年毎に見直している。
④売上高GOP比率
⑤EBITDA
　平均値を大きく下回っている。近年は収支が赤字で、利益が出ていない状況にある。
</t>
    <rPh sb="138" eb="140">
      <t>キンネン</t>
    </rPh>
    <phoneticPr fontId="5"/>
  </si>
  <si>
    <t xml:space="preserve">⑧設備投資見込額
4年に1度大規模改修を行っているが、今後廃止に向けて検討しているため、設備投資は見込んでいない。
</t>
    <phoneticPr fontId="5"/>
  </si>
  <si>
    <t xml:space="preserve">⑪稼働率
平均値を大きく下回っており、年々減少傾向にある。時間貸し駐車場の利用については、年々減少傾向にあるが、定期利用については、ほぼ同程度で推移している。
　時間貸し駐車場の利用者減少の要因としては、駐車場付き商業施設の増加や近隣駐車場の整備、人口の減少が考えられる。
</t>
    <phoneticPr fontId="5"/>
  </si>
  <si>
    <t>　収益等の状況については、現在赤字となっており、利益が出ていない。定期駐車の利用者数はほぼ横ばいであるが、時間貸し駐車場の利用者数については、駐車場付き商業施設の増加や近隣駐車場の整備、人口減少等により減少している。さらに4年に1度の大規模改修には約2,500万円の費用がかかるため、今後廃止を検討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</si>
</sst>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87.5</c:v>
                </c:pt>
                <c:pt idx="1">
                  <c:v>87</c:v>
                </c:pt>
                <c:pt idx="2">
                  <c:v>93.5</c:v>
                </c:pt>
                <c:pt idx="3">
                  <c:v>92.5</c:v>
                </c:pt>
                <c:pt idx="4">
                  <c:v>98.3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03-4372-90BA-B9C31030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17344"/>
        <c:axId val="5581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419.4</c:v>
                </c:pt>
                <c:pt idx="1">
                  <c:v>371</c:v>
                </c:pt>
                <c:pt idx="2">
                  <c:v>509.2</c:v>
                </c:pt>
                <c:pt idx="3">
                  <c:v>378.1</c:v>
                </c:pt>
                <c:pt idx="4">
                  <c:v>756.6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03-4372-90BA-B9C31030F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17344"/>
        <c:axId val="55819264"/>
      </c:lineChart>
      <c:catAx>
        <c:axId val="55817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819264"/>
        <c:crosses val="autoZero"/>
        <c:auto val="1"/>
        <c:lblAlgn val="ctr"/>
        <c:lblOffset val="100"/>
        <c:noMultiLvlLbl val="1"/>
      </c:catAx>
      <c:valAx>
        <c:axId val="5581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817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B-4D69-8F55-FAF6AD39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76192"/>
        <c:axId val="9877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59.2</c:v>
                </c:pt>
                <c:pt idx="2">
                  <c:v>62.4</c:v>
                </c:pt>
                <c:pt idx="3">
                  <c:v>83.1</c:v>
                </c:pt>
                <c:pt idx="4">
                  <c:v>54.7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B-4D69-8F55-FAF6AD394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6192"/>
        <c:axId val="98778112"/>
      </c:lineChart>
      <c:catAx>
        <c:axId val="98776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78112"/>
        <c:crosses val="autoZero"/>
        <c:auto val="1"/>
        <c:lblAlgn val="ctr"/>
        <c:lblOffset val="100"/>
        <c:noMultiLvlLbl val="1"/>
      </c:catAx>
      <c:valAx>
        <c:axId val="9877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776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3-4C15-9B6F-9750C0B0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24960"/>
        <c:axId val="9882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D3-4C15-9B6F-9750C0B06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4960"/>
        <c:axId val="98826880"/>
      </c:lineChart>
      <c:catAx>
        <c:axId val="9882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826880"/>
        <c:crosses val="autoZero"/>
        <c:auto val="1"/>
        <c:lblAlgn val="ctr"/>
        <c:lblOffset val="100"/>
        <c:noMultiLvlLbl val="1"/>
      </c:catAx>
      <c:valAx>
        <c:axId val="9882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82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17-4EDE-9105-54F203FC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02944"/>
        <c:axId val="9920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17-4EDE-9105-54F203FC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02944"/>
        <c:axId val="99209216"/>
      </c:lineChart>
      <c:catAx>
        <c:axId val="99202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209216"/>
        <c:crosses val="autoZero"/>
        <c:auto val="1"/>
        <c:lblAlgn val="ctr"/>
        <c:lblOffset val="100"/>
        <c:noMultiLvlLbl val="1"/>
      </c:catAx>
      <c:valAx>
        <c:axId val="9920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2029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08-43F8-9C0D-A0A2C2F4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12448"/>
        <c:axId val="9911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3.2</c:v>
                </c:pt>
                <c:pt idx="1">
                  <c:v>2.9</c:v>
                </c:pt>
                <c:pt idx="2">
                  <c:v>6</c:v>
                </c:pt>
                <c:pt idx="3">
                  <c:v>3.8</c:v>
                </c:pt>
                <c:pt idx="4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008-43F8-9C0D-A0A2C2F4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12448"/>
        <c:axId val="99114368"/>
      </c:lineChart>
      <c:catAx>
        <c:axId val="99112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9114368"/>
        <c:crosses val="autoZero"/>
        <c:auto val="1"/>
        <c:lblAlgn val="ctr"/>
        <c:lblOffset val="100"/>
        <c:noMultiLvlLbl val="1"/>
      </c:catAx>
      <c:valAx>
        <c:axId val="99114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112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75-4817-A386-246F3EDF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10048"/>
        <c:axId val="10061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22</c:v>
                </c:pt>
                <c:pt idx="1">
                  <c:v>16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75-4817-A386-246F3EDF9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10048"/>
        <c:axId val="100611968"/>
      </c:lineChart>
      <c:catAx>
        <c:axId val="10061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611968"/>
        <c:crosses val="autoZero"/>
        <c:auto val="1"/>
        <c:lblAlgn val="ctr"/>
        <c:lblOffset val="100"/>
        <c:noMultiLvlLbl val="1"/>
      </c:catAx>
      <c:valAx>
        <c:axId val="10061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610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34.799999999999997</c:v>
                </c:pt>
                <c:pt idx="1">
                  <c:v>32.299999999999997</c:v>
                </c:pt>
                <c:pt idx="2">
                  <c:v>32.9</c:v>
                </c:pt>
                <c:pt idx="3">
                  <c:v>32.299999999999997</c:v>
                </c:pt>
                <c:pt idx="4">
                  <c:v>29.2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07-492E-9F82-DFC6F7059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41792"/>
        <c:axId val="10072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269</c:v>
                </c:pt>
                <c:pt idx="1">
                  <c:v>276.60000000000002</c:v>
                </c:pt>
                <c:pt idx="2">
                  <c:v>274.8</c:v>
                </c:pt>
                <c:pt idx="3">
                  <c:v>275.5</c:v>
                </c:pt>
                <c:pt idx="4">
                  <c:v>289.2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07-492E-9F82-DFC6F7059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41792"/>
        <c:axId val="100729984"/>
      </c:lineChart>
      <c:catAx>
        <c:axId val="100641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729984"/>
        <c:crosses val="autoZero"/>
        <c:auto val="1"/>
        <c:lblAlgn val="ctr"/>
        <c:lblOffset val="100"/>
        <c:noMultiLvlLbl val="1"/>
      </c:catAx>
      <c:valAx>
        <c:axId val="100729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641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-14.3</c:v>
                </c:pt>
                <c:pt idx="1">
                  <c:v>-14.9</c:v>
                </c:pt>
                <c:pt idx="2">
                  <c:v>-7</c:v>
                </c:pt>
                <c:pt idx="3">
                  <c:v>-8.1</c:v>
                </c:pt>
                <c:pt idx="4">
                  <c:v>-1.7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0-46F9-AE48-616349E7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64288"/>
        <c:axId val="10077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38.200000000000003</c:v>
                </c:pt>
                <c:pt idx="1">
                  <c:v>34.6</c:v>
                </c:pt>
                <c:pt idx="2">
                  <c:v>37.6</c:v>
                </c:pt>
                <c:pt idx="3">
                  <c:v>30.2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0-46F9-AE48-616349E7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64288"/>
        <c:axId val="100770560"/>
      </c:lineChart>
      <c:catAx>
        <c:axId val="100764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770560"/>
        <c:crosses val="autoZero"/>
        <c:auto val="1"/>
        <c:lblAlgn val="ctr"/>
        <c:lblOffset val="100"/>
        <c:noMultiLvlLbl val="1"/>
      </c:catAx>
      <c:valAx>
        <c:axId val="10077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7642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-1636</c:v>
                </c:pt>
                <c:pt idx="1">
                  <c:v>-1623</c:v>
                </c:pt>
                <c:pt idx="2">
                  <c:v>-780</c:v>
                </c:pt>
                <c:pt idx="3">
                  <c:v>-935</c:v>
                </c:pt>
                <c:pt idx="4">
                  <c:v>-203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64-4EAD-A0C4-4781F612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82688"/>
        <c:axId val="10088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6967</c:v>
                </c:pt>
                <c:pt idx="1">
                  <c:v>7138</c:v>
                </c:pt>
                <c:pt idx="2">
                  <c:v>8131</c:v>
                </c:pt>
                <c:pt idx="3">
                  <c:v>8076</c:v>
                </c:pt>
                <c:pt idx="4">
                  <c:v>8265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64-4EAD-A0C4-4781F6121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82688"/>
        <c:axId val="100888960"/>
      </c:lineChart>
      <c:catAx>
        <c:axId val="100882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0888960"/>
        <c:crosses val="autoZero"/>
        <c:auto val="1"/>
        <c:lblAlgn val="ctr"/>
        <c:lblOffset val="100"/>
        <c:noMultiLvlLbl val="1"/>
      </c:catAx>
      <c:valAx>
        <c:axId val="10088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0882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新川駐車場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2639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161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123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87.5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87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93.5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92.5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98.3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34.799999999999997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32.299999999999997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32.9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32.299999999999997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29.2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419.4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371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509.2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378.1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756.6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3.2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2.9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6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3.8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269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276.60000000000002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274.8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275.5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289.2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-14.3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-14.9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-7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-8.1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-1.7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-1636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-1623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-780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-935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-203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21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17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38.200000000000003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34.6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37.6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30.2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6967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7138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8131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8076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8265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70.5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59.2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62.4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83.1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54.7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FPzGhQ8uUz1nBd248t6NrVLiJPzhlQ+1THrkdxNOMWTw3hOdUXFcbuc0RtD9PNHVPMUyJ74m7AM//Szc5WeLA==" saltValue="XHrZ9lZA6pNAJmV/UfU4k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愛媛県八幡浜市</v>
      </c>
      <c r="I6" s="60" t="str">
        <f t="shared" si="1"/>
        <v>新川駐車場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2639</v>
      </c>
      <c r="V6" s="63">
        <f t="shared" si="1"/>
        <v>161</v>
      </c>
      <c r="W6" s="63">
        <f t="shared" si="1"/>
        <v>120</v>
      </c>
      <c r="X6" s="62" t="str">
        <f t="shared" si="1"/>
        <v>代行制</v>
      </c>
      <c r="Y6" s="64">
        <f>IF(Y8="-",NA(),Y8)</f>
        <v>87.5</v>
      </c>
      <c r="Z6" s="64">
        <f t="shared" ref="Z6:AH6" si="2">IF(Z8="-",NA(),Z8)</f>
        <v>87</v>
      </c>
      <c r="AA6" s="64">
        <f t="shared" si="2"/>
        <v>93.5</v>
      </c>
      <c r="AB6" s="64">
        <f t="shared" si="2"/>
        <v>92.5</v>
      </c>
      <c r="AC6" s="64">
        <f t="shared" si="2"/>
        <v>98.3</v>
      </c>
      <c r="AD6" s="64">
        <f t="shared" si="2"/>
        <v>419.4</v>
      </c>
      <c r="AE6" s="64">
        <f t="shared" si="2"/>
        <v>371</v>
      </c>
      <c r="AF6" s="64">
        <f t="shared" si="2"/>
        <v>509.2</v>
      </c>
      <c r="AG6" s="64">
        <f t="shared" si="2"/>
        <v>378.1</v>
      </c>
      <c r="AH6" s="64">
        <f t="shared" si="2"/>
        <v>756.6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3.2</v>
      </c>
      <c r="AP6" s="64">
        <f t="shared" si="3"/>
        <v>2.9</v>
      </c>
      <c r="AQ6" s="64">
        <f t="shared" si="3"/>
        <v>6</v>
      </c>
      <c r="AR6" s="64">
        <f t="shared" si="3"/>
        <v>3.8</v>
      </c>
      <c r="AS6" s="64">
        <f t="shared" si="3"/>
        <v>2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22</v>
      </c>
      <c r="BA6" s="65">
        <f t="shared" si="4"/>
        <v>16</v>
      </c>
      <c r="BB6" s="65">
        <f t="shared" si="4"/>
        <v>21</v>
      </c>
      <c r="BC6" s="65">
        <f t="shared" si="4"/>
        <v>17</v>
      </c>
      <c r="BD6" s="65">
        <f t="shared" si="4"/>
        <v>15</v>
      </c>
      <c r="BE6" s="63" t="str">
        <f>IF(BE8="-","",IF(BE8="-","【-】","【"&amp;SUBSTITUTE(TEXT(BE8,"#,##0"),"-","△")&amp;"】"))</f>
        <v>【17】</v>
      </c>
      <c r="BF6" s="64">
        <f>IF(BF8="-",NA(),BF8)</f>
        <v>-14.3</v>
      </c>
      <c r="BG6" s="64">
        <f t="shared" ref="BG6:BO6" si="5">IF(BG8="-",NA(),BG8)</f>
        <v>-14.9</v>
      </c>
      <c r="BH6" s="64">
        <f t="shared" si="5"/>
        <v>-7</v>
      </c>
      <c r="BI6" s="64">
        <f t="shared" si="5"/>
        <v>-8.1</v>
      </c>
      <c r="BJ6" s="64">
        <f t="shared" si="5"/>
        <v>-1.7</v>
      </c>
      <c r="BK6" s="64">
        <f t="shared" si="5"/>
        <v>38.200000000000003</v>
      </c>
      <c r="BL6" s="64">
        <f t="shared" si="5"/>
        <v>34.6</v>
      </c>
      <c r="BM6" s="64">
        <f t="shared" si="5"/>
        <v>37.6</v>
      </c>
      <c r="BN6" s="64">
        <f t="shared" si="5"/>
        <v>30.2</v>
      </c>
      <c r="BO6" s="64">
        <f t="shared" si="5"/>
        <v>33.9</v>
      </c>
      <c r="BP6" s="61" t="str">
        <f>IF(BP8="-","",IF(BP8="-","【-】","【"&amp;SUBSTITUTE(TEXT(BP8,"#,##0.0"),"-","△")&amp;"】"))</f>
        <v>【20.8】</v>
      </c>
      <c r="BQ6" s="65">
        <f>IF(BQ8="-",NA(),BQ8)</f>
        <v>-1636</v>
      </c>
      <c r="BR6" s="65">
        <f t="shared" ref="BR6:BZ6" si="6">IF(BR8="-",NA(),BR8)</f>
        <v>-1623</v>
      </c>
      <c r="BS6" s="65">
        <f t="shared" si="6"/>
        <v>-780</v>
      </c>
      <c r="BT6" s="65">
        <f t="shared" si="6"/>
        <v>-935</v>
      </c>
      <c r="BU6" s="65">
        <f t="shared" si="6"/>
        <v>-203</v>
      </c>
      <c r="BV6" s="65">
        <f t="shared" si="6"/>
        <v>6967</v>
      </c>
      <c r="BW6" s="65">
        <f t="shared" si="6"/>
        <v>7138</v>
      </c>
      <c r="BX6" s="65">
        <f t="shared" si="6"/>
        <v>8131</v>
      </c>
      <c r="BY6" s="65">
        <f t="shared" si="6"/>
        <v>8076</v>
      </c>
      <c r="BZ6" s="65">
        <f t="shared" si="6"/>
        <v>8265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102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70.5</v>
      </c>
      <c r="DF6" s="64">
        <f t="shared" si="8"/>
        <v>59.2</v>
      </c>
      <c r="DG6" s="64">
        <f t="shared" si="8"/>
        <v>62.4</v>
      </c>
      <c r="DH6" s="64">
        <f t="shared" si="8"/>
        <v>83.1</v>
      </c>
      <c r="DI6" s="64">
        <f t="shared" si="8"/>
        <v>54.7</v>
      </c>
      <c r="DJ6" s="61" t="str">
        <f>IF(DJ8="-","",IF(DJ8="-","【-】","【"&amp;SUBSTITUTE(TEXT(DJ8,"#,##0.0"),"-","△")&amp;"】"))</f>
        <v>【425.4】</v>
      </c>
      <c r="DK6" s="64">
        <f>IF(DK8="-",NA(),DK8)</f>
        <v>34.799999999999997</v>
      </c>
      <c r="DL6" s="64">
        <f t="shared" ref="DL6:DT6" si="9">IF(DL8="-",NA(),DL8)</f>
        <v>32.299999999999997</v>
      </c>
      <c r="DM6" s="64">
        <f t="shared" si="9"/>
        <v>32.9</v>
      </c>
      <c r="DN6" s="64">
        <f t="shared" si="9"/>
        <v>32.299999999999997</v>
      </c>
      <c r="DO6" s="64">
        <f t="shared" si="9"/>
        <v>29.2</v>
      </c>
      <c r="DP6" s="64">
        <f t="shared" si="9"/>
        <v>269</v>
      </c>
      <c r="DQ6" s="64">
        <f t="shared" si="9"/>
        <v>276.60000000000002</v>
      </c>
      <c r="DR6" s="64">
        <f t="shared" si="9"/>
        <v>274.8</v>
      </c>
      <c r="DS6" s="64">
        <f t="shared" si="9"/>
        <v>275.5</v>
      </c>
      <c r="DT6" s="64">
        <f t="shared" si="9"/>
        <v>289.2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103</v>
      </c>
      <c r="B7" s="60">
        <f t="shared" ref="B7:X7" si="10">B8</f>
        <v>2019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愛媛県　八幡浜市</v>
      </c>
      <c r="I7" s="60" t="str">
        <f t="shared" si="10"/>
        <v>新川駐車場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2639</v>
      </c>
      <c r="V7" s="63">
        <f t="shared" si="10"/>
        <v>161</v>
      </c>
      <c r="W7" s="63">
        <f t="shared" si="10"/>
        <v>120</v>
      </c>
      <c r="X7" s="62" t="str">
        <f t="shared" si="10"/>
        <v>代行制</v>
      </c>
      <c r="Y7" s="64">
        <f>Y8</f>
        <v>87.5</v>
      </c>
      <c r="Z7" s="64">
        <f t="shared" ref="Z7:AH7" si="11">Z8</f>
        <v>87</v>
      </c>
      <c r="AA7" s="64">
        <f t="shared" si="11"/>
        <v>93.5</v>
      </c>
      <c r="AB7" s="64">
        <f t="shared" si="11"/>
        <v>92.5</v>
      </c>
      <c r="AC7" s="64">
        <f t="shared" si="11"/>
        <v>98.3</v>
      </c>
      <c r="AD7" s="64">
        <f t="shared" si="11"/>
        <v>419.4</v>
      </c>
      <c r="AE7" s="64">
        <f t="shared" si="11"/>
        <v>371</v>
      </c>
      <c r="AF7" s="64">
        <f t="shared" si="11"/>
        <v>509.2</v>
      </c>
      <c r="AG7" s="64">
        <f t="shared" si="11"/>
        <v>378.1</v>
      </c>
      <c r="AH7" s="64">
        <f t="shared" si="11"/>
        <v>756.6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3.2</v>
      </c>
      <c r="AP7" s="64">
        <f t="shared" si="12"/>
        <v>2.9</v>
      </c>
      <c r="AQ7" s="64">
        <f t="shared" si="12"/>
        <v>6</v>
      </c>
      <c r="AR7" s="64">
        <f t="shared" si="12"/>
        <v>3.8</v>
      </c>
      <c r="AS7" s="64">
        <f t="shared" si="12"/>
        <v>2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22</v>
      </c>
      <c r="BA7" s="65">
        <f t="shared" si="13"/>
        <v>16</v>
      </c>
      <c r="BB7" s="65">
        <f t="shared" si="13"/>
        <v>21</v>
      </c>
      <c r="BC7" s="65">
        <f t="shared" si="13"/>
        <v>17</v>
      </c>
      <c r="BD7" s="65">
        <f t="shared" si="13"/>
        <v>15</v>
      </c>
      <c r="BE7" s="63"/>
      <c r="BF7" s="64">
        <f>BF8</f>
        <v>-14.3</v>
      </c>
      <c r="BG7" s="64">
        <f t="shared" ref="BG7:BO7" si="14">BG8</f>
        <v>-14.9</v>
      </c>
      <c r="BH7" s="64">
        <f t="shared" si="14"/>
        <v>-7</v>
      </c>
      <c r="BI7" s="64">
        <f t="shared" si="14"/>
        <v>-8.1</v>
      </c>
      <c r="BJ7" s="64">
        <f t="shared" si="14"/>
        <v>-1.7</v>
      </c>
      <c r="BK7" s="64">
        <f t="shared" si="14"/>
        <v>38.200000000000003</v>
      </c>
      <c r="BL7" s="64">
        <f t="shared" si="14"/>
        <v>34.6</v>
      </c>
      <c r="BM7" s="64">
        <f t="shared" si="14"/>
        <v>37.6</v>
      </c>
      <c r="BN7" s="64">
        <f t="shared" si="14"/>
        <v>30.2</v>
      </c>
      <c r="BO7" s="64">
        <f t="shared" si="14"/>
        <v>33.9</v>
      </c>
      <c r="BP7" s="61"/>
      <c r="BQ7" s="65">
        <f>BQ8</f>
        <v>-1636</v>
      </c>
      <c r="BR7" s="65">
        <f t="shared" ref="BR7:BZ7" si="15">BR8</f>
        <v>-1623</v>
      </c>
      <c r="BS7" s="65">
        <f t="shared" si="15"/>
        <v>-780</v>
      </c>
      <c r="BT7" s="65">
        <f t="shared" si="15"/>
        <v>-935</v>
      </c>
      <c r="BU7" s="65">
        <f t="shared" si="15"/>
        <v>-203</v>
      </c>
      <c r="BV7" s="65">
        <f t="shared" si="15"/>
        <v>6967</v>
      </c>
      <c r="BW7" s="65">
        <f t="shared" si="15"/>
        <v>7138</v>
      </c>
      <c r="BX7" s="65">
        <f t="shared" si="15"/>
        <v>8131</v>
      </c>
      <c r="BY7" s="65">
        <f t="shared" si="15"/>
        <v>8076</v>
      </c>
      <c r="BZ7" s="65">
        <f t="shared" si="15"/>
        <v>8265</v>
      </c>
      <c r="CA7" s="63"/>
      <c r="CB7" s="64" t="s">
        <v>104</v>
      </c>
      <c r="CC7" s="64" t="s">
        <v>104</v>
      </c>
      <c r="CD7" s="64" t="s">
        <v>104</v>
      </c>
      <c r="CE7" s="64" t="s">
        <v>104</v>
      </c>
      <c r="CF7" s="64" t="s">
        <v>104</v>
      </c>
      <c r="CG7" s="64" t="s">
        <v>104</v>
      </c>
      <c r="CH7" s="64" t="s">
        <v>104</v>
      </c>
      <c r="CI7" s="64" t="s">
        <v>104</v>
      </c>
      <c r="CJ7" s="64" t="s">
        <v>104</v>
      </c>
      <c r="CK7" s="64" t="s">
        <v>101</v>
      </c>
      <c r="CL7" s="61"/>
      <c r="CM7" s="63">
        <f>CM8</f>
        <v>0</v>
      </c>
      <c r="CN7" s="63">
        <f>CN8</f>
        <v>0</v>
      </c>
      <c r="CO7" s="64" t="s">
        <v>104</v>
      </c>
      <c r="CP7" s="64" t="s">
        <v>104</v>
      </c>
      <c r="CQ7" s="64" t="s">
        <v>104</v>
      </c>
      <c r="CR7" s="64" t="s">
        <v>104</v>
      </c>
      <c r="CS7" s="64" t="s">
        <v>104</v>
      </c>
      <c r="CT7" s="64" t="s">
        <v>104</v>
      </c>
      <c r="CU7" s="64" t="s">
        <v>104</v>
      </c>
      <c r="CV7" s="64" t="s">
        <v>104</v>
      </c>
      <c r="CW7" s="64" t="s">
        <v>104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70.5</v>
      </c>
      <c r="DF7" s="64">
        <f t="shared" si="16"/>
        <v>59.2</v>
      </c>
      <c r="DG7" s="64">
        <f t="shared" si="16"/>
        <v>62.4</v>
      </c>
      <c r="DH7" s="64">
        <f t="shared" si="16"/>
        <v>83.1</v>
      </c>
      <c r="DI7" s="64">
        <f t="shared" si="16"/>
        <v>54.7</v>
      </c>
      <c r="DJ7" s="61"/>
      <c r="DK7" s="64">
        <f>DK8</f>
        <v>34.799999999999997</v>
      </c>
      <c r="DL7" s="64">
        <f t="shared" ref="DL7:DT7" si="17">DL8</f>
        <v>32.299999999999997</v>
      </c>
      <c r="DM7" s="64">
        <f t="shared" si="17"/>
        <v>32.9</v>
      </c>
      <c r="DN7" s="64">
        <f t="shared" si="17"/>
        <v>32.299999999999997</v>
      </c>
      <c r="DO7" s="64">
        <f t="shared" si="17"/>
        <v>29.2</v>
      </c>
      <c r="DP7" s="64">
        <f t="shared" si="17"/>
        <v>269</v>
      </c>
      <c r="DQ7" s="64">
        <f t="shared" si="17"/>
        <v>276.60000000000002</v>
      </c>
      <c r="DR7" s="64">
        <f t="shared" si="17"/>
        <v>274.8</v>
      </c>
      <c r="DS7" s="64">
        <f t="shared" si="17"/>
        <v>275.5</v>
      </c>
      <c r="DT7" s="64">
        <f t="shared" si="17"/>
        <v>289.2</v>
      </c>
      <c r="DU7" s="61"/>
    </row>
    <row r="8" spans="1:125" s="66" customFormat="1" x14ac:dyDescent="0.15">
      <c r="A8" s="49"/>
      <c r="B8" s="67">
        <v>2019</v>
      </c>
      <c r="C8" s="67">
        <v>382043</v>
      </c>
      <c r="D8" s="67">
        <v>47</v>
      </c>
      <c r="E8" s="67">
        <v>14</v>
      </c>
      <c r="F8" s="67">
        <v>0</v>
      </c>
      <c r="G8" s="67">
        <v>1</v>
      </c>
      <c r="H8" s="67" t="s">
        <v>105</v>
      </c>
      <c r="I8" s="67" t="s">
        <v>106</v>
      </c>
      <c r="J8" s="67" t="s">
        <v>107</v>
      </c>
      <c r="K8" s="67" t="s">
        <v>108</v>
      </c>
      <c r="L8" s="67" t="s">
        <v>109</v>
      </c>
      <c r="M8" s="67" t="s">
        <v>110</v>
      </c>
      <c r="N8" s="67" t="s">
        <v>111</v>
      </c>
      <c r="O8" s="68" t="s">
        <v>112</v>
      </c>
      <c r="P8" s="69" t="s">
        <v>113</v>
      </c>
      <c r="Q8" s="69" t="s">
        <v>114</v>
      </c>
      <c r="R8" s="70">
        <v>45</v>
      </c>
      <c r="S8" s="69" t="s">
        <v>115</v>
      </c>
      <c r="T8" s="69" t="s">
        <v>116</v>
      </c>
      <c r="U8" s="70">
        <v>2639</v>
      </c>
      <c r="V8" s="70">
        <v>161</v>
      </c>
      <c r="W8" s="70">
        <v>120</v>
      </c>
      <c r="X8" s="69" t="s">
        <v>117</v>
      </c>
      <c r="Y8" s="71">
        <v>87.5</v>
      </c>
      <c r="Z8" s="71">
        <v>87</v>
      </c>
      <c r="AA8" s="71">
        <v>93.5</v>
      </c>
      <c r="AB8" s="71">
        <v>92.5</v>
      </c>
      <c r="AC8" s="71">
        <v>98.3</v>
      </c>
      <c r="AD8" s="71">
        <v>419.4</v>
      </c>
      <c r="AE8" s="71">
        <v>371</v>
      </c>
      <c r="AF8" s="71">
        <v>509.2</v>
      </c>
      <c r="AG8" s="71">
        <v>378.1</v>
      </c>
      <c r="AH8" s="71">
        <v>756.6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3.2</v>
      </c>
      <c r="AP8" s="71">
        <v>2.9</v>
      </c>
      <c r="AQ8" s="71">
        <v>6</v>
      </c>
      <c r="AR8" s="71">
        <v>3.8</v>
      </c>
      <c r="AS8" s="71">
        <v>2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22</v>
      </c>
      <c r="BA8" s="72">
        <v>16</v>
      </c>
      <c r="BB8" s="72">
        <v>21</v>
      </c>
      <c r="BC8" s="72">
        <v>17</v>
      </c>
      <c r="BD8" s="72">
        <v>15</v>
      </c>
      <c r="BE8" s="72">
        <v>17</v>
      </c>
      <c r="BF8" s="71">
        <v>-14.3</v>
      </c>
      <c r="BG8" s="71">
        <v>-14.9</v>
      </c>
      <c r="BH8" s="71">
        <v>-7</v>
      </c>
      <c r="BI8" s="71">
        <v>-8.1</v>
      </c>
      <c r="BJ8" s="71">
        <v>-1.7</v>
      </c>
      <c r="BK8" s="71">
        <v>38.200000000000003</v>
      </c>
      <c r="BL8" s="71">
        <v>34.6</v>
      </c>
      <c r="BM8" s="71">
        <v>37.6</v>
      </c>
      <c r="BN8" s="71">
        <v>30.2</v>
      </c>
      <c r="BO8" s="71">
        <v>33.9</v>
      </c>
      <c r="BP8" s="68">
        <v>20.8</v>
      </c>
      <c r="BQ8" s="72">
        <v>-1636</v>
      </c>
      <c r="BR8" s="72">
        <v>-1623</v>
      </c>
      <c r="BS8" s="72">
        <v>-780</v>
      </c>
      <c r="BT8" s="73">
        <v>-935</v>
      </c>
      <c r="BU8" s="73">
        <v>-203</v>
      </c>
      <c r="BV8" s="72">
        <v>6967</v>
      </c>
      <c r="BW8" s="72">
        <v>7138</v>
      </c>
      <c r="BX8" s="72">
        <v>8131</v>
      </c>
      <c r="BY8" s="72">
        <v>8076</v>
      </c>
      <c r="BZ8" s="72">
        <v>8265</v>
      </c>
      <c r="CA8" s="70">
        <v>14290</v>
      </c>
      <c r="CB8" s="71" t="s">
        <v>109</v>
      </c>
      <c r="CC8" s="71" t="s">
        <v>109</v>
      </c>
      <c r="CD8" s="71" t="s">
        <v>109</v>
      </c>
      <c r="CE8" s="71" t="s">
        <v>109</v>
      </c>
      <c r="CF8" s="71" t="s">
        <v>109</v>
      </c>
      <c r="CG8" s="71" t="s">
        <v>109</v>
      </c>
      <c r="CH8" s="71" t="s">
        <v>109</v>
      </c>
      <c r="CI8" s="71" t="s">
        <v>109</v>
      </c>
      <c r="CJ8" s="71" t="s">
        <v>109</v>
      </c>
      <c r="CK8" s="71" t="s">
        <v>109</v>
      </c>
      <c r="CL8" s="68" t="s">
        <v>109</v>
      </c>
      <c r="CM8" s="70">
        <v>0</v>
      </c>
      <c r="CN8" s="70">
        <v>0</v>
      </c>
      <c r="CO8" s="71" t="s">
        <v>109</v>
      </c>
      <c r="CP8" s="71" t="s">
        <v>109</v>
      </c>
      <c r="CQ8" s="71" t="s">
        <v>109</v>
      </c>
      <c r="CR8" s="71" t="s">
        <v>109</v>
      </c>
      <c r="CS8" s="71" t="s">
        <v>109</v>
      </c>
      <c r="CT8" s="71" t="s">
        <v>109</v>
      </c>
      <c r="CU8" s="71" t="s">
        <v>109</v>
      </c>
      <c r="CV8" s="71" t="s">
        <v>109</v>
      </c>
      <c r="CW8" s="71" t="s">
        <v>109</v>
      </c>
      <c r="CX8" s="71" t="s">
        <v>109</v>
      </c>
      <c r="CY8" s="68" t="s">
        <v>109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70.5</v>
      </c>
      <c r="DF8" s="71">
        <v>59.2</v>
      </c>
      <c r="DG8" s="71">
        <v>62.4</v>
      </c>
      <c r="DH8" s="71">
        <v>83.1</v>
      </c>
      <c r="DI8" s="71">
        <v>54.7</v>
      </c>
      <c r="DJ8" s="68">
        <v>425.4</v>
      </c>
      <c r="DK8" s="71">
        <v>34.799999999999997</v>
      </c>
      <c r="DL8" s="71">
        <v>32.299999999999997</v>
      </c>
      <c r="DM8" s="71">
        <v>32.9</v>
      </c>
      <c r="DN8" s="71">
        <v>32.299999999999997</v>
      </c>
      <c r="DO8" s="71">
        <v>29.2</v>
      </c>
      <c r="DP8" s="71">
        <v>269</v>
      </c>
      <c r="DQ8" s="71">
        <v>276.60000000000002</v>
      </c>
      <c r="DR8" s="71">
        <v>274.8</v>
      </c>
      <c r="DS8" s="71">
        <v>275.5</v>
      </c>
      <c r="DT8" s="71">
        <v>289.2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118</v>
      </c>
      <c r="C10" s="78" t="s">
        <v>119</v>
      </c>
      <c r="D10" s="78" t="s">
        <v>120</v>
      </c>
      <c r="E10" s="78" t="s">
        <v>121</v>
      </c>
      <c r="F10" s="78" t="s">
        <v>122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2020-12-04T03:39:18Z</dcterms:created>
  <dcterms:modified xsi:type="dcterms:W3CDTF">2021-01-18T23:39:09Z</dcterms:modified>
  <cp:category/>
</cp:coreProperties>
</file>