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H31（安岡）\03公営企業\07経営比較分析表\H30分   (H31文書に保存)\20200109 公営企業に係る経営比較分析表（平成30年度決算）の分析等について\09 HP掲載データ\09 四国中央市\"/>
    </mc:Choice>
  </mc:AlternateContent>
  <workbookProtection workbookAlgorithmName="SHA-512" workbookHashValue="cl5YdXrzTRMVKAzvczMzrrb9ZtdDEsIIxpJFq9tjGXmN17BLd8xkoiugLHGCjiSw6vutRYguM0HqKY/RP5Uhjw==" workbookSaltValue="t92EHVAjagw7kmmWv7S3yA=="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E88" i="4"/>
  <c r="D88" i="4"/>
  <c r="C88" i="4"/>
  <c r="B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BZ76" i="4" l="1"/>
  <c r="MA51" i="4"/>
  <c r="MI76" i="4"/>
  <c r="HJ51" i="4"/>
  <c r="MA30" i="4"/>
  <c r="IT76" i="4"/>
  <c r="CS51" i="4"/>
  <c r="HJ30" i="4"/>
  <c r="CS30" i="4"/>
  <c r="C11" i="5"/>
  <c r="D11" i="5"/>
  <c r="E11" i="5"/>
  <c r="B11" i="5"/>
  <c r="BZ30" i="4" l="1"/>
  <c r="BZ51" i="4"/>
  <c r="GQ30" i="4"/>
  <c r="BK76" i="4"/>
  <c r="LH51" i="4"/>
  <c r="GQ51" i="4"/>
  <c r="LH30" i="4"/>
  <c r="IE76" i="4"/>
  <c r="LT76" i="4"/>
  <c r="HP76" i="4"/>
  <c r="BG51" i="4"/>
  <c r="FX30" i="4"/>
  <c r="LE76" i="4"/>
  <c r="BG30" i="4"/>
  <c r="FX51" i="4"/>
  <c r="KO30" i="4"/>
  <c r="AV76" i="4"/>
  <c r="KO51" i="4"/>
  <c r="KP76" i="4"/>
  <c r="FE51" i="4"/>
  <c r="JV30" i="4"/>
  <c r="HA76" i="4"/>
  <c r="AN51" i="4"/>
  <c r="FE30" i="4"/>
  <c r="AN30" i="4"/>
  <c r="AG76" i="4"/>
  <c r="JV51" i="4"/>
  <c r="R76" i="4"/>
  <c r="JC51" i="4"/>
  <c r="KA76" i="4"/>
  <c r="EL51" i="4"/>
  <c r="JC30" i="4"/>
  <c r="GL76" i="4"/>
  <c r="U51" i="4"/>
  <c r="EL30" i="4"/>
  <c r="U30" i="4"/>
</calcChain>
</file>

<file path=xl/sharedStrings.xml><?xml version="1.0" encoding="utf-8"?>
<sst xmlns="http://schemas.openxmlformats.org/spreadsheetml/2006/main" count="278" uniqueCount="143">
  <si>
    <t>経営比較分析表（平成30年度決算）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</si>
  <si>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</si>
  <si>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</si>
  <si>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</si>
  <si>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</si>
  <si>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</si>
  <si>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</si>
  <si>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</si>
  <si>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</si>
  <si>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</si>
  <si>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</si>
  <si>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</si>
  <si>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</si>
  <si>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</si>
  <si>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</si>
  <si>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</si>
  <si>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</si>
  <si>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</si>
  <si>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</si>
  <si>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</si>
  <si>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</si>
  <si>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</si>
  <si>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平成30年度全国平均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</si>
  <si>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</si>
  <si>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</si>
  <si>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</si>
  <si>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</si>
  <si>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</si>
  <si>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</si>
  <si>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</si>
  <si>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</si>
  <si>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</si>
  <si>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</si>
  <si>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</si>
  <si>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</si>
  <si>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</si>
  <si>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</si>
  <si>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</si>
  <si>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</si>
  <si>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</si>
  <si>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</si>
  <si>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</si>
  <si>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</si>
  <si>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</si>
  <si>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</si>
  <si>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</si>
  <si>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</si>
  <si>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</si>
  <si>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</si>
  <si>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</si>
  <si>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</si>
  <si>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</si>
  <si>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</si>
  <si>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</si>
  <si>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</si>
  <si>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</si>
  <si>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</si>
  <si>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</si>
  <si>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</si>
  <si>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</si>
  <si>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</si>
  <si>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</si>
  <si>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</si>
  <si>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</si>
  <si>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</si>
  <si>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</si>
  <si>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</si>
  <si>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</si>
  <si>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</si>
  <si>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</si>
  <si>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</si>
  <si>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</si>
  <si>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</si>
  <si>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</si>
  <si>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</si>
  <si>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</si>
  <si>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</si>
  <si>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</si>
  <si>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</si>
  <si>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</si>
  <si>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</si>
  <si>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</si>
  <si>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</si>
  <si>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</si>
  <si>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</si>
  <si>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</si>
  <si>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</si>
  <si>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</si>
  <si>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</si>
  <si>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</si>
  <si>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</si>
  <si>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</si>
  <si>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</si>
  <si>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</si>
  <si>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</si>
  <si>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</si>
  <si>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</si>
  <si>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</si>
  <si>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</si>
  <si>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</si>
  <si>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当該値(N-2)</t>
    <phoneticPr fontId="5"/>
  </si>
  <si>
    <t>当該値(N)</t>
    <phoneticPr fontId="5"/>
  </si>
  <si>
    <t>当該値(N-3)</t>
    <phoneticPr fontId="5"/>
  </si>
  <si>
    <t>当該値(N-1)</t>
    <phoneticPr fontId="5"/>
  </si>
  <si>
    <t>当該値(N)</t>
    <phoneticPr fontId="5"/>
  </si>
  <si>
    <t>当該値(N-4)</t>
    <phoneticPr fontId="5"/>
  </si>
  <si>
    <t>当該値(N-3)</t>
    <phoneticPr fontId="5"/>
  </si>
  <si>
    <t>当該値(N-1)</t>
    <phoneticPr fontId="5"/>
  </si>
  <si>
    <t>当該値(N-4)</t>
    <phoneticPr fontId="5"/>
  </si>
  <si>
    <t>当該値(N-3)</t>
    <phoneticPr fontId="5"/>
  </si>
  <si>
    <t>当該値(N-2)</t>
    <phoneticPr fontId="5"/>
  </si>
  <si>
    <t>当該値(N-1)</t>
    <phoneticPr fontId="5"/>
  </si>
  <si>
    <t>当該値(N-3)</t>
    <phoneticPr fontId="5"/>
  </si>
  <si>
    <t>当該値(N-2)</t>
    <phoneticPr fontId="5"/>
  </si>
  <si>
    <t>当該値(N)</t>
    <phoneticPr fontId="5"/>
  </si>
  <si>
    <t>当該値(N-2)</t>
    <phoneticPr fontId="5"/>
  </si>
  <si>
    <t>当該値(N)</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</si>
  <si>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</si>
  <si>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</si>
  <si>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</si>
  <si>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</si>
  <si>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</si>
  <si>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愛媛県　四国中央市</t>
  </si>
  <si>
    <t>川岸駐車場</t>
  </si>
  <si>
    <t>法非適用</t>
  </si>
  <si>
    <t>駐車場整備事業</t>
  </si>
  <si>
    <t>-</t>
  </si>
  <si>
    <t>Ａ３Ｂ２</t>
  </si>
  <si>
    <t>非設置</t>
  </si>
  <si>
    <t>該当数値なし</t>
  </si>
  <si>
    <t>その他駐車場</t>
  </si>
  <si>
    <t>広場式</t>
  </si>
  <si>
    <t>無</t>
  </si>
  <si>
    <t>導入なし</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</si>
  <si>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</si>
  <si>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</si>
  <si>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</si>
  <si>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</si>
  <si>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</si>
  <si>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経常収支比率は単年度の収支が黒字であることを示す100%を大きく上回って推移しており、また、他会計からの繰入金もないことから現時点では経営の健全性は確保できている。
　なお、各指標については「①収益的収支率」、「④売上高ＧＯＰ比率」どちらも類似施設平均値を上回っている。「⑤ＥＢＩＴＤＡ」は概ね安定した数値を保っているが、類似施設平均値よりも低い状況である。</t>
    <rPh sb="1" eb="3">
      <t>ケイジョウ</t>
    </rPh>
    <rPh sb="3" eb="5">
      <t>シュウシ</t>
    </rPh>
    <rPh sb="5" eb="7">
      <t>ヒリツ</t>
    </rPh>
    <rPh sb="8" eb="11">
      <t>タンネンド</t>
    </rPh>
    <rPh sb="12" eb="14">
      <t>シュウシ</t>
    </rPh>
    <rPh sb="15" eb="17">
      <t>クロジ</t>
    </rPh>
    <rPh sb="23" eb="24">
      <t>シメ</t>
    </rPh>
    <rPh sb="30" eb="31">
      <t>オオ</t>
    </rPh>
    <rPh sb="33" eb="35">
      <t>ウワマワ</t>
    </rPh>
    <rPh sb="37" eb="39">
      <t>スイイ</t>
    </rPh>
    <rPh sb="47" eb="48">
      <t>タ</t>
    </rPh>
    <rPh sb="48" eb="50">
      <t>カイケイ</t>
    </rPh>
    <rPh sb="53" eb="55">
      <t>クリイレ</t>
    </rPh>
    <rPh sb="55" eb="56">
      <t>キン</t>
    </rPh>
    <rPh sb="63" eb="66">
      <t>ゲンジテン</t>
    </rPh>
    <rPh sb="68" eb="70">
      <t>ケイエイ</t>
    </rPh>
    <rPh sb="71" eb="74">
      <t>ケンゼンセイ</t>
    </rPh>
    <rPh sb="75" eb="77">
      <t>カクホ</t>
    </rPh>
    <rPh sb="88" eb="89">
      <t>カク</t>
    </rPh>
    <rPh sb="89" eb="91">
      <t>シヒョウ</t>
    </rPh>
    <rPh sb="174" eb="176">
      <t>ジョウキョウ</t>
    </rPh>
    <phoneticPr fontId="15"/>
  </si>
  <si>
    <t>　「⑥有形固定資産減価償却率」、「⑨累積欠損金比率」ともに該当数値がないため分析は困難である。しかし、「⑧設備投資見込額」、「⑩企業債残高対料金収入比率」ともに０であることから、当面の間は安定した経営が期待できる。
　敷地の地価については、当該駐車場用地の周辺の地価と比較して大きく変わりはない。</t>
    <rPh sb="109" eb="111">
      <t>シキチ</t>
    </rPh>
    <rPh sb="112" eb="114">
      <t>チカ</t>
    </rPh>
    <rPh sb="120" eb="122">
      <t>トウガイ</t>
    </rPh>
    <rPh sb="122" eb="125">
      <t>チュウシャジョウ</t>
    </rPh>
    <rPh sb="125" eb="127">
      <t>ヨウチ</t>
    </rPh>
    <rPh sb="128" eb="130">
      <t>シュウヘン</t>
    </rPh>
    <rPh sb="131" eb="133">
      <t>チカ</t>
    </rPh>
    <rPh sb="134" eb="136">
      <t>ヒカク</t>
    </rPh>
    <rPh sb="138" eb="139">
      <t>オオ</t>
    </rPh>
    <rPh sb="141" eb="142">
      <t>カ</t>
    </rPh>
    <phoneticPr fontId="15"/>
  </si>
  <si>
    <t>　「⑪稼働率」は概ね70％前後を維持しており、安定した需要があるといえる。なお、稼働率が70％前後となっている理由は、すべて月極駐車場であり、古くからの契約者が多いことがあげられる。</t>
    <rPh sb="13" eb="15">
      <t>ゼンゴ</t>
    </rPh>
    <rPh sb="16" eb="18">
      <t>イジ</t>
    </rPh>
    <rPh sb="47" eb="49">
      <t>ゼンゴ</t>
    </rPh>
    <rPh sb="55" eb="57">
      <t>リユウ</t>
    </rPh>
    <rPh sb="62" eb="64">
      <t>ツキギメ</t>
    </rPh>
    <rPh sb="64" eb="67">
      <t>チュウシャジョウ</t>
    </rPh>
    <rPh sb="71" eb="72">
      <t>フル</t>
    </rPh>
    <rPh sb="76" eb="79">
      <t>ケイヤクシャ</t>
    </rPh>
    <rPh sb="80" eb="81">
      <t>オオ</t>
    </rPh>
    <phoneticPr fontId="15"/>
  </si>
  <si>
    <t>月極駐車場であるため、今後も安定した経営が見込まれる。露天平面駐車場のため突発的に莫大な修繕費が発生する可能性も低い。今後も長期的に安定した経営ができるよう、継続して適切な管理運営に努める必要がある。</t>
    <rPh sb="0" eb="2">
      <t>ツキギメ</t>
    </rPh>
    <rPh sb="2" eb="5">
      <t>チュウシャジョウ</t>
    </rPh>
    <rPh sb="11" eb="13">
      <t>コンゴ</t>
    </rPh>
    <rPh sb="18" eb="20">
      <t>ケイエイ</t>
    </rPh>
    <rPh sb="21" eb="23">
      <t>ミコ</t>
    </rPh>
    <rPh sb="27" eb="29">
      <t>ロテン</t>
    </rPh>
    <rPh sb="29" eb="31">
      <t>ヘイメン</t>
    </rPh>
    <rPh sb="31" eb="33">
      <t>チュウシャ</t>
    </rPh>
    <rPh sb="33" eb="34">
      <t>ジョウ</t>
    </rPh>
    <rPh sb="37" eb="40">
      <t>トッパツテキ</t>
    </rPh>
    <rPh sb="41" eb="43">
      <t>バクダイ</t>
    </rPh>
    <rPh sb="56" eb="57">
      <t>ヒク</t>
    </rPh>
    <rPh sb="59" eb="61">
      <t>コンゴ</t>
    </rPh>
    <rPh sb="79" eb="81">
      <t>ケイゾク</t>
    </rPh>
    <rPh sb="83" eb="85">
      <t>テキセツ</t>
    </rPh>
    <rPh sb="86" eb="88">
      <t>カンリ</t>
    </rPh>
    <rPh sb="88" eb="90">
      <t>ウンエイ</t>
    </rPh>
    <rPh sb="91" eb="92">
      <t>ツト</t>
    </rPh>
    <rPh sb="94" eb="96">
      <t>ヒツヨウ</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</si>
</sst>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2" applyFont="1" applyBorder="1" applyAlignment="1" applyProtection="1">
      <alignment horizontal="left" vertical="top" wrapText="1"/>
      <protection locked="0"/>
    </xf>
    <xf numFmtId="0" fontId="6" fillId="0" borderId="0" xfId="2" applyFont="1" applyBorder="1" applyAlignment="1" applyProtection="1">
      <alignment horizontal="left" vertical="top" wrapText="1"/>
      <protection locked="0"/>
    </xf>
    <xf numFmtId="0" fontId="6" fillId="0" borderId="10" xfId="2" applyFont="1" applyBorder="1" applyAlignment="1" applyProtection="1">
      <alignment horizontal="left" vertical="top" wrapText="1"/>
      <protection locked="0"/>
    </xf>
    <xf numFmtId="0" fontId="6" fillId="0" borderId="11" xfId="2" applyFont="1" applyBorder="1" applyAlignment="1" applyProtection="1">
      <alignment horizontal="left" vertical="top" wrapText="1"/>
      <protection locked="0"/>
    </xf>
    <xf numFmtId="0" fontId="6" fillId="0" borderId="1" xfId="2" applyFont="1" applyBorder="1" applyAlignment="1" applyProtection="1">
      <alignment horizontal="left" vertical="top" wrapText="1"/>
      <protection locked="0"/>
    </xf>
    <xf numFmtId="0" fontId="6" fillId="0" borderId="12" xfId="2"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8"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2488</c:v>
                </c:pt>
                <c:pt idx="1">
                  <c:v>1821.9</c:v>
                </c:pt>
                <c:pt idx="2">
                  <c:v>2159.3000000000002</c:v>
                </c:pt>
                <c:pt idx="3">
                  <c:v>2229.6</c:v>
                </c:pt>
                <c:pt idx="4">
                  <c:v>2229.6</c:v>
                </c:pt>
              </c:numCache>
            </c:numRef>
          </c:val>
          <c:extLst>
            <c:ext xmlns:c16="http://schemas.microsoft.com/office/drawing/2014/chart" uri="{C3380CC4-5D6E-409C-BE32-E72D297353CC}">
              <c16:uniqueId val="{00000000-A9C2-4D8D-A378-0C4D72604857}"/>
            </c:ext>
          </c:extLst>
        </c:ser>
        <c:dLbls>
          <c:showLegendKey val="0"/>
          <c:showVal val="0"/>
          <c:showCatName val="0"/>
          <c:showSerName val="0"/>
          <c:showPercent val="0"/>
          <c:showBubbleSize val="0"/>
        </c:dLbls>
        <c:gapWidth val="150"/>
        <c:axId val="1949659568"/>
        <c:axId val="1949668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277.8</c:v>
                </c:pt>
                <c:pt idx="1">
                  <c:v>443.6</c:v>
                </c:pt>
                <c:pt idx="2">
                  <c:v>355.6</c:v>
                </c:pt>
                <c:pt idx="3">
                  <c:v>358.6</c:v>
                </c:pt>
                <c:pt idx="4">
                  <c:v>298.39999999999998</c:v>
                </c:pt>
              </c:numCache>
            </c:numRef>
          </c:val>
          <c:smooth val="0"/>
          <c:extLst>
            <c:ext xmlns:c16="http://schemas.microsoft.com/office/drawing/2014/chart" uri="{C3380CC4-5D6E-409C-BE32-E72D297353CC}">
              <c16:uniqueId val="{00000001-A9C2-4D8D-A378-0C4D72604857}"/>
            </c:ext>
          </c:extLst>
        </c:ser>
        <c:dLbls>
          <c:showLegendKey val="0"/>
          <c:showVal val="0"/>
          <c:showCatName val="0"/>
          <c:showSerName val="0"/>
          <c:showPercent val="0"/>
          <c:showBubbleSize val="0"/>
        </c:dLbls>
        <c:marker val="1"/>
        <c:smooth val="0"/>
        <c:axId val="1949659568"/>
        <c:axId val="1949668272"/>
      </c:lineChart>
      <c:dateAx>
        <c:axId val="1949659568"/>
        <c:scaling>
          <c:orientation val="minMax"/>
        </c:scaling>
        <c:delete val="1"/>
        <c:axPos val="b"/>
        <c:numFmt formatCode="ge" sourceLinked="1"/>
        <c:majorTickMark val="none"/>
        <c:minorTickMark val="none"/>
        <c:tickLblPos val="none"/>
        <c:crossAx val="1949668272"/>
        <c:crosses val="autoZero"/>
        <c:auto val="1"/>
        <c:lblOffset val="100"/>
        <c:baseTimeUnit val="years"/>
      </c:dateAx>
      <c:valAx>
        <c:axId val="19496682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496595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D7DD-40F1-A507-D8D86C8735CD}"/>
            </c:ext>
          </c:extLst>
        </c:ser>
        <c:dLbls>
          <c:showLegendKey val="0"/>
          <c:showVal val="0"/>
          <c:showCatName val="0"/>
          <c:showSerName val="0"/>
          <c:showPercent val="0"/>
          <c:showBubbleSize val="0"/>
        </c:dLbls>
        <c:gapWidth val="150"/>
        <c:axId val="1949665552"/>
        <c:axId val="1822401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45.6</c:v>
                </c:pt>
                <c:pt idx="1">
                  <c:v>85.4</c:v>
                </c:pt>
                <c:pt idx="2">
                  <c:v>69.900000000000006</c:v>
                </c:pt>
                <c:pt idx="3">
                  <c:v>59.6</c:v>
                </c:pt>
                <c:pt idx="4">
                  <c:v>51.8</c:v>
                </c:pt>
              </c:numCache>
            </c:numRef>
          </c:val>
          <c:smooth val="0"/>
          <c:extLst>
            <c:ext xmlns:c16="http://schemas.microsoft.com/office/drawing/2014/chart" uri="{C3380CC4-5D6E-409C-BE32-E72D297353CC}">
              <c16:uniqueId val="{00000001-D7DD-40F1-A507-D8D86C8735CD}"/>
            </c:ext>
          </c:extLst>
        </c:ser>
        <c:dLbls>
          <c:showLegendKey val="0"/>
          <c:showVal val="0"/>
          <c:showCatName val="0"/>
          <c:showSerName val="0"/>
          <c:showPercent val="0"/>
          <c:showBubbleSize val="0"/>
        </c:dLbls>
        <c:marker val="1"/>
        <c:smooth val="0"/>
        <c:axId val="1949665552"/>
        <c:axId val="1822401840"/>
      </c:lineChart>
      <c:dateAx>
        <c:axId val="1949665552"/>
        <c:scaling>
          <c:orientation val="minMax"/>
        </c:scaling>
        <c:delete val="1"/>
        <c:axPos val="b"/>
        <c:numFmt formatCode="ge" sourceLinked="1"/>
        <c:majorTickMark val="none"/>
        <c:minorTickMark val="none"/>
        <c:tickLblPos val="none"/>
        <c:crossAx val="1822401840"/>
        <c:crosses val="autoZero"/>
        <c:auto val="1"/>
        <c:lblOffset val="100"/>
        <c:baseTimeUnit val="years"/>
      </c:dateAx>
      <c:valAx>
        <c:axId val="18224018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496655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データ!$CO$6:$CS$6</c:f>
              <c:numCache>
                <c:formatCode>#,##0.0;"△"#,##0.0</c:formatCode>
                <c:ptCount val="5"/>
              </c:numCache>
            </c:numRef>
          </c:val>
          <c:extLst>
            <c:ext xmlns:c16="http://schemas.microsoft.com/office/drawing/2014/chart" uri="{C3380CC4-5D6E-409C-BE32-E72D297353CC}">
              <c16:uniqueId val="{00000000-B35B-43A0-98EF-E9C186ACDD8F}"/>
            </c:ext>
          </c:extLst>
        </c:ser>
        <c:dLbls>
          <c:showLegendKey val="0"/>
          <c:showVal val="0"/>
          <c:showCatName val="0"/>
          <c:showSerName val="0"/>
          <c:showPercent val="0"/>
          <c:showBubbleSize val="0"/>
        </c:dLbls>
        <c:gapWidth val="150"/>
        <c:axId val="31798800"/>
        <c:axId val="31804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B35B-43A0-98EF-E9C186ACDD8F}"/>
            </c:ext>
          </c:extLst>
        </c:ser>
        <c:dLbls>
          <c:showLegendKey val="0"/>
          <c:showVal val="0"/>
          <c:showCatName val="0"/>
          <c:showSerName val="0"/>
          <c:showPercent val="0"/>
          <c:showBubbleSize val="0"/>
        </c:dLbls>
        <c:marker val="1"/>
        <c:smooth val="0"/>
        <c:axId val="31798800"/>
        <c:axId val="31804784"/>
      </c:lineChart>
      <c:dateAx>
        <c:axId val="31798800"/>
        <c:scaling>
          <c:orientation val="minMax"/>
        </c:scaling>
        <c:delete val="1"/>
        <c:axPos val="b"/>
        <c:numFmt formatCode="ge" sourceLinked="1"/>
        <c:majorTickMark val="none"/>
        <c:minorTickMark val="none"/>
        <c:tickLblPos val="none"/>
        <c:crossAx val="31804784"/>
        <c:crosses val="autoZero"/>
        <c:auto val="1"/>
        <c:lblOffset val="100"/>
        <c:baseTimeUnit val="years"/>
      </c:dateAx>
      <c:valAx>
        <c:axId val="318047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17988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numCache>
            </c:numRef>
          </c:val>
          <c:extLst>
            <c:ext xmlns:c16="http://schemas.microsoft.com/office/drawing/2014/chart" uri="{C3380CC4-5D6E-409C-BE32-E72D297353CC}">
              <c16:uniqueId val="{00000000-EB8A-4713-9133-618DAD344D37}"/>
            </c:ext>
          </c:extLst>
        </c:ser>
        <c:dLbls>
          <c:showLegendKey val="0"/>
          <c:showVal val="0"/>
          <c:showCatName val="0"/>
          <c:showSerName val="0"/>
          <c:showPercent val="0"/>
          <c:showBubbleSize val="0"/>
        </c:dLbls>
        <c:gapWidth val="150"/>
        <c:axId val="31792272"/>
        <c:axId val="31803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EB8A-4713-9133-618DAD344D37}"/>
            </c:ext>
          </c:extLst>
        </c:ser>
        <c:dLbls>
          <c:showLegendKey val="0"/>
          <c:showVal val="0"/>
          <c:showCatName val="0"/>
          <c:showSerName val="0"/>
          <c:showPercent val="0"/>
          <c:showBubbleSize val="0"/>
        </c:dLbls>
        <c:marker val="1"/>
        <c:smooth val="0"/>
        <c:axId val="31792272"/>
        <c:axId val="31803696"/>
      </c:lineChart>
      <c:dateAx>
        <c:axId val="31792272"/>
        <c:scaling>
          <c:orientation val="minMax"/>
        </c:scaling>
        <c:delete val="1"/>
        <c:axPos val="b"/>
        <c:numFmt formatCode="ge" sourceLinked="1"/>
        <c:majorTickMark val="none"/>
        <c:minorTickMark val="none"/>
        <c:tickLblPos val="none"/>
        <c:crossAx val="31803696"/>
        <c:crosses val="autoZero"/>
        <c:auto val="1"/>
        <c:lblOffset val="100"/>
        <c:baseTimeUnit val="years"/>
      </c:dateAx>
      <c:valAx>
        <c:axId val="318036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1792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5347-4CCE-9542-080FE781FC3B}"/>
            </c:ext>
          </c:extLst>
        </c:ser>
        <c:dLbls>
          <c:showLegendKey val="0"/>
          <c:showVal val="0"/>
          <c:showCatName val="0"/>
          <c:showSerName val="0"/>
          <c:showPercent val="0"/>
          <c:showBubbleSize val="0"/>
        </c:dLbls>
        <c:gapWidth val="150"/>
        <c:axId val="31792816"/>
        <c:axId val="31796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2.1</c:v>
                </c:pt>
                <c:pt idx="1">
                  <c:v>2.2999999999999998</c:v>
                </c:pt>
                <c:pt idx="2">
                  <c:v>2.7</c:v>
                </c:pt>
                <c:pt idx="3">
                  <c:v>2.2999999999999998</c:v>
                </c:pt>
                <c:pt idx="4">
                  <c:v>9.6999999999999993</c:v>
                </c:pt>
              </c:numCache>
            </c:numRef>
          </c:val>
          <c:smooth val="0"/>
          <c:extLst>
            <c:ext xmlns:c16="http://schemas.microsoft.com/office/drawing/2014/chart" uri="{C3380CC4-5D6E-409C-BE32-E72D297353CC}">
              <c16:uniqueId val="{00000001-5347-4CCE-9542-080FE781FC3B}"/>
            </c:ext>
          </c:extLst>
        </c:ser>
        <c:dLbls>
          <c:showLegendKey val="0"/>
          <c:showVal val="0"/>
          <c:showCatName val="0"/>
          <c:showSerName val="0"/>
          <c:showPercent val="0"/>
          <c:showBubbleSize val="0"/>
        </c:dLbls>
        <c:marker val="1"/>
        <c:smooth val="0"/>
        <c:axId val="31792816"/>
        <c:axId val="31796080"/>
      </c:lineChart>
      <c:dateAx>
        <c:axId val="31792816"/>
        <c:scaling>
          <c:orientation val="minMax"/>
        </c:scaling>
        <c:delete val="1"/>
        <c:axPos val="b"/>
        <c:numFmt formatCode="ge" sourceLinked="1"/>
        <c:majorTickMark val="none"/>
        <c:minorTickMark val="none"/>
        <c:tickLblPos val="none"/>
        <c:crossAx val="31796080"/>
        <c:crosses val="autoZero"/>
        <c:auto val="1"/>
        <c:lblOffset val="100"/>
        <c:baseTimeUnit val="years"/>
      </c:dateAx>
      <c:valAx>
        <c:axId val="317960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17928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B14C-4BBD-9F5B-0FD5934DB8A0}"/>
            </c:ext>
          </c:extLst>
        </c:ser>
        <c:dLbls>
          <c:showLegendKey val="0"/>
          <c:showVal val="0"/>
          <c:showCatName val="0"/>
          <c:showSerName val="0"/>
          <c:showPercent val="0"/>
          <c:showBubbleSize val="0"/>
        </c:dLbls>
        <c:gapWidth val="150"/>
        <c:axId val="31805328"/>
        <c:axId val="31797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48</c:v>
                </c:pt>
                <c:pt idx="1">
                  <c:v>48</c:v>
                </c:pt>
                <c:pt idx="2">
                  <c:v>54</c:v>
                </c:pt>
                <c:pt idx="3">
                  <c:v>33</c:v>
                </c:pt>
                <c:pt idx="4">
                  <c:v>14</c:v>
                </c:pt>
              </c:numCache>
            </c:numRef>
          </c:val>
          <c:smooth val="0"/>
          <c:extLst>
            <c:ext xmlns:c16="http://schemas.microsoft.com/office/drawing/2014/chart" uri="{C3380CC4-5D6E-409C-BE32-E72D297353CC}">
              <c16:uniqueId val="{00000001-B14C-4BBD-9F5B-0FD5934DB8A0}"/>
            </c:ext>
          </c:extLst>
        </c:ser>
        <c:dLbls>
          <c:showLegendKey val="0"/>
          <c:showVal val="0"/>
          <c:showCatName val="0"/>
          <c:showSerName val="0"/>
          <c:showPercent val="0"/>
          <c:showBubbleSize val="0"/>
        </c:dLbls>
        <c:marker val="1"/>
        <c:smooth val="0"/>
        <c:axId val="31805328"/>
        <c:axId val="31797168"/>
      </c:lineChart>
      <c:dateAx>
        <c:axId val="31805328"/>
        <c:scaling>
          <c:orientation val="minMax"/>
        </c:scaling>
        <c:delete val="1"/>
        <c:axPos val="b"/>
        <c:numFmt formatCode="ge" sourceLinked="1"/>
        <c:majorTickMark val="none"/>
        <c:minorTickMark val="none"/>
        <c:tickLblPos val="none"/>
        <c:crossAx val="31797168"/>
        <c:crosses val="autoZero"/>
        <c:auto val="1"/>
        <c:lblOffset val="100"/>
        <c:baseTimeUnit val="years"/>
      </c:dateAx>
      <c:valAx>
        <c:axId val="3179716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18053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pt idx="0">
                  <c:v>72.7</c:v>
                </c:pt>
                <c:pt idx="1">
                  <c:v>68.2</c:v>
                </c:pt>
                <c:pt idx="2">
                  <c:v>68.2</c:v>
                </c:pt>
                <c:pt idx="3">
                  <c:v>63.6</c:v>
                </c:pt>
                <c:pt idx="4">
                  <c:v>68.2</c:v>
                </c:pt>
              </c:numCache>
            </c:numRef>
          </c:val>
          <c:extLst>
            <c:ext xmlns:c16="http://schemas.microsoft.com/office/drawing/2014/chart" uri="{C3380CC4-5D6E-409C-BE32-E72D297353CC}">
              <c16:uniqueId val="{00000000-D6C7-40DA-905F-D07701CD9C81}"/>
            </c:ext>
          </c:extLst>
        </c:ser>
        <c:dLbls>
          <c:showLegendKey val="0"/>
          <c:showVal val="0"/>
          <c:showCatName val="0"/>
          <c:showSerName val="0"/>
          <c:showPercent val="0"/>
          <c:showBubbleSize val="0"/>
        </c:dLbls>
        <c:gapWidth val="150"/>
        <c:axId val="31793360"/>
        <c:axId val="31800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149.5</c:v>
                </c:pt>
                <c:pt idx="1">
                  <c:v>154.1</c:v>
                </c:pt>
                <c:pt idx="2">
                  <c:v>151.6</c:v>
                </c:pt>
                <c:pt idx="3">
                  <c:v>151.19999999999999</c:v>
                </c:pt>
                <c:pt idx="4">
                  <c:v>153.80000000000001</c:v>
                </c:pt>
              </c:numCache>
            </c:numRef>
          </c:val>
          <c:smooth val="0"/>
          <c:extLst>
            <c:ext xmlns:c16="http://schemas.microsoft.com/office/drawing/2014/chart" uri="{C3380CC4-5D6E-409C-BE32-E72D297353CC}">
              <c16:uniqueId val="{00000001-D6C7-40DA-905F-D07701CD9C81}"/>
            </c:ext>
          </c:extLst>
        </c:ser>
        <c:dLbls>
          <c:showLegendKey val="0"/>
          <c:showVal val="0"/>
          <c:showCatName val="0"/>
          <c:showSerName val="0"/>
          <c:showPercent val="0"/>
          <c:showBubbleSize val="0"/>
        </c:dLbls>
        <c:marker val="1"/>
        <c:smooth val="0"/>
        <c:axId val="31793360"/>
        <c:axId val="31800432"/>
      </c:lineChart>
      <c:dateAx>
        <c:axId val="31793360"/>
        <c:scaling>
          <c:orientation val="minMax"/>
        </c:scaling>
        <c:delete val="1"/>
        <c:axPos val="b"/>
        <c:numFmt formatCode="ge" sourceLinked="1"/>
        <c:majorTickMark val="none"/>
        <c:minorTickMark val="none"/>
        <c:tickLblPos val="none"/>
        <c:crossAx val="31800432"/>
        <c:crosses val="autoZero"/>
        <c:auto val="1"/>
        <c:lblOffset val="100"/>
        <c:baseTimeUnit val="years"/>
      </c:dateAx>
      <c:valAx>
        <c:axId val="31800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1793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96</c:v>
                </c:pt>
                <c:pt idx="1">
                  <c:v>94.5</c:v>
                </c:pt>
                <c:pt idx="2">
                  <c:v>95.4</c:v>
                </c:pt>
                <c:pt idx="3">
                  <c:v>95.5</c:v>
                </c:pt>
                <c:pt idx="4">
                  <c:v>95.5</c:v>
                </c:pt>
              </c:numCache>
            </c:numRef>
          </c:val>
          <c:extLst>
            <c:ext xmlns:c16="http://schemas.microsoft.com/office/drawing/2014/chart" uri="{C3380CC4-5D6E-409C-BE32-E72D297353CC}">
              <c16:uniqueId val="{00000000-EB5A-4797-AB08-912B354BB3E4}"/>
            </c:ext>
          </c:extLst>
        </c:ser>
        <c:dLbls>
          <c:showLegendKey val="0"/>
          <c:showVal val="0"/>
          <c:showCatName val="0"/>
          <c:showSerName val="0"/>
          <c:showPercent val="0"/>
          <c:showBubbleSize val="0"/>
        </c:dLbls>
        <c:gapWidth val="150"/>
        <c:axId val="31796624"/>
        <c:axId val="31797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32.299999999999997</c:v>
                </c:pt>
                <c:pt idx="1">
                  <c:v>33.4</c:v>
                </c:pt>
                <c:pt idx="2">
                  <c:v>32.299999999999997</c:v>
                </c:pt>
                <c:pt idx="3">
                  <c:v>22.3</c:v>
                </c:pt>
                <c:pt idx="4">
                  <c:v>27.1</c:v>
                </c:pt>
              </c:numCache>
            </c:numRef>
          </c:val>
          <c:smooth val="0"/>
          <c:extLst>
            <c:ext xmlns:c16="http://schemas.microsoft.com/office/drawing/2014/chart" uri="{C3380CC4-5D6E-409C-BE32-E72D297353CC}">
              <c16:uniqueId val="{00000001-EB5A-4797-AB08-912B354BB3E4}"/>
            </c:ext>
          </c:extLst>
        </c:ser>
        <c:dLbls>
          <c:showLegendKey val="0"/>
          <c:showVal val="0"/>
          <c:showCatName val="0"/>
          <c:showSerName val="0"/>
          <c:showPercent val="0"/>
          <c:showBubbleSize val="0"/>
        </c:dLbls>
        <c:marker val="1"/>
        <c:smooth val="0"/>
        <c:axId val="31796624"/>
        <c:axId val="31797712"/>
      </c:lineChart>
      <c:dateAx>
        <c:axId val="31796624"/>
        <c:scaling>
          <c:orientation val="minMax"/>
        </c:scaling>
        <c:delete val="1"/>
        <c:axPos val="b"/>
        <c:numFmt formatCode="ge" sourceLinked="1"/>
        <c:majorTickMark val="none"/>
        <c:minorTickMark val="none"/>
        <c:tickLblPos val="none"/>
        <c:crossAx val="31797712"/>
        <c:crosses val="autoZero"/>
        <c:auto val="1"/>
        <c:lblOffset val="100"/>
        <c:baseTimeUnit val="years"/>
      </c:dateAx>
      <c:valAx>
        <c:axId val="317977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1796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c:formatCode>
                <c:ptCount val="5"/>
                <c:pt idx="0">
                  <c:v>597</c:v>
                </c:pt>
                <c:pt idx="1">
                  <c:v>551</c:v>
                </c:pt>
                <c:pt idx="2">
                  <c:v>556</c:v>
                </c:pt>
                <c:pt idx="3">
                  <c:v>575</c:v>
                </c:pt>
                <c:pt idx="4">
                  <c:v>575</c:v>
                </c:pt>
              </c:numCache>
            </c:numRef>
          </c:val>
          <c:extLst>
            <c:ext xmlns:c16="http://schemas.microsoft.com/office/drawing/2014/chart" uri="{C3380CC4-5D6E-409C-BE32-E72D297353CC}">
              <c16:uniqueId val="{00000000-3440-4AE9-814A-D80DFBEB2F7C}"/>
            </c:ext>
          </c:extLst>
        </c:ser>
        <c:dLbls>
          <c:showLegendKey val="0"/>
          <c:showVal val="0"/>
          <c:showCatName val="0"/>
          <c:showSerName val="0"/>
          <c:showPercent val="0"/>
          <c:showBubbleSize val="0"/>
        </c:dLbls>
        <c:gapWidth val="150"/>
        <c:axId val="31798256"/>
        <c:axId val="31805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7497</c:v>
                </c:pt>
                <c:pt idx="1">
                  <c:v>9663</c:v>
                </c:pt>
                <c:pt idx="2">
                  <c:v>9019</c:v>
                </c:pt>
                <c:pt idx="3">
                  <c:v>8406</c:v>
                </c:pt>
                <c:pt idx="4">
                  <c:v>9239</c:v>
                </c:pt>
              </c:numCache>
            </c:numRef>
          </c:val>
          <c:smooth val="0"/>
          <c:extLst>
            <c:ext xmlns:c16="http://schemas.microsoft.com/office/drawing/2014/chart" uri="{C3380CC4-5D6E-409C-BE32-E72D297353CC}">
              <c16:uniqueId val="{00000001-3440-4AE9-814A-D80DFBEB2F7C}"/>
            </c:ext>
          </c:extLst>
        </c:ser>
        <c:dLbls>
          <c:showLegendKey val="0"/>
          <c:showVal val="0"/>
          <c:showCatName val="0"/>
          <c:showSerName val="0"/>
          <c:showPercent val="0"/>
          <c:showBubbleSize val="0"/>
        </c:dLbls>
        <c:marker val="1"/>
        <c:smooth val="0"/>
        <c:axId val="31798256"/>
        <c:axId val="31805872"/>
      </c:lineChart>
      <c:dateAx>
        <c:axId val="31798256"/>
        <c:scaling>
          <c:orientation val="minMax"/>
        </c:scaling>
        <c:delete val="1"/>
        <c:axPos val="b"/>
        <c:numFmt formatCode="ge" sourceLinked="1"/>
        <c:majorTickMark val="none"/>
        <c:minorTickMark val="none"/>
        <c:tickLblPos val="none"/>
        <c:crossAx val="31805872"/>
        <c:crosses val="autoZero"/>
        <c:auto val="1"/>
        <c:lblOffset val="100"/>
        <c:baseTimeUnit val="years"/>
      </c:dateAx>
      <c:valAx>
        <c:axId val="3180587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17982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【16,102】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【199.3】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Normal="100" zoomScaleSheetLayoutView="70" workbookViewId="0"/>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15">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15">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8" t="str">
        <f>データ!H6&amp;"　"&amp;データ!I6</f>
        <v>愛媛県四国中央市　川岸駐車場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1" t="s">
        <v>1</v>
      </c>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3"/>
      <c r="AQ7" s="131" t="s">
        <v>2</v>
      </c>
      <c r="AR7" s="132"/>
      <c r="AS7" s="132"/>
      <c r="AT7" s="132"/>
      <c r="AU7" s="132"/>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3"/>
      <c r="CF7" s="131" t="s">
        <v>3</v>
      </c>
      <c r="CG7" s="132"/>
      <c r="CH7" s="132"/>
      <c r="CI7" s="132"/>
      <c r="CJ7" s="132"/>
      <c r="CK7" s="132"/>
      <c r="CL7" s="132"/>
      <c r="CM7" s="132"/>
      <c r="CN7" s="132"/>
      <c r="CO7" s="132"/>
      <c r="CP7" s="132"/>
      <c r="CQ7" s="132"/>
      <c r="CR7" s="132"/>
      <c r="CS7" s="132"/>
      <c r="CT7" s="132"/>
      <c r="CU7" s="132"/>
      <c r="CV7" s="132"/>
      <c r="CW7" s="132"/>
      <c r="CX7" s="132"/>
      <c r="CY7" s="132"/>
      <c r="CZ7" s="132"/>
      <c r="DA7" s="132"/>
      <c r="DB7" s="132"/>
      <c r="DC7" s="132"/>
      <c r="DD7" s="132"/>
      <c r="DE7" s="132"/>
      <c r="DF7" s="132"/>
      <c r="DG7" s="132"/>
      <c r="DH7" s="132"/>
      <c r="DI7" s="132"/>
      <c r="DJ7" s="132"/>
      <c r="DK7" s="132"/>
      <c r="DL7" s="132"/>
      <c r="DM7" s="132"/>
      <c r="DN7" s="132"/>
      <c r="DO7" s="132"/>
      <c r="DP7" s="132"/>
      <c r="DQ7" s="132"/>
      <c r="DR7" s="132"/>
      <c r="DS7" s="132"/>
      <c r="DT7" s="133"/>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4" t="s">
        <v>5</v>
      </c>
      <c r="FK7" s="134"/>
      <c r="FL7" s="134"/>
      <c r="FM7" s="134"/>
      <c r="FN7" s="134"/>
      <c r="FO7" s="134"/>
      <c r="FP7" s="134"/>
      <c r="FQ7" s="134"/>
      <c r="FR7" s="134"/>
      <c r="FS7" s="134"/>
      <c r="FT7" s="134"/>
      <c r="FU7" s="134"/>
      <c r="FV7" s="134"/>
      <c r="FW7" s="134"/>
      <c r="FX7" s="134"/>
      <c r="FY7" s="134"/>
      <c r="FZ7" s="134"/>
      <c r="GA7" s="134"/>
      <c r="GB7" s="134"/>
      <c r="GC7" s="134"/>
      <c r="GD7" s="134"/>
      <c r="GE7" s="134"/>
      <c r="GF7" s="134"/>
      <c r="GG7" s="134"/>
      <c r="GH7" s="134"/>
      <c r="GI7" s="134"/>
      <c r="GJ7" s="134"/>
      <c r="GK7" s="134"/>
      <c r="GL7" s="134"/>
      <c r="GM7" s="134"/>
      <c r="GN7" s="134"/>
      <c r="GO7" s="134"/>
      <c r="GP7" s="134"/>
      <c r="GQ7" s="134"/>
      <c r="GR7" s="134"/>
      <c r="GS7" s="134"/>
      <c r="GT7" s="134"/>
      <c r="GU7" s="134"/>
      <c r="GV7" s="134"/>
      <c r="GW7" s="134"/>
      <c r="GX7" s="134"/>
      <c r="GY7" s="4"/>
      <c r="GZ7" s="4"/>
      <c r="HA7" s="4"/>
      <c r="HB7" s="4"/>
      <c r="HC7" s="4"/>
      <c r="HD7" s="4"/>
      <c r="HE7" s="4"/>
      <c r="HF7" s="4"/>
      <c r="HG7" s="4"/>
      <c r="HH7" s="4"/>
      <c r="HI7" s="4"/>
      <c r="HJ7" s="4"/>
      <c r="HK7" s="4"/>
      <c r="HL7" s="4"/>
      <c r="HM7" s="4"/>
      <c r="HN7" s="4"/>
      <c r="HO7" s="4"/>
      <c r="HP7" s="4"/>
      <c r="HQ7" s="4"/>
      <c r="HR7" s="4"/>
      <c r="HS7" s="4"/>
      <c r="HT7" s="4"/>
      <c r="HU7" s="4"/>
      <c r="HV7" s="4"/>
      <c r="HW7" s="4"/>
      <c r="HX7" s="134" t="s">
        <v>6</v>
      </c>
      <c r="HY7" s="134"/>
      <c r="HZ7" s="134"/>
      <c r="IA7" s="134"/>
      <c r="IB7" s="134"/>
      <c r="IC7" s="134"/>
      <c r="ID7" s="134"/>
      <c r="IE7" s="134"/>
      <c r="IF7" s="134"/>
      <c r="IG7" s="134"/>
      <c r="IH7" s="134"/>
      <c r="II7" s="134"/>
      <c r="IJ7" s="134"/>
      <c r="IK7" s="134"/>
      <c r="IL7" s="134"/>
      <c r="IM7" s="134"/>
      <c r="IN7" s="134"/>
      <c r="IO7" s="134"/>
      <c r="IP7" s="134"/>
      <c r="IQ7" s="134"/>
      <c r="IR7" s="134"/>
      <c r="IS7" s="134"/>
      <c r="IT7" s="134"/>
      <c r="IU7" s="134"/>
      <c r="IV7" s="134"/>
      <c r="IW7" s="134"/>
      <c r="IX7" s="134"/>
      <c r="IY7" s="134"/>
      <c r="IZ7" s="134"/>
      <c r="JA7" s="134"/>
      <c r="JB7" s="134"/>
      <c r="JC7" s="134"/>
      <c r="JD7" s="134"/>
      <c r="JE7" s="134"/>
      <c r="JF7" s="134"/>
      <c r="JG7" s="134"/>
      <c r="JH7" s="134"/>
      <c r="JI7" s="134"/>
      <c r="JJ7" s="134"/>
      <c r="JK7" s="134"/>
      <c r="JL7" s="134"/>
      <c r="JM7" s="134"/>
      <c r="JN7" s="134"/>
      <c r="JO7" s="134"/>
      <c r="JP7" s="134"/>
      <c r="JQ7" s="134" t="s">
        <v>7</v>
      </c>
      <c r="JR7" s="134"/>
      <c r="JS7" s="134"/>
      <c r="JT7" s="134"/>
      <c r="JU7" s="134"/>
      <c r="JV7" s="134"/>
      <c r="JW7" s="134"/>
      <c r="JX7" s="134"/>
      <c r="JY7" s="134"/>
      <c r="JZ7" s="134"/>
      <c r="KA7" s="134"/>
      <c r="KB7" s="134"/>
      <c r="KC7" s="134"/>
      <c r="KD7" s="134"/>
      <c r="KE7" s="134"/>
      <c r="KF7" s="134"/>
      <c r="KG7" s="134"/>
      <c r="KH7" s="134"/>
      <c r="KI7" s="134"/>
      <c r="KJ7" s="134"/>
      <c r="KK7" s="134"/>
      <c r="KL7" s="134"/>
      <c r="KM7" s="134"/>
      <c r="KN7" s="134"/>
      <c r="KO7" s="134"/>
      <c r="KP7" s="134"/>
      <c r="KQ7" s="134"/>
      <c r="KR7" s="134"/>
      <c r="KS7" s="134"/>
      <c r="KT7" s="134"/>
      <c r="KU7" s="134"/>
      <c r="KV7" s="134"/>
      <c r="KW7" s="134"/>
      <c r="KX7" s="134"/>
      <c r="KY7" s="134"/>
      <c r="KZ7" s="134"/>
      <c r="LA7" s="134"/>
      <c r="LB7" s="134"/>
      <c r="LC7" s="134"/>
      <c r="LD7" s="134"/>
      <c r="LE7" s="134"/>
      <c r="LF7" s="134"/>
      <c r="LG7" s="134"/>
      <c r="LH7" s="134"/>
      <c r="LI7" s="134"/>
      <c r="LJ7" s="134" t="s">
        <v>8</v>
      </c>
      <c r="LK7" s="134"/>
      <c r="LL7" s="134"/>
      <c r="LM7" s="134"/>
      <c r="LN7" s="134"/>
      <c r="LO7" s="134"/>
      <c r="LP7" s="134"/>
      <c r="LQ7" s="134"/>
      <c r="LR7" s="134"/>
      <c r="LS7" s="134"/>
      <c r="LT7" s="134"/>
      <c r="LU7" s="134"/>
      <c r="LV7" s="134"/>
      <c r="LW7" s="134"/>
      <c r="LX7" s="134"/>
      <c r="LY7" s="134"/>
      <c r="LZ7" s="134"/>
      <c r="MA7" s="134"/>
      <c r="MB7" s="134"/>
      <c r="MC7" s="134"/>
      <c r="MD7" s="134"/>
      <c r="ME7" s="134"/>
      <c r="MF7" s="134"/>
      <c r="MG7" s="134"/>
      <c r="MH7" s="134"/>
      <c r="MI7" s="134"/>
      <c r="MJ7" s="134"/>
      <c r="MK7" s="134"/>
      <c r="ML7" s="134"/>
      <c r="MM7" s="134"/>
      <c r="MN7" s="134"/>
      <c r="MO7" s="134"/>
      <c r="MP7" s="134"/>
      <c r="MQ7" s="134"/>
      <c r="MR7" s="134"/>
      <c r="MS7" s="134"/>
      <c r="MT7" s="134"/>
      <c r="MU7" s="134"/>
      <c r="MV7" s="134"/>
      <c r="MW7" s="134"/>
      <c r="MX7" s="134"/>
      <c r="MY7" s="134"/>
      <c r="MZ7" s="134"/>
      <c r="NA7" s="134"/>
      <c r="NB7" s="134"/>
      <c r="NC7" s="3"/>
      <c r="ND7" s="6" t="s">
        <v>9</v>
      </c>
      <c r="NE7" s="7"/>
      <c r="NF7" s="7"/>
      <c r="NG7" s="7"/>
      <c r="NH7" s="7"/>
      <c r="NI7" s="7"/>
      <c r="NJ7" s="7"/>
      <c r="NK7" s="7"/>
      <c r="NL7" s="7"/>
      <c r="NM7" s="7"/>
      <c r="NN7" s="7"/>
      <c r="NO7" s="7"/>
      <c r="NP7" s="7"/>
      <c r="NQ7" s="8"/>
    </row>
    <row r="8" spans="1:382" ht="18.75" customHeight="1" x14ac:dyDescent="0.15">
      <c r="A8" s="2"/>
      <c r="B8" s="120" t="str">
        <f>データ!J7</f>
        <v>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データ!M7</f>
        <v>Ａ３Ｂ２</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24" t="str">
        <f>データ!N7</f>
        <v>非設置</v>
      </c>
      <c r="FK8" s="124"/>
      <c r="FL8" s="124"/>
      <c r="FM8" s="124"/>
      <c r="FN8" s="124"/>
      <c r="FO8" s="124"/>
      <c r="FP8" s="124"/>
      <c r="FQ8" s="124"/>
      <c r="FR8" s="124"/>
      <c r="FS8" s="124"/>
      <c r="FT8" s="124"/>
      <c r="FU8" s="124"/>
      <c r="FV8" s="124"/>
      <c r="FW8" s="124"/>
      <c r="FX8" s="124"/>
      <c r="FY8" s="124"/>
      <c r="FZ8" s="124"/>
      <c r="GA8" s="124"/>
      <c r="GB8" s="124"/>
      <c r="GC8" s="124"/>
      <c r="GD8" s="124"/>
      <c r="GE8" s="124"/>
      <c r="GF8" s="124"/>
      <c r="GG8" s="124"/>
      <c r="GH8" s="124"/>
      <c r="GI8" s="124"/>
      <c r="GJ8" s="124"/>
      <c r="GK8" s="124"/>
      <c r="GL8" s="124"/>
      <c r="GM8" s="124"/>
      <c r="GN8" s="124"/>
      <c r="GO8" s="124"/>
      <c r="GP8" s="124"/>
      <c r="GQ8" s="124"/>
      <c r="GR8" s="124"/>
      <c r="GS8" s="124"/>
      <c r="GT8" s="124"/>
      <c r="GU8" s="124"/>
      <c r="GV8" s="124"/>
      <c r="GW8" s="124"/>
      <c r="GX8" s="124"/>
      <c r="GY8" s="4"/>
      <c r="GZ8" s="4"/>
      <c r="HA8" s="4"/>
      <c r="HB8" s="4"/>
      <c r="HC8" s="4"/>
      <c r="HD8" s="4"/>
      <c r="HE8" s="4"/>
      <c r="HF8" s="4"/>
      <c r="HG8" s="4"/>
      <c r="HH8" s="4"/>
      <c r="HI8" s="4"/>
      <c r="HJ8" s="4"/>
      <c r="HK8" s="4"/>
      <c r="HL8" s="4"/>
      <c r="HM8" s="4"/>
      <c r="HN8" s="4"/>
      <c r="HO8" s="4"/>
      <c r="HP8" s="4"/>
      <c r="HQ8" s="4"/>
      <c r="HR8" s="4"/>
      <c r="HS8" s="4"/>
      <c r="HT8" s="4"/>
      <c r="HU8" s="4"/>
      <c r="HV8" s="4"/>
      <c r="HW8" s="4"/>
      <c r="HX8" s="124" t="str">
        <f>データ!S7</f>
        <v>無</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データ!T7</f>
        <v>無</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データ!U7</f>
        <v>749</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3"/>
      <c r="ND8" s="129" t="s">
        <v>10</v>
      </c>
      <c r="NE8" s="130"/>
      <c r="NF8" s="9" t="s">
        <v>11</v>
      </c>
      <c r="NG8" s="10"/>
      <c r="NH8" s="10"/>
      <c r="NI8" s="10"/>
      <c r="NJ8" s="10"/>
      <c r="NK8" s="10"/>
      <c r="NL8" s="10"/>
      <c r="NM8" s="10"/>
      <c r="NN8" s="10"/>
      <c r="NO8" s="10"/>
      <c r="NP8" s="10"/>
      <c r="NQ8" s="11"/>
    </row>
    <row r="9" spans="1:382" ht="18.75" customHeight="1" x14ac:dyDescent="0.15">
      <c r="A9" s="2"/>
      <c r="B9" s="131" t="s">
        <v>12</v>
      </c>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3"/>
      <c r="AQ9" s="131" t="s">
        <v>13</v>
      </c>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3"/>
      <c r="CF9" s="131" t="s">
        <v>14</v>
      </c>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3"/>
      <c r="DU9" s="134" t="s">
        <v>15</v>
      </c>
      <c r="DV9" s="134"/>
      <c r="DW9" s="134"/>
      <c r="DX9" s="134"/>
      <c r="DY9" s="134"/>
      <c r="DZ9" s="134"/>
      <c r="EA9" s="134"/>
      <c r="EB9" s="134"/>
      <c r="EC9" s="134"/>
      <c r="ED9" s="134"/>
      <c r="EE9" s="134"/>
      <c r="EF9" s="134"/>
      <c r="EG9" s="134"/>
      <c r="EH9" s="134"/>
      <c r="EI9" s="134"/>
      <c r="EJ9" s="134"/>
      <c r="EK9" s="134"/>
      <c r="EL9" s="134"/>
      <c r="EM9" s="134"/>
      <c r="EN9" s="134"/>
      <c r="EO9" s="134"/>
      <c r="EP9" s="134"/>
      <c r="EQ9" s="134"/>
      <c r="ER9" s="134"/>
      <c r="ES9" s="134"/>
      <c r="ET9" s="134"/>
      <c r="EU9" s="134"/>
      <c r="EV9" s="134"/>
      <c r="EW9" s="134"/>
      <c r="EX9" s="134"/>
      <c r="EY9" s="134"/>
      <c r="EZ9" s="134"/>
      <c r="FA9" s="134"/>
      <c r="FB9" s="134"/>
      <c r="FC9" s="134"/>
      <c r="FD9" s="134"/>
      <c r="FE9" s="134"/>
      <c r="FF9" s="134"/>
      <c r="FG9" s="134"/>
      <c r="FH9" s="134"/>
      <c r="FI9" s="13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4" t="s">
        <v>16</v>
      </c>
      <c r="HY9" s="134"/>
      <c r="HZ9" s="134"/>
      <c r="IA9" s="134"/>
      <c r="IB9" s="134"/>
      <c r="IC9" s="134"/>
      <c r="ID9" s="134"/>
      <c r="IE9" s="134"/>
      <c r="IF9" s="134"/>
      <c r="IG9" s="134"/>
      <c r="IH9" s="134"/>
      <c r="II9" s="134"/>
      <c r="IJ9" s="134"/>
      <c r="IK9" s="134"/>
      <c r="IL9" s="134"/>
      <c r="IM9" s="134"/>
      <c r="IN9" s="134"/>
      <c r="IO9" s="134"/>
      <c r="IP9" s="134"/>
      <c r="IQ9" s="134"/>
      <c r="IR9" s="134"/>
      <c r="IS9" s="134"/>
      <c r="IT9" s="134"/>
      <c r="IU9" s="134"/>
      <c r="IV9" s="134"/>
      <c r="IW9" s="134"/>
      <c r="IX9" s="134"/>
      <c r="IY9" s="134"/>
      <c r="IZ9" s="134"/>
      <c r="JA9" s="134"/>
      <c r="JB9" s="134"/>
      <c r="JC9" s="134"/>
      <c r="JD9" s="134"/>
      <c r="JE9" s="134"/>
      <c r="JF9" s="134"/>
      <c r="JG9" s="134"/>
      <c r="JH9" s="134"/>
      <c r="JI9" s="134"/>
      <c r="JJ9" s="134"/>
      <c r="JK9" s="134"/>
      <c r="JL9" s="134"/>
      <c r="JM9" s="134"/>
      <c r="JN9" s="134"/>
      <c r="JO9" s="134"/>
      <c r="JP9" s="134"/>
      <c r="JQ9" s="134" t="s">
        <v>17</v>
      </c>
      <c r="JR9" s="134"/>
      <c r="JS9" s="134"/>
      <c r="JT9" s="134"/>
      <c r="JU9" s="134"/>
      <c r="JV9" s="134"/>
      <c r="JW9" s="134"/>
      <c r="JX9" s="134"/>
      <c r="JY9" s="134"/>
      <c r="JZ9" s="134"/>
      <c r="KA9" s="134"/>
      <c r="KB9" s="134"/>
      <c r="KC9" s="134"/>
      <c r="KD9" s="134"/>
      <c r="KE9" s="134"/>
      <c r="KF9" s="134"/>
      <c r="KG9" s="134"/>
      <c r="KH9" s="134"/>
      <c r="KI9" s="134"/>
      <c r="KJ9" s="134"/>
      <c r="KK9" s="134"/>
      <c r="KL9" s="134"/>
      <c r="KM9" s="134"/>
      <c r="KN9" s="134"/>
      <c r="KO9" s="134"/>
      <c r="KP9" s="134"/>
      <c r="KQ9" s="134"/>
      <c r="KR9" s="134"/>
      <c r="KS9" s="134"/>
      <c r="KT9" s="134"/>
      <c r="KU9" s="134"/>
      <c r="KV9" s="134"/>
      <c r="KW9" s="134"/>
      <c r="KX9" s="134"/>
      <c r="KY9" s="134"/>
      <c r="KZ9" s="134"/>
      <c r="LA9" s="134"/>
      <c r="LB9" s="134"/>
      <c r="LC9" s="134"/>
      <c r="LD9" s="134"/>
      <c r="LE9" s="134"/>
      <c r="LF9" s="134"/>
      <c r="LG9" s="134"/>
      <c r="LH9" s="134"/>
      <c r="LI9" s="134"/>
      <c r="LJ9" s="134" t="s">
        <v>18</v>
      </c>
      <c r="LK9" s="134"/>
      <c r="LL9" s="134"/>
      <c r="LM9" s="134"/>
      <c r="LN9" s="134"/>
      <c r="LO9" s="134"/>
      <c r="LP9" s="134"/>
      <c r="LQ9" s="134"/>
      <c r="LR9" s="134"/>
      <c r="LS9" s="134"/>
      <c r="LT9" s="134"/>
      <c r="LU9" s="134"/>
      <c r="LV9" s="134"/>
      <c r="LW9" s="134"/>
      <c r="LX9" s="134"/>
      <c r="LY9" s="134"/>
      <c r="LZ9" s="134"/>
      <c r="MA9" s="134"/>
      <c r="MB9" s="134"/>
      <c r="MC9" s="134"/>
      <c r="MD9" s="134"/>
      <c r="ME9" s="134"/>
      <c r="MF9" s="134"/>
      <c r="MG9" s="134"/>
      <c r="MH9" s="134"/>
      <c r="MI9" s="134"/>
      <c r="MJ9" s="134"/>
      <c r="MK9" s="134"/>
      <c r="ML9" s="134"/>
      <c r="MM9" s="134"/>
      <c r="MN9" s="134"/>
      <c r="MO9" s="134"/>
      <c r="MP9" s="134"/>
      <c r="MQ9" s="134"/>
      <c r="MR9" s="134"/>
      <c r="MS9" s="134"/>
      <c r="MT9" s="134"/>
      <c r="MU9" s="134"/>
      <c r="MV9" s="134"/>
      <c r="MW9" s="134"/>
      <c r="MX9" s="134"/>
      <c r="MY9" s="134"/>
      <c r="MZ9" s="134"/>
      <c r="NA9" s="134"/>
      <c r="NB9" s="134"/>
      <c r="NC9" s="3"/>
      <c r="ND9" s="135" t="s">
        <v>19</v>
      </c>
      <c r="NE9" s="136"/>
      <c r="NF9" s="12" t="s">
        <v>20</v>
      </c>
      <c r="NG9" s="13"/>
      <c r="NH9" s="13"/>
      <c r="NI9" s="13"/>
      <c r="NJ9" s="13"/>
      <c r="NK9" s="13"/>
      <c r="NL9" s="13"/>
      <c r="NM9" s="13"/>
      <c r="NN9" s="13"/>
      <c r="NO9" s="13"/>
      <c r="NP9" s="13"/>
      <c r="NQ9" s="14"/>
    </row>
    <row r="10" spans="1:382" ht="18.75" customHeight="1" x14ac:dyDescent="0.15">
      <c r="A10" s="2"/>
      <c r="B10" s="114" t="str">
        <f>データ!O7</f>
        <v>該当数値なし</v>
      </c>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6"/>
      <c r="AQ10" s="117" t="s">
        <v>130</v>
      </c>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c r="BX10" s="118"/>
      <c r="BY10" s="118"/>
      <c r="BZ10" s="118"/>
      <c r="CA10" s="118"/>
      <c r="CB10" s="118"/>
      <c r="CC10" s="118"/>
      <c r="CD10" s="118"/>
      <c r="CE10" s="119"/>
      <c r="CF10" s="120" t="str">
        <f>データ!Q7</f>
        <v>広場式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37</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3">
        <f>データ!V7</f>
        <v>22</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データ!W7</f>
        <v>0</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データ!X7</f>
        <v>導入なし</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21</v>
      </c>
      <c r="NE10" s="126"/>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7" t="s">
        <v>23</v>
      </c>
      <c r="NE11" s="127"/>
      <c r="NF11" s="127"/>
      <c r="NG11" s="127"/>
      <c r="NH11" s="127"/>
      <c r="NI11" s="127"/>
      <c r="NJ11" s="127"/>
      <c r="NK11" s="127"/>
      <c r="NL11" s="127"/>
      <c r="NM11" s="127"/>
      <c r="NN11" s="127"/>
      <c r="NO11" s="127"/>
      <c r="NP11" s="127"/>
      <c r="NQ11" s="127"/>
      <c r="NR11" s="127"/>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7"/>
      <c r="NE12" s="127"/>
      <c r="NF12" s="127"/>
      <c r="NG12" s="127"/>
      <c r="NH12" s="127"/>
      <c r="NI12" s="127"/>
      <c r="NJ12" s="127"/>
      <c r="NK12" s="127"/>
      <c r="NL12" s="127"/>
      <c r="NM12" s="127"/>
      <c r="NN12" s="127"/>
      <c r="NO12" s="127"/>
      <c r="NP12" s="127"/>
      <c r="NQ12" s="127"/>
      <c r="NR12" s="127"/>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8"/>
      <c r="NE13" s="128"/>
      <c r="NF13" s="128"/>
      <c r="NG13" s="128"/>
      <c r="NH13" s="128"/>
      <c r="NI13" s="128"/>
      <c r="NJ13" s="128"/>
      <c r="NK13" s="128"/>
      <c r="NL13" s="128"/>
      <c r="NM13" s="128"/>
      <c r="NN13" s="128"/>
      <c r="NO13" s="128"/>
      <c r="NP13" s="128"/>
      <c r="NQ13" s="128"/>
      <c r="NR13" s="128"/>
    </row>
    <row r="14" spans="1:382" ht="13.5" customHeight="1" x14ac:dyDescent="0.15">
      <c r="A14" s="18"/>
      <c r="B14" s="6"/>
      <c r="C14" s="7"/>
      <c r="D14" s="7"/>
      <c r="E14" s="7"/>
      <c r="F14" s="7"/>
      <c r="G14" s="7"/>
      <c r="H14" s="112" t="s">
        <v>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00" t="s">
        <v>139</v>
      </c>
      <c r="NE15" s="101"/>
      <c r="NF15" s="101"/>
      <c r="NG15" s="101"/>
      <c r="NH15" s="101"/>
      <c r="NI15" s="101"/>
      <c r="NJ15" s="101"/>
      <c r="NK15" s="101"/>
      <c r="NL15" s="101"/>
      <c r="NM15" s="101"/>
      <c r="NN15" s="101"/>
      <c r="NO15" s="101"/>
      <c r="NP15" s="101"/>
      <c r="NQ15" s="101"/>
      <c r="NR15" s="102"/>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22"/>
      <c r="C30" s="4"/>
      <c r="D30" s="4"/>
      <c r="E30" s="4"/>
      <c r="F30" s="4"/>
      <c r="I30" s="4"/>
      <c r="J30" s="4"/>
      <c r="K30" s="4"/>
      <c r="L30" s="4"/>
      <c r="M30" s="4"/>
      <c r="N30" s="4"/>
      <c r="O30" s="4"/>
      <c r="P30" s="4"/>
      <c r="Q30" s="4"/>
      <c r="R30" s="26"/>
      <c r="S30" s="26"/>
      <c r="T30" s="26"/>
      <c r="U30" s="111">
        <f>データ!$B$11</f>
        <v>41640</v>
      </c>
      <c r="V30" s="111"/>
      <c r="W30" s="111"/>
      <c r="X30" s="111"/>
      <c r="Y30" s="111"/>
      <c r="Z30" s="111"/>
      <c r="AA30" s="111"/>
      <c r="AB30" s="111"/>
      <c r="AC30" s="111"/>
      <c r="AD30" s="111"/>
      <c r="AE30" s="111"/>
      <c r="AF30" s="111"/>
      <c r="AG30" s="111"/>
      <c r="AH30" s="111"/>
      <c r="AI30" s="111"/>
      <c r="AJ30" s="111"/>
      <c r="AK30" s="111"/>
      <c r="AL30" s="111"/>
      <c r="AM30" s="111"/>
      <c r="AN30" s="111">
        <f>データ!$C$11</f>
        <v>42005</v>
      </c>
      <c r="AO30" s="111"/>
      <c r="AP30" s="111"/>
      <c r="AQ30" s="111"/>
      <c r="AR30" s="111"/>
      <c r="AS30" s="111"/>
      <c r="AT30" s="111"/>
      <c r="AU30" s="111"/>
      <c r="AV30" s="111"/>
      <c r="AW30" s="111"/>
      <c r="AX30" s="111"/>
      <c r="AY30" s="111"/>
      <c r="AZ30" s="111"/>
      <c r="BA30" s="111"/>
      <c r="BB30" s="111"/>
      <c r="BC30" s="111"/>
      <c r="BD30" s="111"/>
      <c r="BE30" s="111"/>
      <c r="BF30" s="111"/>
      <c r="BG30" s="111">
        <f>データ!$D$11</f>
        <v>42370</v>
      </c>
      <c r="BH30" s="111"/>
      <c r="BI30" s="111"/>
      <c r="BJ30" s="111"/>
      <c r="BK30" s="111"/>
      <c r="BL30" s="111"/>
      <c r="BM30" s="111"/>
      <c r="BN30" s="111"/>
      <c r="BO30" s="111"/>
      <c r="BP30" s="111"/>
      <c r="BQ30" s="111"/>
      <c r="BR30" s="111"/>
      <c r="BS30" s="111"/>
      <c r="BT30" s="111"/>
      <c r="BU30" s="111"/>
      <c r="BV30" s="111"/>
      <c r="BW30" s="111"/>
      <c r="BX30" s="111"/>
      <c r="BY30" s="111"/>
      <c r="BZ30" s="111">
        <f>データ!$E$11</f>
        <v>42736</v>
      </c>
      <c r="CA30" s="111"/>
      <c r="CB30" s="111"/>
      <c r="CC30" s="111"/>
      <c r="CD30" s="111"/>
      <c r="CE30" s="111"/>
      <c r="CF30" s="111"/>
      <c r="CG30" s="111"/>
      <c r="CH30" s="111"/>
      <c r="CI30" s="111"/>
      <c r="CJ30" s="111"/>
      <c r="CK30" s="111"/>
      <c r="CL30" s="111"/>
      <c r="CM30" s="111"/>
      <c r="CN30" s="111"/>
      <c r="CO30" s="111"/>
      <c r="CP30" s="111"/>
      <c r="CQ30" s="111"/>
      <c r="CR30" s="111"/>
      <c r="CS30" s="111">
        <f>データ!$F$11</f>
        <v>43101</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f>データ!$B$11</f>
        <v>41640</v>
      </c>
      <c r="EM30" s="111"/>
      <c r="EN30" s="111"/>
      <c r="EO30" s="111"/>
      <c r="EP30" s="111"/>
      <c r="EQ30" s="111"/>
      <c r="ER30" s="111"/>
      <c r="ES30" s="111"/>
      <c r="ET30" s="111"/>
      <c r="EU30" s="111"/>
      <c r="EV30" s="111"/>
      <c r="EW30" s="111"/>
      <c r="EX30" s="111"/>
      <c r="EY30" s="111"/>
      <c r="EZ30" s="111"/>
      <c r="FA30" s="111"/>
      <c r="FB30" s="111"/>
      <c r="FC30" s="111"/>
      <c r="FD30" s="111"/>
      <c r="FE30" s="111">
        <f>データ!$C$11</f>
        <v>42005</v>
      </c>
      <c r="FF30" s="111"/>
      <c r="FG30" s="111"/>
      <c r="FH30" s="111"/>
      <c r="FI30" s="111"/>
      <c r="FJ30" s="111"/>
      <c r="FK30" s="111"/>
      <c r="FL30" s="111"/>
      <c r="FM30" s="111"/>
      <c r="FN30" s="111"/>
      <c r="FO30" s="111"/>
      <c r="FP30" s="111"/>
      <c r="FQ30" s="111"/>
      <c r="FR30" s="111"/>
      <c r="FS30" s="111"/>
      <c r="FT30" s="111"/>
      <c r="FU30" s="111"/>
      <c r="FV30" s="111"/>
      <c r="FW30" s="111"/>
      <c r="FX30" s="111">
        <f>データ!$D$11</f>
        <v>42370</v>
      </c>
      <c r="FY30" s="111"/>
      <c r="FZ30" s="111"/>
      <c r="GA30" s="111"/>
      <c r="GB30" s="111"/>
      <c r="GC30" s="111"/>
      <c r="GD30" s="111"/>
      <c r="GE30" s="111"/>
      <c r="GF30" s="111"/>
      <c r="GG30" s="111"/>
      <c r="GH30" s="111"/>
      <c r="GI30" s="111"/>
      <c r="GJ30" s="111"/>
      <c r="GK30" s="111"/>
      <c r="GL30" s="111"/>
      <c r="GM30" s="111"/>
      <c r="GN30" s="111"/>
      <c r="GO30" s="111"/>
      <c r="GP30" s="111"/>
      <c r="GQ30" s="111">
        <f>データ!$E$11</f>
        <v>42736</v>
      </c>
      <c r="GR30" s="111"/>
      <c r="GS30" s="111"/>
      <c r="GT30" s="111"/>
      <c r="GU30" s="111"/>
      <c r="GV30" s="111"/>
      <c r="GW30" s="111"/>
      <c r="GX30" s="111"/>
      <c r="GY30" s="111"/>
      <c r="GZ30" s="111"/>
      <c r="HA30" s="111"/>
      <c r="HB30" s="111"/>
      <c r="HC30" s="111"/>
      <c r="HD30" s="111"/>
      <c r="HE30" s="111"/>
      <c r="HF30" s="111"/>
      <c r="HG30" s="111"/>
      <c r="HH30" s="111"/>
      <c r="HI30" s="111"/>
      <c r="HJ30" s="111">
        <f>データ!$F$11</f>
        <v>43101</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f>データ!$B$11</f>
        <v>41640</v>
      </c>
      <c r="JD30" s="111"/>
      <c r="JE30" s="111"/>
      <c r="JF30" s="111"/>
      <c r="JG30" s="111"/>
      <c r="JH30" s="111"/>
      <c r="JI30" s="111"/>
      <c r="JJ30" s="111"/>
      <c r="JK30" s="111"/>
      <c r="JL30" s="111"/>
      <c r="JM30" s="111"/>
      <c r="JN30" s="111"/>
      <c r="JO30" s="111"/>
      <c r="JP30" s="111"/>
      <c r="JQ30" s="111"/>
      <c r="JR30" s="111"/>
      <c r="JS30" s="111"/>
      <c r="JT30" s="111"/>
      <c r="JU30" s="111"/>
      <c r="JV30" s="111">
        <f>データ!$C$11</f>
        <v>42005</v>
      </c>
      <c r="JW30" s="111"/>
      <c r="JX30" s="111"/>
      <c r="JY30" s="111"/>
      <c r="JZ30" s="111"/>
      <c r="KA30" s="111"/>
      <c r="KB30" s="111"/>
      <c r="KC30" s="111"/>
      <c r="KD30" s="111"/>
      <c r="KE30" s="111"/>
      <c r="KF30" s="111"/>
      <c r="KG30" s="111"/>
      <c r="KH30" s="111"/>
      <c r="KI30" s="111"/>
      <c r="KJ30" s="111"/>
      <c r="KK30" s="111"/>
      <c r="KL30" s="111"/>
      <c r="KM30" s="111"/>
      <c r="KN30" s="111"/>
      <c r="KO30" s="111">
        <f>データ!$D$11</f>
        <v>42370</v>
      </c>
      <c r="KP30" s="111"/>
      <c r="KQ30" s="111"/>
      <c r="KR30" s="111"/>
      <c r="KS30" s="111"/>
      <c r="KT30" s="111"/>
      <c r="KU30" s="111"/>
      <c r="KV30" s="111"/>
      <c r="KW30" s="111"/>
      <c r="KX30" s="111"/>
      <c r="KY30" s="111"/>
      <c r="KZ30" s="111"/>
      <c r="LA30" s="111"/>
      <c r="LB30" s="111"/>
      <c r="LC30" s="111"/>
      <c r="LD30" s="111"/>
      <c r="LE30" s="111"/>
      <c r="LF30" s="111"/>
      <c r="LG30" s="111"/>
      <c r="LH30" s="111">
        <f>データ!$E$11</f>
        <v>42736</v>
      </c>
      <c r="LI30" s="111"/>
      <c r="LJ30" s="111"/>
      <c r="LK30" s="111"/>
      <c r="LL30" s="111"/>
      <c r="LM30" s="111"/>
      <c r="LN30" s="111"/>
      <c r="LO30" s="111"/>
      <c r="LP30" s="111"/>
      <c r="LQ30" s="111"/>
      <c r="LR30" s="111"/>
      <c r="LS30" s="111"/>
      <c r="LT30" s="111"/>
      <c r="LU30" s="111"/>
      <c r="LV30" s="111"/>
      <c r="LW30" s="111"/>
      <c r="LX30" s="111"/>
      <c r="LY30" s="111"/>
      <c r="LZ30" s="111"/>
      <c r="MA30" s="111">
        <f>データ!$F$11</f>
        <v>43101</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22"/>
      <c r="C31" s="4"/>
      <c r="D31" s="4"/>
      <c r="E31" s="4"/>
      <c r="F31" s="4"/>
      <c r="I31" s="28"/>
      <c r="J31" s="107" t="s">
        <v>27</v>
      </c>
      <c r="K31" s="108"/>
      <c r="L31" s="108"/>
      <c r="M31" s="108"/>
      <c r="N31" s="108"/>
      <c r="O31" s="108"/>
      <c r="P31" s="108"/>
      <c r="Q31" s="108"/>
      <c r="R31" s="108"/>
      <c r="S31" s="108"/>
      <c r="T31" s="109"/>
      <c r="U31" s="110">
        <f>データ!Y7</f>
        <v>2488</v>
      </c>
      <c r="V31" s="110"/>
      <c r="W31" s="110"/>
      <c r="X31" s="110"/>
      <c r="Y31" s="110"/>
      <c r="Z31" s="110"/>
      <c r="AA31" s="110"/>
      <c r="AB31" s="110"/>
      <c r="AC31" s="110"/>
      <c r="AD31" s="110"/>
      <c r="AE31" s="110"/>
      <c r="AF31" s="110"/>
      <c r="AG31" s="110"/>
      <c r="AH31" s="110"/>
      <c r="AI31" s="110"/>
      <c r="AJ31" s="110"/>
      <c r="AK31" s="110"/>
      <c r="AL31" s="110"/>
      <c r="AM31" s="110"/>
      <c r="AN31" s="110">
        <f>データ!Z7</f>
        <v>1821.9</v>
      </c>
      <c r="AO31" s="110"/>
      <c r="AP31" s="110"/>
      <c r="AQ31" s="110"/>
      <c r="AR31" s="110"/>
      <c r="AS31" s="110"/>
      <c r="AT31" s="110"/>
      <c r="AU31" s="110"/>
      <c r="AV31" s="110"/>
      <c r="AW31" s="110"/>
      <c r="AX31" s="110"/>
      <c r="AY31" s="110"/>
      <c r="AZ31" s="110"/>
      <c r="BA31" s="110"/>
      <c r="BB31" s="110"/>
      <c r="BC31" s="110"/>
      <c r="BD31" s="110"/>
      <c r="BE31" s="110"/>
      <c r="BF31" s="110"/>
      <c r="BG31" s="110">
        <f>データ!AA7</f>
        <v>2159.3000000000002</v>
      </c>
      <c r="BH31" s="110"/>
      <c r="BI31" s="110"/>
      <c r="BJ31" s="110"/>
      <c r="BK31" s="110"/>
      <c r="BL31" s="110"/>
      <c r="BM31" s="110"/>
      <c r="BN31" s="110"/>
      <c r="BO31" s="110"/>
      <c r="BP31" s="110"/>
      <c r="BQ31" s="110"/>
      <c r="BR31" s="110"/>
      <c r="BS31" s="110"/>
      <c r="BT31" s="110"/>
      <c r="BU31" s="110"/>
      <c r="BV31" s="110"/>
      <c r="BW31" s="110"/>
      <c r="BX31" s="110"/>
      <c r="BY31" s="110"/>
      <c r="BZ31" s="110">
        <f>データ!AB7</f>
        <v>2229.6</v>
      </c>
      <c r="CA31" s="110"/>
      <c r="CB31" s="110"/>
      <c r="CC31" s="110"/>
      <c r="CD31" s="110"/>
      <c r="CE31" s="110"/>
      <c r="CF31" s="110"/>
      <c r="CG31" s="110"/>
      <c r="CH31" s="110"/>
      <c r="CI31" s="110"/>
      <c r="CJ31" s="110"/>
      <c r="CK31" s="110"/>
      <c r="CL31" s="110"/>
      <c r="CM31" s="110"/>
      <c r="CN31" s="110"/>
      <c r="CO31" s="110"/>
      <c r="CP31" s="110"/>
      <c r="CQ31" s="110"/>
      <c r="CR31" s="110"/>
      <c r="CS31" s="110">
        <f>データ!AC7</f>
        <v>2229.6</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7" t="s">
        <v>27</v>
      </c>
      <c r="EB31" s="108"/>
      <c r="EC31" s="108"/>
      <c r="ED31" s="108"/>
      <c r="EE31" s="108"/>
      <c r="EF31" s="108"/>
      <c r="EG31" s="108"/>
      <c r="EH31" s="108"/>
      <c r="EI31" s="108"/>
      <c r="EJ31" s="108"/>
      <c r="EK31" s="109"/>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7" t="s">
        <v>27</v>
      </c>
      <c r="IS31" s="108"/>
      <c r="IT31" s="108"/>
      <c r="IU31" s="108"/>
      <c r="IV31" s="108"/>
      <c r="IW31" s="108"/>
      <c r="IX31" s="108"/>
      <c r="IY31" s="108"/>
      <c r="IZ31" s="108"/>
      <c r="JA31" s="108"/>
      <c r="JB31" s="109"/>
      <c r="JC31" s="80">
        <f>データ!DK7</f>
        <v>72.7</v>
      </c>
      <c r="JD31" s="81"/>
      <c r="JE31" s="81"/>
      <c r="JF31" s="81"/>
      <c r="JG31" s="81"/>
      <c r="JH31" s="81"/>
      <c r="JI31" s="81"/>
      <c r="JJ31" s="81"/>
      <c r="JK31" s="81"/>
      <c r="JL31" s="81"/>
      <c r="JM31" s="81"/>
      <c r="JN31" s="81"/>
      <c r="JO31" s="81"/>
      <c r="JP31" s="81"/>
      <c r="JQ31" s="81"/>
      <c r="JR31" s="81"/>
      <c r="JS31" s="81"/>
      <c r="JT31" s="81"/>
      <c r="JU31" s="82"/>
      <c r="JV31" s="80">
        <f>データ!DL7</f>
        <v>68.2</v>
      </c>
      <c r="JW31" s="81"/>
      <c r="JX31" s="81"/>
      <c r="JY31" s="81"/>
      <c r="JZ31" s="81"/>
      <c r="KA31" s="81"/>
      <c r="KB31" s="81"/>
      <c r="KC31" s="81"/>
      <c r="KD31" s="81"/>
      <c r="KE31" s="81"/>
      <c r="KF31" s="81"/>
      <c r="KG31" s="81"/>
      <c r="KH31" s="81"/>
      <c r="KI31" s="81"/>
      <c r="KJ31" s="81"/>
      <c r="KK31" s="81"/>
      <c r="KL31" s="81"/>
      <c r="KM31" s="81"/>
      <c r="KN31" s="82"/>
      <c r="KO31" s="80">
        <f>データ!DM7</f>
        <v>68.2</v>
      </c>
      <c r="KP31" s="81"/>
      <c r="KQ31" s="81"/>
      <c r="KR31" s="81"/>
      <c r="KS31" s="81"/>
      <c r="KT31" s="81"/>
      <c r="KU31" s="81"/>
      <c r="KV31" s="81"/>
      <c r="KW31" s="81"/>
      <c r="KX31" s="81"/>
      <c r="KY31" s="81"/>
      <c r="KZ31" s="81"/>
      <c r="LA31" s="81"/>
      <c r="LB31" s="81"/>
      <c r="LC31" s="81"/>
      <c r="LD31" s="81"/>
      <c r="LE31" s="81"/>
      <c r="LF31" s="81"/>
      <c r="LG31" s="82"/>
      <c r="LH31" s="80">
        <f>データ!DN7</f>
        <v>63.6</v>
      </c>
      <c r="LI31" s="81"/>
      <c r="LJ31" s="81"/>
      <c r="LK31" s="81"/>
      <c r="LL31" s="81"/>
      <c r="LM31" s="81"/>
      <c r="LN31" s="81"/>
      <c r="LO31" s="81"/>
      <c r="LP31" s="81"/>
      <c r="LQ31" s="81"/>
      <c r="LR31" s="81"/>
      <c r="LS31" s="81"/>
      <c r="LT31" s="81"/>
      <c r="LU31" s="81"/>
      <c r="LV31" s="81"/>
      <c r="LW31" s="81"/>
      <c r="LX31" s="81"/>
      <c r="LY31" s="81"/>
      <c r="LZ31" s="82"/>
      <c r="MA31" s="80">
        <f>データ!DO7</f>
        <v>68.2</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22"/>
      <c r="C32" s="4"/>
      <c r="D32" s="4"/>
      <c r="E32" s="4"/>
      <c r="F32" s="4"/>
      <c r="G32" s="4"/>
      <c r="H32" s="4"/>
      <c r="I32" s="28"/>
      <c r="J32" s="107" t="s">
        <v>29</v>
      </c>
      <c r="K32" s="108"/>
      <c r="L32" s="108"/>
      <c r="M32" s="108"/>
      <c r="N32" s="108"/>
      <c r="O32" s="108"/>
      <c r="P32" s="108"/>
      <c r="Q32" s="108"/>
      <c r="R32" s="108"/>
      <c r="S32" s="108"/>
      <c r="T32" s="109"/>
      <c r="U32" s="110">
        <f>データ!AD7</f>
        <v>277.8</v>
      </c>
      <c r="V32" s="110"/>
      <c r="W32" s="110"/>
      <c r="X32" s="110"/>
      <c r="Y32" s="110"/>
      <c r="Z32" s="110"/>
      <c r="AA32" s="110"/>
      <c r="AB32" s="110"/>
      <c r="AC32" s="110"/>
      <c r="AD32" s="110"/>
      <c r="AE32" s="110"/>
      <c r="AF32" s="110"/>
      <c r="AG32" s="110"/>
      <c r="AH32" s="110"/>
      <c r="AI32" s="110"/>
      <c r="AJ32" s="110"/>
      <c r="AK32" s="110"/>
      <c r="AL32" s="110"/>
      <c r="AM32" s="110"/>
      <c r="AN32" s="110">
        <f>データ!AE7</f>
        <v>443.6</v>
      </c>
      <c r="AO32" s="110"/>
      <c r="AP32" s="110"/>
      <c r="AQ32" s="110"/>
      <c r="AR32" s="110"/>
      <c r="AS32" s="110"/>
      <c r="AT32" s="110"/>
      <c r="AU32" s="110"/>
      <c r="AV32" s="110"/>
      <c r="AW32" s="110"/>
      <c r="AX32" s="110"/>
      <c r="AY32" s="110"/>
      <c r="AZ32" s="110"/>
      <c r="BA32" s="110"/>
      <c r="BB32" s="110"/>
      <c r="BC32" s="110"/>
      <c r="BD32" s="110"/>
      <c r="BE32" s="110"/>
      <c r="BF32" s="110"/>
      <c r="BG32" s="110">
        <f>データ!AF7</f>
        <v>355.6</v>
      </c>
      <c r="BH32" s="110"/>
      <c r="BI32" s="110"/>
      <c r="BJ32" s="110"/>
      <c r="BK32" s="110"/>
      <c r="BL32" s="110"/>
      <c r="BM32" s="110"/>
      <c r="BN32" s="110"/>
      <c r="BO32" s="110"/>
      <c r="BP32" s="110"/>
      <c r="BQ32" s="110"/>
      <c r="BR32" s="110"/>
      <c r="BS32" s="110"/>
      <c r="BT32" s="110"/>
      <c r="BU32" s="110"/>
      <c r="BV32" s="110"/>
      <c r="BW32" s="110"/>
      <c r="BX32" s="110"/>
      <c r="BY32" s="110"/>
      <c r="BZ32" s="110">
        <f>データ!AG7</f>
        <v>358.6</v>
      </c>
      <c r="CA32" s="110"/>
      <c r="CB32" s="110"/>
      <c r="CC32" s="110"/>
      <c r="CD32" s="110"/>
      <c r="CE32" s="110"/>
      <c r="CF32" s="110"/>
      <c r="CG32" s="110"/>
      <c r="CH32" s="110"/>
      <c r="CI32" s="110"/>
      <c r="CJ32" s="110"/>
      <c r="CK32" s="110"/>
      <c r="CL32" s="110"/>
      <c r="CM32" s="110"/>
      <c r="CN32" s="110"/>
      <c r="CO32" s="110"/>
      <c r="CP32" s="110"/>
      <c r="CQ32" s="110"/>
      <c r="CR32" s="110"/>
      <c r="CS32" s="110">
        <f>データ!AH7</f>
        <v>298.39999999999998</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7" t="s">
        <v>29</v>
      </c>
      <c r="EB32" s="108"/>
      <c r="EC32" s="108"/>
      <c r="ED32" s="108"/>
      <c r="EE32" s="108"/>
      <c r="EF32" s="108"/>
      <c r="EG32" s="108"/>
      <c r="EH32" s="108"/>
      <c r="EI32" s="108"/>
      <c r="EJ32" s="108"/>
      <c r="EK32" s="109"/>
      <c r="EL32" s="110">
        <f>データ!AO7</f>
        <v>2.1</v>
      </c>
      <c r="EM32" s="110"/>
      <c r="EN32" s="110"/>
      <c r="EO32" s="110"/>
      <c r="EP32" s="110"/>
      <c r="EQ32" s="110"/>
      <c r="ER32" s="110"/>
      <c r="ES32" s="110"/>
      <c r="ET32" s="110"/>
      <c r="EU32" s="110"/>
      <c r="EV32" s="110"/>
      <c r="EW32" s="110"/>
      <c r="EX32" s="110"/>
      <c r="EY32" s="110"/>
      <c r="EZ32" s="110"/>
      <c r="FA32" s="110"/>
      <c r="FB32" s="110"/>
      <c r="FC32" s="110"/>
      <c r="FD32" s="110"/>
      <c r="FE32" s="110">
        <f>データ!AP7</f>
        <v>2.2999999999999998</v>
      </c>
      <c r="FF32" s="110"/>
      <c r="FG32" s="110"/>
      <c r="FH32" s="110"/>
      <c r="FI32" s="110"/>
      <c r="FJ32" s="110"/>
      <c r="FK32" s="110"/>
      <c r="FL32" s="110"/>
      <c r="FM32" s="110"/>
      <c r="FN32" s="110"/>
      <c r="FO32" s="110"/>
      <c r="FP32" s="110"/>
      <c r="FQ32" s="110"/>
      <c r="FR32" s="110"/>
      <c r="FS32" s="110"/>
      <c r="FT32" s="110"/>
      <c r="FU32" s="110"/>
      <c r="FV32" s="110"/>
      <c r="FW32" s="110"/>
      <c r="FX32" s="110">
        <f>データ!AQ7</f>
        <v>2.7</v>
      </c>
      <c r="FY32" s="110"/>
      <c r="FZ32" s="110"/>
      <c r="GA32" s="110"/>
      <c r="GB32" s="110"/>
      <c r="GC32" s="110"/>
      <c r="GD32" s="110"/>
      <c r="GE32" s="110"/>
      <c r="GF32" s="110"/>
      <c r="GG32" s="110"/>
      <c r="GH32" s="110"/>
      <c r="GI32" s="110"/>
      <c r="GJ32" s="110"/>
      <c r="GK32" s="110"/>
      <c r="GL32" s="110"/>
      <c r="GM32" s="110"/>
      <c r="GN32" s="110"/>
      <c r="GO32" s="110"/>
      <c r="GP32" s="110"/>
      <c r="GQ32" s="110">
        <f>データ!AR7</f>
        <v>2.2999999999999998</v>
      </c>
      <c r="GR32" s="110"/>
      <c r="GS32" s="110"/>
      <c r="GT32" s="110"/>
      <c r="GU32" s="110"/>
      <c r="GV32" s="110"/>
      <c r="GW32" s="110"/>
      <c r="GX32" s="110"/>
      <c r="GY32" s="110"/>
      <c r="GZ32" s="110"/>
      <c r="HA32" s="110"/>
      <c r="HB32" s="110"/>
      <c r="HC32" s="110"/>
      <c r="HD32" s="110"/>
      <c r="HE32" s="110"/>
      <c r="HF32" s="110"/>
      <c r="HG32" s="110"/>
      <c r="HH32" s="110"/>
      <c r="HI32" s="110"/>
      <c r="HJ32" s="110">
        <f>データ!AS7</f>
        <v>9.6999999999999993</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7" t="s">
        <v>29</v>
      </c>
      <c r="IS32" s="108"/>
      <c r="IT32" s="108"/>
      <c r="IU32" s="108"/>
      <c r="IV32" s="108"/>
      <c r="IW32" s="108"/>
      <c r="IX32" s="108"/>
      <c r="IY32" s="108"/>
      <c r="IZ32" s="108"/>
      <c r="JA32" s="108"/>
      <c r="JB32" s="109"/>
      <c r="JC32" s="80">
        <f>データ!DP7</f>
        <v>149.5</v>
      </c>
      <c r="JD32" s="81"/>
      <c r="JE32" s="81"/>
      <c r="JF32" s="81"/>
      <c r="JG32" s="81"/>
      <c r="JH32" s="81"/>
      <c r="JI32" s="81"/>
      <c r="JJ32" s="81"/>
      <c r="JK32" s="81"/>
      <c r="JL32" s="81"/>
      <c r="JM32" s="81"/>
      <c r="JN32" s="81"/>
      <c r="JO32" s="81"/>
      <c r="JP32" s="81"/>
      <c r="JQ32" s="81"/>
      <c r="JR32" s="81"/>
      <c r="JS32" s="81"/>
      <c r="JT32" s="81"/>
      <c r="JU32" s="82"/>
      <c r="JV32" s="80">
        <f>データ!DQ7</f>
        <v>154.1</v>
      </c>
      <c r="JW32" s="81"/>
      <c r="JX32" s="81"/>
      <c r="JY32" s="81"/>
      <c r="JZ32" s="81"/>
      <c r="KA32" s="81"/>
      <c r="KB32" s="81"/>
      <c r="KC32" s="81"/>
      <c r="KD32" s="81"/>
      <c r="KE32" s="81"/>
      <c r="KF32" s="81"/>
      <c r="KG32" s="81"/>
      <c r="KH32" s="81"/>
      <c r="KI32" s="81"/>
      <c r="KJ32" s="81"/>
      <c r="KK32" s="81"/>
      <c r="KL32" s="81"/>
      <c r="KM32" s="81"/>
      <c r="KN32" s="82"/>
      <c r="KO32" s="80">
        <f>データ!DR7</f>
        <v>151.6</v>
      </c>
      <c r="KP32" s="81"/>
      <c r="KQ32" s="81"/>
      <c r="KR32" s="81"/>
      <c r="KS32" s="81"/>
      <c r="KT32" s="81"/>
      <c r="KU32" s="81"/>
      <c r="KV32" s="81"/>
      <c r="KW32" s="81"/>
      <c r="KX32" s="81"/>
      <c r="KY32" s="81"/>
      <c r="KZ32" s="81"/>
      <c r="LA32" s="81"/>
      <c r="LB32" s="81"/>
      <c r="LC32" s="81"/>
      <c r="LD32" s="81"/>
      <c r="LE32" s="81"/>
      <c r="LF32" s="81"/>
      <c r="LG32" s="82"/>
      <c r="LH32" s="80">
        <f>データ!DS7</f>
        <v>151.19999999999999</v>
      </c>
      <c r="LI32" s="81"/>
      <c r="LJ32" s="81"/>
      <c r="LK32" s="81"/>
      <c r="LL32" s="81"/>
      <c r="LM32" s="81"/>
      <c r="LN32" s="81"/>
      <c r="LO32" s="81"/>
      <c r="LP32" s="81"/>
      <c r="LQ32" s="81"/>
      <c r="LR32" s="81"/>
      <c r="LS32" s="81"/>
      <c r="LT32" s="81"/>
      <c r="LU32" s="81"/>
      <c r="LV32" s="81"/>
      <c r="LW32" s="81"/>
      <c r="LX32" s="81"/>
      <c r="LY32" s="81"/>
      <c r="LZ32" s="82"/>
      <c r="MA32" s="80">
        <f>データ!DT7</f>
        <v>153.80000000000001</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140</v>
      </c>
      <c r="NE32" s="101"/>
      <c r="NF32" s="101"/>
      <c r="NG32" s="101"/>
      <c r="NH32" s="101"/>
      <c r="NI32" s="101"/>
      <c r="NJ32" s="101"/>
      <c r="NK32" s="101"/>
      <c r="NL32" s="101"/>
      <c r="NM32" s="101"/>
      <c r="NN32" s="101"/>
      <c r="NO32" s="101"/>
      <c r="NP32" s="101"/>
      <c r="NQ32" s="101"/>
      <c r="NR32" s="102"/>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141</v>
      </c>
      <c r="NE49" s="101"/>
      <c r="NF49" s="101"/>
      <c r="NG49" s="101"/>
      <c r="NH49" s="101"/>
      <c r="NI49" s="101"/>
      <c r="NJ49" s="101"/>
      <c r="NK49" s="101"/>
      <c r="NL49" s="101"/>
      <c r="NM49" s="101"/>
      <c r="NN49" s="101"/>
      <c r="NO49" s="101"/>
      <c r="NP49" s="101"/>
      <c r="NQ49" s="101"/>
      <c r="NR49" s="102"/>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22"/>
      <c r="C51" s="4"/>
      <c r="D51" s="4"/>
      <c r="E51" s="4"/>
      <c r="F51" s="4"/>
      <c r="G51" s="34"/>
      <c r="H51" s="34"/>
      <c r="I51" s="4"/>
      <c r="J51" s="4"/>
      <c r="K51" s="4"/>
      <c r="L51" s="4"/>
      <c r="M51" s="4"/>
      <c r="N51" s="4"/>
      <c r="O51" s="4"/>
      <c r="P51" s="4"/>
      <c r="Q51" s="4"/>
      <c r="R51" s="26"/>
      <c r="S51" s="26"/>
      <c r="T51" s="26"/>
      <c r="U51" s="111">
        <f>データ!$B$11</f>
        <v>41640</v>
      </c>
      <c r="V51" s="111"/>
      <c r="W51" s="111"/>
      <c r="X51" s="111"/>
      <c r="Y51" s="111"/>
      <c r="Z51" s="111"/>
      <c r="AA51" s="111"/>
      <c r="AB51" s="111"/>
      <c r="AC51" s="111"/>
      <c r="AD51" s="111"/>
      <c r="AE51" s="111"/>
      <c r="AF51" s="111"/>
      <c r="AG51" s="111"/>
      <c r="AH51" s="111"/>
      <c r="AI51" s="111"/>
      <c r="AJ51" s="111"/>
      <c r="AK51" s="111"/>
      <c r="AL51" s="111"/>
      <c r="AM51" s="111"/>
      <c r="AN51" s="111">
        <f>データ!$C$11</f>
        <v>42005</v>
      </c>
      <c r="AO51" s="111"/>
      <c r="AP51" s="111"/>
      <c r="AQ51" s="111"/>
      <c r="AR51" s="111"/>
      <c r="AS51" s="111"/>
      <c r="AT51" s="111"/>
      <c r="AU51" s="111"/>
      <c r="AV51" s="111"/>
      <c r="AW51" s="111"/>
      <c r="AX51" s="111"/>
      <c r="AY51" s="111"/>
      <c r="AZ51" s="111"/>
      <c r="BA51" s="111"/>
      <c r="BB51" s="111"/>
      <c r="BC51" s="111"/>
      <c r="BD51" s="111"/>
      <c r="BE51" s="111"/>
      <c r="BF51" s="111"/>
      <c r="BG51" s="111">
        <f>データ!$D$11</f>
        <v>42370</v>
      </c>
      <c r="BH51" s="111"/>
      <c r="BI51" s="111"/>
      <c r="BJ51" s="111"/>
      <c r="BK51" s="111"/>
      <c r="BL51" s="111"/>
      <c r="BM51" s="111"/>
      <c r="BN51" s="111"/>
      <c r="BO51" s="111"/>
      <c r="BP51" s="111"/>
      <c r="BQ51" s="111"/>
      <c r="BR51" s="111"/>
      <c r="BS51" s="111"/>
      <c r="BT51" s="111"/>
      <c r="BU51" s="111"/>
      <c r="BV51" s="111"/>
      <c r="BW51" s="111"/>
      <c r="BX51" s="111"/>
      <c r="BY51" s="111"/>
      <c r="BZ51" s="111">
        <f>データ!$E$11</f>
        <v>42736</v>
      </c>
      <c r="CA51" s="111"/>
      <c r="CB51" s="111"/>
      <c r="CC51" s="111"/>
      <c r="CD51" s="111"/>
      <c r="CE51" s="111"/>
      <c r="CF51" s="111"/>
      <c r="CG51" s="111"/>
      <c r="CH51" s="111"/>
      <c r="CI51" s="111"/>
      <c r="CJ51" s="111"/>
      <c r="CK51" s="111"/>
      <c r="CL51" s="111"/>
      <c r="CM51" s="111"/>
      <c r="CN51" s="111"/>
      <c r="CO51" s="111"/>
      <c r="CP51" s="111"/>
      <c r="CQ51" s="111"/>
      <c r="CR51" s="111"/>
      <c r="CS51" s="111">
        <f>データ!$F$11</f>
        <v>43101</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f>データ!$B$11</f>
        <v>41640</v>
      </c>
      <c r="EM51" s="111"/>
      <c r="EN51" s="111"/>
      <c r="EO51" s="111"/>
      <c r="EP51" s="111"/>
      <c r="EQ51" s="111"/>
      <c r="ER51" s="111"/>
      <c r="ES51" s="111"/>
      <c r="ET51" s="111"/>
      <c r="EU51" s="111"/>
      <c r="EV51" s="111"/>
      <c r="EW51" s="111"/>
      <c r="EX51" s="111"/>
      <c r="EY51" s="111"/>
      <c r="EZ51" s="111"/>
      <c r="FA51" s="111"/>
      <c r="FB51" s="111"/>
      <c r="FC51" s="111"/>
      <c r="FD51" s="111"/>
      <c r="FE51" s="111">
        <f>データ!$C$11</f>
        <v>42005</v>
      </c>
      <c r="FF51" s="111"/>
      <c r="FG51" s="111"/>
      <c r="FH51" s="111"/>
      <c r="FI51" s="111"/>
      <c r="FJ51" s="111"/>
      <c r="FK51" s="111"/>
      <c r="FL51" s="111"/>
      <c r="FM51" s="111"/>
      <c r="FN51" s="111"/>
      <c r="FO51" s="111"/>
      <c r="FP51" s="111"/>
      <c r="FQ51" s="111"/>
      <c r="FR51" s="111"/>
      <c r="FS51" s="111"/>
      <c r="FT51" s="111"/>
      <c r="FU51" s="111"/>
      <c r="FV51" s="111"/>
      <c r="FW51" s="111"/>
      <c r="FX51" s="111">
        <f>データ!$D$11</f>
        <v>42370</v>
      </c>
      <c r="FY51" s="111"/>
      <c r="FZ51" s="111"/>
      <c r="GA51" s="111"/>
      <c r="GB51" s="111"/>
      <c r="GC51" s="111"/>
      <c r="GD51" s="111"/>
      <c r="GE51" s="111"/>
      <c r="GF51" s="111"/>
      <c r="GG51" s="111"/>
      <c r="GH51" s="111"/>
      <c r="GI51" s="111"/>
      <c r="GJ51" s="111"/>
      <c r="GK51" s="111"/>
      <c r="GL51" s="111"/>
      <c r="GM51" s="111"/>
      <c r="GN51" s="111"/>
      <c r="GO51" s="111"/>
      <c r="GP51" s="111"/>
      <c r="GQ51" s="111">
        <f>データ!$E$11</f>
        <v>42736</v>
      </c>
      <c r="GR51" s="111"/>
      <c r="GS51" s="111"/>
      <c r="GT51" s="111"/>
      <c r="GU51" s="111"/>
      <c r="GV51" s="111"/>
      <c r="GW51" s="111"/>
      <c r="GX51" s="111"/>
      <c r="GY51" s="111"/>
      <c r="GZ51" s="111"/>
      <c r="HA51" s="111"/>
      <c r="HB51" s="111"/>
      <c r="HC51" s="111"/>
      <c r="HD51" s="111"/>
      <c r="HE51" s="111"/>
      <c r="HF51" s="111"/>
      <c r="HG51" s="111"/>
      <c r="HH51" s="111"/>
      <c r="HI51" s="111"/>
      <c r="HJ51" s="111">
        <f>データ!$F$11</f>
        <v>43101</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f>データ!$B$11</f>
        <v>41640</v>
      </c>
      <c r="JD51" s="111"/>
      <c r="JE51" s="111"/>
      <c r="JF51" s="111"/>
      <c r="JG51" s="111"/>
      <c r="JH51" s="111"/>
      <c r="JI51" s="111"/>
      <c r="JJ51" s="111"/>
      <c r="JK51" s="111"/>
      <c r="JL51" s="111"/>
      <c r="JM51" s="111"/>
      <c r="JN51" s="111"/>
      <c r="JO51" s="111"/>
      <c r="JP51" s="111"/>
      <c r="JQ51" s="111"/>
      <c r="JR51" s="111"/>
      <c r="JS51" s="111"/>
      <c r="JT51" s="111"/>
      <c r="JU51" s="111"/>
      <c r="JV51" s="111">
        <f>データ!$C$11</f>
        <v>42005</v>
      </c>
      <c r="JW51" s="111"/>
      <c r="JX51" s="111"/>
      <c r="JY51" s="111"/>
      <c r="JZ51" s="111"/>
      <c r="KA51" s="111"/>
      <c r="KB51" s="111"/>
      <c r="KC51" s="111"/>
      <c r="KD51" s="111"/>
      <c r="KE51" s="111"/>
      <c r="KF51" s="111"/>
      <c r="KG51" s="111"/>
      <c r="KH51" s="111"/>
      <c r="KI51" s="111"/>
      <c r="KJ51" s="111"/>
      <c r="KK51" s="111"/>
      <c r="KL51" s="111"/>
      <c r="KM51" s="111"/>
      <c r="KN51" s="111"/>
      <c r="KO51" s="111">
        <f>データ!$D$11</f>
        <v>42370</v>
      </c>
      <c r="KP51" s="111"/>
      <c r="KQ51" s="111"/>
      <c r="KR51" s="111"/>
      <c r="KS51" s="111"/>
      <c r="KT51" s="111"/>
      <c r="KU51" s="111"/>
      <c r="KV51" s="111"/>
      <c r="KW51" s="111"/>
      <c r="KX51" s="111"/>
      <c r="KY51" s="111"/>
      <c r="KZ51" s="111"/>
      <c r="LA51" s="111"/>
      <c r="LB51" s="111"/>
      <c r="LC51" s="111"/>
      <c r="LD51" s="111"/>
      <c r="LE51" s="111"/>
      <c r="LF51" s="111"/>
      <c r="LG51" s="111"/>
      <c r="LH51" s="111">
        <f>データ!$E$11</f>
        <v>42736</v>
      </c>
      <c r="LI51" s="111"/>
      <c r="LJ51" s="111"/>
      <c r="LK51" s="111"/>
      <c r="LL51" s="111"/>
      <c r="LM51" s="111"/>
      <c r="LN51" s="111"/>
      <c r="LO51" s="111"/>
      <c r="LP51" s="111"/>
      <c r="LQ51" s="111"/>
      <c r="LR51" s="111"/>
      <c r="LS51" s="111"/>
      <c r="LT51" s="111"/>
      <c r="LU51" s="111"/>
      <c r="LV51" s="111"/>
      <c r="LW51" s="111"/>
      <c r="LX51" s="111"/>
      <c r="LY51" s="111"/>
      <c r="LZ51" s="111"/>
      <c r="MA51" s="111">
        <f>データ!$F$11</f>
        <v>43101</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22"/>
      <c r="C52" s="4"/>
      <c r="D52" s="4"/>
      <c r="E52" s="4"/>
      <c r="F52" s="4"/>
      <c r="G52" s="34"/>
      <c r="H52" s="34"/>
      <c r="I52" s="28"/>
      <c r="J52" s="107" t="s">
        <v>27</v>
      </c>
      <c r="K52" s="108"/>
      <c r="L52" s="108"/>
      <c r="M52" s="108"/>
      <c r="N52" s="108"/>
      <c r="O52" s="108"/>
      <c r="P52" s="108"/>
      <c r="Q52" s="108"/>
      <c r="R52" s="108"/>
      <c r="S52" s="108"/>
      <c r="T52" s="109"/>
      <c r="U52" s="106">
        <f>データ!AU7</f>
        <v>0</v>
      </c>
      <c r="V52" s="106"/>
      <c r="W52" s="106"/>
      <c r="X52" s="106"/>
      <c r="Y52" s="106"/>
      <c r="Z52" s="106"/>
      <c r="AA52" s="106"/>
      <c r="AB52" s="106"/>
      <c r="AC52" s="106"/>
      <c r="AD52" s="106"/>
      <c r="AE52" s="106"/>
      <c r="AF52" s="106"/>
      <c r="AG52" s="106"/>
      <c r="AH52" s="106"/>
      <c r="AI52" s="106"/>
      <c r="AJ52" s="106"/>
      <c r="AK52" s="106"/>
      <c r="AL52" s="106"/>
      <c r="AM52" s="106"/>
      <c r="AN52" s="106">
        <f>データ!AV7</f>
        <v>0</v>
      </c>
      <c r="AO52" s="106"/>
      <c r="AP52" s="106"/>
      <c r="AQ52" s="106"/>
      <c r="AR52" s="106"/>
      <c r="AS52" s="106"/>
      <c r="AT52" s="106"/>
      <c r="AU52" s="106"/>
      <c r="AV52" s="106"/>
      <c r="AW52" s="106"/>
      <c r="AX52" s="106"/>
      <c r="AY52" s="106"/>
      <c r="AZ52" s="106"/>
      <c r="BA52" s="106"/>
      <c r="BB52" s="106"/>
      <c r="BC52" s="106"/>
      <c r="BD52" s="106"/>
      <c r="BE52" s="106"/>
      <c r="BF52" s="106"/>
      <c r="BG52" s="106">
        <f>データ!AW7</f>
        <v>0</v>
      </c>
      <c r="BH52" s="106"/>
      <c r="BI52" s="106"/>
      <c r="BJ52" s="106"/>
      <c r="BK52" s="106"/>
      <c r="BL52" s="106"/>
      <c r="BM52" s="106"/>
      <c r="BN52" s="106"/>
      <c r="BO52" s="106"/>
      <c r="BP52" s="106"/>
      <c r="BQ52" s="106"/>
      <c r="BR52" s="106"/>
      <c r="BS52" s="106"/>
      <c r="BT52" s="106"/>
      <c r="BU52" s="106"/>
      <c r="BV52" s="106"/>
      <c r="BW52" s="106"/>
      <c r="BX52" s="106"/>
      <c r="BY52" s="106"/>
      <c r="BZ52" s="106">
        <f>データ!AX7</f>
        <v>0</v>
      </c>
      <c r="CA52" s="106"/>
      <c r="CB52" s="106"/>
      <c r="CC52" s="106"/>
      <c r="CD52" s="106"/>
      <c r="CE52" s="106"/>
      <c r="CF52" s="106"/>
      <c r="CG52" s="106"/>
      <c r="CH52" s="106"/>
      <c r="CI52" s="106"/>
      <c r="CJ52" s="106"/>
      <c r="CK52" s="106"/>
      <c r="CL52" s="106"/>
      <c r="CM52" s="106"/>
      <c r="CN52" s="106"/>
      <c r="CO52" s="106"/>
      <c r="CP52" s="106"/>
      <c r="CQ52" s="106"/>
      <c r="CR52" s="106"/>
      <c r="CS52" s="106">
        <f>データ!AY7</f>
        <v>0</v>
      </c>
      <c r="CT52" s="106"/>
      <c r="CU52" s="106"/>
      <c r="CV52" s="106"/>
      <c r="CW52" s="106"/>
      <c r="CX52" s="106"/>
      <c r="CY52" s="106"/>
      <c r="CZ52" s="106"/>
      <c r="DA52" s="106"/>
      <c r="DB52" s="106"/>
      <c r="DC52" s="106"/>
      <c r="DD52" s="106"/>
      <c r="DE52" s="106"/>
      <c r="DF52" s="106"/>
      <c r="DG52" s="106"/>
      <c r="DH52" s="106"/>
      <c r="DI52" s="106"/>
      <c r="DJ52" s="106"/>
      <c r="DK52" s="106"/>
      <c r="DL52" s="29"/>
      <c r="DM52" s="29"/>
      <c r="DN52" s="29"/>
      <c r="DO52" s="29"/>
      <c r="DP52" s="29"/>
      <c r="DQ52" s="29"/>
      <c r="DR52" s="29"/>
      <c r="DS52" s="29"/>
      <c r="DT52" s="29"/>
      <c r="DU52" s="29"/>
      <c r="DV52" s="29"/>
      <c r="DW52" s="29"/>
      <c r="DX52" s="29"/>
      <c r="DY52" s="29"/>
      <c r="DZ52" s="29"/>
      <c r="EA52" s="107" t="s">
        <v>27</v>
      </c>
      <c r="EB52" s="108"/>
      <c r="EC52" s="108"/>
      <c r="ED52" s="108"/>
      <c r="EE52" s="108"/>
      <c r="EF52" s="108"/>
      <c r="EG52" s="108"/>
      <c r="EH52" s="108"/>
      <c r="EI52" s="108"/>
      <c r="EJ52" s="108"/>
      <c r="EK52" s="109"/>
      <c r="EL52" s="110">
        <f>データ!BF7</f>
        <v>96</v>
      </c>
      <c r="EM52" s="110"/>
      <c r="EN52" s="110"/>
      <c r="EO52" s="110"/>
      <c r="EP52" s="110"/>
      <c r="EQ52" s="110"/>
      <c r="ER52" s="110"/>
      <c r="ES52" s="110"/>
      <c r="ET52" s="110"/>
      <c r="EU52" s="110"/>
      <c r="EV52" s="110"/>
      <c r="EW52" s="110"/>
      <c r="EX52" s="110"/>
      <c r="EY52" s="110"/>
      <c r="EZ52" s="110"/>
      <c r="FA52" s="110"/>
      <c r="FB52" s="110"/>
      <c r="FC52" s="110"/>
      <c r="FD52" s="110"/>
      <c r="FE52" s="110">
        <f>データ!BG7</f>
        <v>94.5</v>
      </c>
      <c r="FF52" s="110"/>
      <c r="FG52" s="110"/>
      <c r="FH52" s="110"/>
      <c r="FI52" s="110"/>
      <c r="FJ52" s="110"/>
      <c r="FK52" s="110"/>
      <c r="FL52" s="110"/>
      <c r="FM52" s="110"/>
      <c r="FN52" s="110"/>
      <c r="FO52" s="110"/>
      <c r="FP52" s="110"/>
      <c r="FQ52" s="110"/>
      <c r="FR52" s="110"/>
      <c r="FS52" s="110"/>
      <c r="FT52" s="110"/>
      <c r="FU52" s="110"/>
      <c r="FV52" s="110"/>
      <c r="FW52" s="110"/>
      <c r="FX52" s="110">
        <f>データ!BH7</f>
        <v>95.4</v>
      </c>
      <c r="FY52" s="110"/>
      <c r="FZ52" s="110"/>
      <c r="GA52" s="110"/>
      <c r="GB52" s="110"/>
      <c r="GC52" s="110"/>
      <c r="GD52" s="110"/>
      <c r="GE52" s="110"/>
      <c r="GF52" s="110"/>
      <c r="GG52" s="110"/>
      <c r="GH52" s="110"/>
      <c r="GI52" s="110"/>
      <c r="GJ52" s="110"/>
      <c r="GK52" s="110"/>
      <c r="GL52" s="110"/>
      <c r="GM52" s="110"/>
      <c r="GN52" s="110"/>
      <c r="GO52" s="110"/>
      <c r="GP52" s="110"/>
      <c r="GQ52" s="110">
        <f>データ!BI7</f>
        <v>95.5</v>
      </c>
      <c r="GR52" s="110"/>
      <c r="GS52" s="110"/>
      <c r="GT52" s="110"/>
      <c r="GU52" s="110"/>
      <c r="GV52" s="110"/>
      <c r="GW52" s="110"/>
      <c r="GX52" s="110"/>
      <c r="GY52" s="110"/>
      <c r="GZ52" s="110"/>
      <c r="HA52" s="110"/>
      <c r="HB52" s="110"/>
      <c r="HC52" s="110"/>
      <c r="HD52" s="110"/>
      <c r="HE52" s="110"/>
      <c r="HF52" s="110"/>
      <c r="HG52" s="110"/>
      <c r="HH52" s="110"/>
      <c r="HI52" s="110"/>
      <c r="HJ52" s="110">
        <f>データ!BJ7</f>
        <v>95.5</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7" t="s">
        <v>27</v>
      </c>
      <c r="IS52" s="108"/>
      <c r="IT52" s="108"/>
      <c r="IU52" s="108"/>
      <c r="IV52" s="108"/>
      <c r="IW52" s="108"/>
      <c r="IX52" s="108"/>
      <c r="IY52" s="108"/>
      <c r="IZ52" s="108"/>
      <c r="JA52" s="108"/>
      <c r="JB52" s="109"/>
      <c r="JC52" s="106">
        <f>データ!BQ7</f>
        <v>597</v>
      </c>
      <c r="JD52" s="106"/>
      <c r="JE52" s="106"/>
      <c r="JF52" s="106"/>
      <c r="JG52" s="106"/>
      <c r="JH52" s="106"/>
      <c r="JI52" s="106"/>
      <c r="JJ52" s="106"/>
      <c r="JK52" s="106"/>
      <c r="JL52" s="106"/>
      <c r="JM52" s="106"/>
      <c r="JN52" s="106"/>
      <c r="JO52" s="106"/>
      <c r="JP52" s="106"/>
      <c r="JQ52" s="106"/>
      <c r="JR52" s="106"/>
      <c r="JS52" s="106"/>
      <c r="JT52" s="106"/>
      <c r="JU52" s="106"/>
      <c r="JV52" s="106">
        <f>データ!BR7</f>
        <v>551</v>
      </c>
      <c r="JW52" s="106"/>
      <c r="JX52" s="106"/>
      <c r="JY52" s="106"/>
      <c r="JZ52" s="106"/>
      <c r="KA52" s="106"/>
      <c r="KB52" s="106"/>
      <c r="KC52" s="106"/>
      <c r="KD52" s="106"/>
      <c r="KE52" s="106"/>
      <c r="KF52" s="106"/>
      <c r="KG52" s="106"/>
      <c r="KH52" s="106"/>
      <c r="KI52" s="106"/>
      <c r="KJ52" s="106"/>
      <c r="KK52" s="106"/>
      <c r="KL52" s="106"/>
      <c r="KM52" s="106"/>
      <c r="KN52" s="106"/>
      <c r="KO52" s="106">
        <f>データ!BS7</f>
        <v>556</v>
      </c>
      <c r="KP52" s="106"/>
      <c r="KQ52" s="106"/>
      <c r="KR52" s="106"/>
      <c r="KS52" s="106"/>
      <c r="KT52" s="106"/>
      <c r="KU52" s="106"/>
      <c r="KV52" s="106"/>
      <c r="KW52" s="106"/>
      <c r="KX52" s="106"/>
      <c r="KY52" s="106"/>
      <c r="KZ52" s="106"/>
      <c r="LA52" s="106"/>
      <c r="LB52" s="106"/>
      <c r="LC52" s="106"/>
      <c r="LD52" s="106"/>
      <c r="LE52" s="106"/>
      <c r="LF52" s="106"/>
      <c r="LG52" s="106"/>
      <c r="LH52" s="106">
        <f>データ!BT7</f>
        <v>575</v>
      </c>
      <c r="LI52" s="106"/>
      <c r="LJ52" s="106"/>
      <c r="LK52" s="106"/>
      <c r="LL52" s="106"/>
      <c r="LM52" s="106"/>
      <c r="LN52" s="106"/>
      <c r="LO52" s="106"/>
      <c r="LP52" s="106"/>
      <c r="LQ52" s="106"/>
      <c r="LR52" s="106"/>
      <c r="LS52" s="106"/>
      <c r="LT52" s="106"/>
      <c r="LU52" s="106"/>
      <c r="LV52" s="106"/>
      <c r="LW52" s="106"/>
      <c r="LX52" s="106"/>
      <c r="LY52" s="106"/>
      <c r="LZ52" s="106"/>
      <c r="MA52" s="106">
        <f>データ!BU7</f>
        <v>575</v>
      </c>
      <c r="MB52" s="106"/>
      <c r="MC52" s="106"/>
      <c r="MD52" s="106"/>
      <c r="ME52" s="106"/>
      <c r="MF52" s="106"/>
      <c r="MG52" s="106"/>
      <c r="MH52" s="106"/>
      <c r="MI52" s="106"/>
      <c r="MJ52" s="106"/>
      <c r="MK52" s="106"/>
      <c r="ML52" s="106"/>
      <c r="MM52" s="106"/>
      <c r="MN52" s="106"/>
      <c r="MO52" s="106"/>
      <c r="MP52" s="106"/>
      <c r="MQ52" s="106"/>
      <c r="MR52" s="106"/>
      <c r="MS52" s="106"/>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22"/>
      <c r="C53" s="4"/>
      <c r="D53" s="4"/>
      <c r="E53" s="4"/>
      <c r="F53" s="4"/>
      <c r="G53" s="4"/>
      <c r="H53" s="4"/>
      <c r="I53" s="28"/>
      <c r="J53" s="107" t="s">
        <v>29</v>
      </c>
      <c r="K53" s="108"/>
      <c r="L53" s="108"/>
      <c r="M53" s="108"/>
      <c r="N53" s="108"/>
      <c r="O53" s="108"/>
      <c r="P53" s="108"/>
      <c r="Q53" s="108"/>
      <c r="R53" s="108"/>
      <c r="S53" s="108"/>
      <c r="T53" s="109"/>
      <c r="U53" s="106">
        <f>データ!AZ7</f>
        <v>48</v>
      </c>
      <c r="V53" s="106"/>
      <c r="W53" s="106"/>
      <c r="X53" s="106"/>
      <c r="Y53" s="106"/>
      <c r="Z53" s="106"/>
      <c r="AA53" s="106"/>
      <c r="AB53" s="106"/>
      <c r="AC53" s="106"/>
      <c r="AD53" s="106"/>
      <c r="AE53" s="106"/>
      <c r="AF53" s="106"/>
      <c r="AG53" s="106"/>
      <c r="AH53" s="106"/>
      <c r="AI53" s="106"/>
      <c r="AJ53" s="106"/>
      <c r="AK53" s="106"/>
      <c r="AL53" s="106"/>
      <c r="AM53" s="106"/>
      <c r="AN53" s="106">
        <f>データ!BA7</f>
        <v>48</v>
      </c>
      <c r="AO53" s="106"/>
      <c r="AP53" s="106"/>
      <c r="AQ53" s="106"/>
      <c r="AR53" s="106"/>
      <c r="AS53" s="106"/>
      <c r="AT53" s="106"/>
      <c r="AU53" s="106"/>
      <c r="AV53" s="106"/>
      <c r="AW53" s="106"/>
      <c r="AX53" s="106"/>
      <c r="AY53" s="106"/>
      <c r="AZ53" s="106"/>
      <c r="BA53" s="106"/>
      <c r="BB53" s="106"/>
      <c r="BC53" s="106"/>
      <c r="BD53" s="106"/>
      <c r="BE53" s="106"/>
      <c r="BF53" s="106"/>
      <c r="BG53" s="106">
        <f>データ!BB7</f>
        <v>54</v>
      </c>
      <c r="BH53" s="106"/>
      <c r="BI53" s="106"/>
      <c r="BJ53" s="106"/>
      <c r="BK53" s="106"/>
      <c r="BL53" s="106"/>
      <c r="BM53" s="106"/>
      <c r="BN53" s="106"/>
      <c r="BO53" s="106"/>
      <c r="BP53" s="106"/>
      <c r="BQ53" s="106"/>
      <c r="BR53" s="106"/>
      <c r="BS53" s="106"/>
      <c r="BT53" s="106"/>
      <c r="BU53" s="106"/>
      <c r="BV53" s="106"/>
      <c r="BW53" s="106"/>
      <c r="BX53" s="106"/>
      <c r="BY53" s="106"/>
      <c r="BZ53" s="106">
        <f>データ!BC7</f>
        <v>33</v>
      </c>
      <c r="CA53" s="106"/>
      <c r="CB53" s="106"/>
      <c r="CC53" s="106"/>
      <c r="CD53" s="106"/>
      <c r="CE53" s="106"/>
      <c r="CF53" s="106"/>
      <c r="CG53" s="106"/>
      <c r="CH53" s="106"/>
      <c r="CI53" s="106"/>
      <c r="CJ53" s="106"/>
      <c r="CK53" s="106"/>
      <c r="CL53" s="106"/>
      <c r="CM53" s="106"/>
      <c r="CN53" s="106"/>
      <c r="CO53" s="106"/>
      <c r="CP53" s="106"/>
      <c r="CQ53" s="106"/>
      <c r="CR53" s="106"/>
      <c r="CS53" s="106">
        <f>データ!BD7</f>
        <v>14</v>
      </c>
      <c r="CT53" s="106"/>
      <c r="CU53" s="106"/>
      <c r="CV53" s="106"/>
      <c r="CW53" s="106"/>
      <c r="CX53" s="106"/>
      <c r="CY53" s="106"/>
      <c r="CZ53" s="106"/>
      <c r="DA53" s="106"/>
      <c r="DB53" s="106"/>
      <c r="DC53" s="106"/>
      <c r="DD53" s="106"/>
      <c r="DE53" s="106"/>
      <c r="DF53" s="106"/>
      <c r="DG53" s="106"/>
      <c r="DH53" s="106"/>
      <c r="DI53" s="106"/>
      <c r="DJ53" s="106"/>
      <c r="DK53" s="106"/>
      <c r="DL53" s="29"/>
      <c r="DM53" s="29"/>
      <c r="DN53" s="29"/>
      <c r="DO53" s="29"/>
      <c r="DP53" s="29"/>
      <c r="DQ53" s="29"/>
      <c r="DR53" s="29"/>
      <c r="DS53" s="29"/>
      <c r="DT53" s="29"/>
      <c r="DU53" s="29"/>
      <c r="DV53" s="29"/>
      <c r="DW53" s="29"/>
      <c r="DX53" s="29"/>
      <c r="DY53" s="29"/>
      <c r="DZ53" s="29"/>
      <c r="EA53" s="107" t="s">
        <v>29</v>
      </c>
      <c r="EB53" s="108"/>
      <c r="EC53" s="108"/>
      <c r="ED53" s="108"/>
      <c r="EE53" s="108"/>
      <c r="EF53" s="108"/>
      <c r="EG53" s="108"/>
      <c r="EH53" s="108"/>
      <c r="EI53" s="108"/>
      <c r="EJ53" s="108"/>
      <c r="EK53" s="109"/>
      <c r="EL53" s="110">
        <f>データ!BK7</f>
        <v>32.299999999999997</v>
      </c>
      <c r="EM53" s="110"/>
      <c r="EN53" s="110"/>
      <c r="EO53" s="110"/>
      <c r="EP53" s="110"/>
      <c r="EQ53" s="110"/>
      <c r="ER53" s="110"/>
      <c r="ES53" s="110"/>
      <c r="ET53" s="110"/>
      <c r="EU53" s="110"/>
      <c r="EV53" s="110"/>
      <c r="EW53" s="110"/>
      <c r="EX53" s="110"/>
      <c r="EY53" s="110"/>
      <c r="EZ53" s="110"/>
      <c r="FA53" s="110"/>
      <c r="FB53" s="110"/>
      <c r="FC53" s="110"/>
      <c r="FD53" s="110"/>
      <c r="FE53" s="110">
        <f>データ!BL7</f>
        <v>33.4</v>
      </c>
      <c r="FF53" s="110"/>
      <c r="FG53" s="110"/>
      <c r="FH53" s="110"/>
      <c r="FI53" s="110"/>
      <c r="FJ53" s="110"/>
      <c r="FK53" s="110"/>
      <c r="FL53" s="110"/>
      <c r="FM53" s="110"/>
      <c r="FN53" s="110"/>
      <c r="FO53" s="110"/>
      <c r="FP53" s="110"/>
      <c r="FQ53" s="110"/>
      <c r="FR53" s="110"/>
      <c r="FS53" s="110"/>
      <c r="FT53" s="110"/>
      <c r="FU53" s="110"/>
      <c r="FV53" s="110"/>
      <c r="FW53" s="110"/>
      <c r="FX53" s="110">
        <f>データ!BM7</f>
        <v>32.299999999999997</v>
      </c>
      <c r="FY53" s="110"/>
      <c r="FZ53" s="110"/>
      <c r="GA53" s="110"/>
      <c r="GB53" s="110"/>
      <c r="GC53" s="110"/>
      <c r="GD53" s="110"/>
      <c r="GE53" s="110"/>
      <c r="GF53" s="110"/>
      <c r="GG53" s="110"/>
      <c r="GH53" s="110"/>
      <c r="GI53" s="110"/>
      <c r="GJ53" s="110"/>
      <c r="GK53" s="110"/>
      <c r="GL53" s="110"/>
      <c r="GM53" s="110"/>
      <c r="GN53" s="110"/>
      <c r="GO53" s="110"/>
      <c r="GP53" s="110"/>
      <c r="GQ53" s="110">
        <f>データ!BN7</f>
        <v>22.3</v>
      </c>
      <c r="GR53" s="110"/>
      <c r="GS53" s="110"/>
      <c r="GT53" s="110"/>
      <c r="GU53" s="110"/>
      <c r="GV53" s="110"/>
      <c r="GW53" s="110"/>
      <c r="GX53" s="110"/>
      <c r="GY53" s="110"/>
      <c r="GZ53" s="110"/>
      <c r="HA53" s="110"/>
      <c r="HB53" s="110"/>
      <c r="HC53" s="110"/>
      <c r="HD53" s="110"/>
      <c r="HE53" s="110"/>
      <c r="HF53" s="110"/>
      <c r="HG53" s="110"/>
      <c r="HH53" s="110"/>
      <c r="HI53" s="110"/>
      <c r="HJ53" s="110">
        <f>データ!BO7</f>
        <v>27.1</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7" t="s">
        <v>29</v>
      </c>
      <c r="IS53" s="108"/>
      <c r="IT53" s="108"/>
      <c r="IU53" s="108"/>
      <c r="IV53" s="108"/>
      <c r="IW53" s="108"/>
      <c r="IX53" s="108"/>
      <c r="IY53" s="108"/>
      <c r="IZ53" s="108"/>
      <c r="JA53" s="108"/>
      <c r="JB53" s="109"/>
      <c r="JC53" s="106">
        <f>データ!BV7</f>
        <v>7497</v>
      </c>
      <c r="JD53" s="106"/>
      <c r="JE53" s="106"/>
      <c r="JF53" s="106"/>
      <c r="JG53" s="106"/>
      <c r="JH53" s="106"/>
      <c r="JI53" s="106"/>
      <c r="JJ53" s="106"/>
      <c r="JK53" s="106"/>
      <c r="JL53" s="106"/>
      <c r="JM53" s="106"/>
      <c r="JN53" s="106"/>
      <c r="JO53" s="106"/>
      <c r="JP53" s="106"/>
      <c r="JQ53" s="106"/>
      <c r="JR53" s="106"/>
      <c r="JS53" s="106"/>
      <c r="JT53" s="106"/>
      <c r="JU53" s="106"/>
      <c r="JV53" s="106">
        <f>データ!BW7</f>
        <v>9663</v>
      </c>
      <c r="JW53" s="106"/>
      <c r="JX53" s="106"/>
      <c r="JY53" s="106"/>
      <c r="JZ53" s="106"/>
      <c r="KA53" s="106"/>
      <c r="KB53" s="106"/>
      <c r="KC53" s="106"/>
      <c r="KD53" s="106"/>
      <c r="KE53" s="106"/>
      <c r="KF53" s="106"/>
      <c r="KG53" s="106"/>
      <c r="KH53" s="106"/>
      <c r="KI53" s="106"/>
      <c r="KJ53" s="106"/>
      <c r="KK53" s="106"/>
      <c r="KL53" s="106"/>
      <c r="KM53" s="106"/>
      <c r="KN53" s="106"/>
      <c r="KO53" s="106">
        <f>データ!BX7</f>
        <v>9019</v>
      </c>
      <c r="KP53" s="106"/>
      <c r="KQ53" s="106"/>
      <c r="KR53" s="106"/>
      <c r="KS53" s="106"/>
      <c r="KT53" s="106"/>
      <c r="KU53" s="106"/>
      <c r="KV53" s="106"/>
      <c r="KW53" s="106"/>
      <c r="KX53" s="106"/>
      <c r="KY53" s="106"/>
      <c r="KZ53" s="106"/>
      <c r="LA53" s="106"/>
      <c r="LB53" s="106"/>
      <c r="LC53" s="106"/>
      <c r="LD53" s="106"/>
      <c r="LE53" s="106"/>
      <c r="LF53" s="106"/>
      <c r="LG53" s="106"/>
      <c r="LH53" s="106">
        <f>データ!BY7</f>
        <v>8406</v>
      </c>
      <c r="LI53" s="106"/>
      <c r="LJ53" s="106"/>
      <c r="LK53" s="106"/>
      <c r="LL53" s="106"/>
      <c r="LM53" s="106"/>
      <c r="LN53" s="106"/>
      <c r="LO53" s="106"/>
      <c r="LP53" s="106"/>
      <c r="LQ53" s="106"/>
      <c r="LR53" s="106"/>
      <c r="LS53" s="106"/>
      <c r="LT53" s="106"/>
      <c r="LU53" s="106"/>
      <c r="LV53" s="106"/>
      <c r="LW53" s="106"/>
      <c r="LX53" s="106"/>
      <c r="LY53" s="106"/>
      <c r="LZ53" s="106"/>
      <c r="MA53" s="106">
        <f>データ!BZ7</f>
        <v>9239</v>
      </c>
      <c r="MB53" s="106"/>
      <c r="MC53" s="106"/>
      <c r="MD53" s="106"/>
      <c r="ME53" s="106"/>
      <c r="MF53" s="106"/>
      <c r="MG53" s="106"/>
      <c r="MH53" s="106"/>
      <c r="MI53" s="106"/>
      <c r="MJ53" s="106"/>
      <c r="MK53" s="106"/>
      <c r="ML53" s="106"/>
      <c r="MM53" s="106"/>
      <c r="MN53" s="106"/>
      <c r="MO53" s="106"/>
      <c r="MP53" s="106"/>
      <c r="MQ53" s="106"/>
      <c r="MR53" s="106"/>
      <c r="MS53" s="106"/>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x14ac:dyDescent="0.15">
      <c r="A60" s="23"/>
      <c r="B60" s="19"/>
      <c r="C60" s="20"/>
      <c r="D60" s="20"/>
      <c r="E60" s="20"/>
      <c r="F60" s="20"/>
      <c r="G60" s="20"/>
      <c r="H60" s="112" t="s">
        <v>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x14ac:dyDescent="0.15">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142</v>
      </c>
      <c r="NE66" s="101"/>
      <c r="NF66" s="101"/>
      <c r="NG66" s="101"/>
      <c r="NH66" s="101"/>
      <c r="NI66" s="101"/>
      <c r="NJ66" s="101"/>
      <c r="NK66" s="101"/>
      <c r="NL66" s="101"/>
      <c r="NM66" s="101"/>
      <c r="NN66" s="101"/>
      <c r="NO66" s="101"/>
      <c r="NP66" s="101"/>
      <c r="NQ66" s="101"/>
      <c r="NR66" s="102"/>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4">
        <f>データ!CM7</f>
        <v>6417</v>
      </c>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6"/>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87"/>
      <c r="CW68" s="88"/>
      <c r="CX68" s="88"/>
      <c r="CY68" s="88"/>
      <c r="CZ68" s="88"/>
      <c r="DA68" s="88"/>
      <c r="DB68" s="88"/>
      <c r="DC68" s="88"/>
      <c r="DD68" s="88"/>
      <c r="DE68" s="88"/>
      <c r="DF68" s="88"/>
      <c r="DG68" s="88"/>
      <c r="DH68" s="88"/>
      <c r="DI68" s="88"/>
      <c r="DJ68" s="88"/>
      <c r="DK68" s="88"/>
      <c r="DL68" s="88"/>
      <c r="DM68" s="88"/>
      <c r="DN68" s="88"/>
      <c r="DO68" s="88"/>
      <c r="DP68" s="88"/>
      <c r="DQ68" s="88"/>
      <c r="DR68" s="88"/>
      <c r="DS68" s="88"/>
      <c r="DT68" s="88"/>
      <c r="DU68" s="88"/>
      <c r="DV68" s="88"/>
      <c r="DW68" s="88"/>
      <c r="DX68" s="88"/>
      <c r="DY68" s="88"/>
      <c r="DZ68" s="88"/>
      <c r="EA68" s="88"/>
      <c r="EB68" s="88"/>
      <c r="EC68" s="88"/>
      <c r="ED68" s="88"/>
      <c r="EE68" s="88"/>
      <c r="EF68" s="88"/>
      <c r="EG68" s="88"/>
      <c r="EH68" s="88"/>
      <c r="EI68" s="88"/>
      <c r="EJ68" s="88"/>
      <c r="EK68" s="88"/>
      <c r="EL68" s="88"/>
      <c r="EM68" s="88"/>
      <c r="EN68" s="88"/>
      <c r="EO68" s="88"/>
      <c r="EP68" s="88"/>
      <c r="EQ68" s="88"/>
      <c r="ER68" s="88"/>
      <c r="ES68" s="88"/>
      <c r="ET68" s="88"/>
      <c r="EU68" s="88"/>
      <c r="EV68" s="88"/>
      <c r="EW68" s="88"/>
      <c r="EX68" s="88"/>
      <c r="EY68" s="88"/>
      <c r="EZ68" s="88"/>
      <c r="FA68" s="88"/>
      <c r="FB68" s="88"/>
      <c r="FC68" s="88"/>
      <c r="FD68" s="88"/>
      <c r="FE68" s="88"/>
      <c r="FF68" s="88"/>
      <c r="FG68" s="88"/>
      <c r="FH68" s="88"/>
      <c r="FI68" s="88"/>
      <c r="FJ68" s="88"/>
      <c r="FK68" s="88"/>
      <c r="FL68" s="88"/>
      <c r="FM68" s="88"/>
      <c r="FN68" s="88"/>
      <c r="FO68" s="88"/>
      <c r="FP68" s="88"/>
      <c r="FQ68" s="88"/>
      <c r="FR68" s="88"/>
      <c r="FS68" s="88"/>
      <c r="FT68" s="88"/>
      <c r="FU68" s="88"/>
      <c r="FV68" s="88"/>
      <c r="FW68" s="89"/>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87"/>
      <c r="CW69" s="88"/>
      <c r="CX69" s="88"/>
      <c r="CY69" s="88"/>
      <c r="CZ69" s="88"/>
      <c r="DA69" s="88"/>
      <c r="DB69" s="88"/>
      <c r="DC69" s="88"/>
      <c r="DD69" s="88"/>
      <c r="DE69" s="88"/>
      <c r="DF69" s="88"/>
      <c r="DG69" s="88"/>
      <c r="DH69" s="88"/>
      <c r="DI69" s="88"/>
      <c r="DJ69" s="88"/>
      <c r="DK69" s="88"/>
      <c r="DL69" s="88"/>
      <c r="DM69" s="88"/>
      <c r="DN69" s="88"/>
      <c r="DO69" s="88"/>
      <c r="DP69" s="88"/>
      <c r="DQ69" s="88"/>
      <c r="DR69" s="88"/>
      <c r="DS69" s="88"/>
      <c r="DT69" s="88"/>
      <c r="DU69" s="88"/>
      <c r="DV69" s="88"/>
      <c r="DW69" s="88"/>
      <c r="DX69" s="88"/>
      <c r="DY69" s="88"/>
      <c r="DZ69" s="88"/>
      <c r="EA69" s="88"/>
      <c r="EB69" s="88"/>
      <c r="EC69" s="88"/>
      <c r="ED69" s="88"/>
      <c r="EE69" s="88"/>
      <c r="EF69" s="88"/>
      <c r="EG69" s="88"/>
      <c r="EH69" s="88"/>
      <c r="EI69" s="88"/>
      <c r="EJ69" s="88"/>
      <c r="EK69" s="88"/>
      <c r="EL69" s="88"/>
      <c r="EM69" s="88"/>
      <c r="EN69" s="88"/>
      <c r="EO69" s="88"/>
      <c r="EP69" s="88"/>
      <c r="EQ69" s="88"/>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9"/>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0"/>
      <c r="CW70" s="91"/>
      <c r="CX70" s="91"/>
      <c r="CY70" s="91"/>
      <c r="CZ70" s="91"/>
      <c r="DA70" s="91"/>
      <c r="DB70" s="91"/>
      <c r="DC70" s="91"/>
      <c r="DD70" s="91"/>
      <c r="DE70" s="91"/>
      <c r="DF70" s="91"/>
      <c r="DG70" s="91"/>
      <c r="DH70" s="91"/>
      <c r="DI70" s="91"/>
      <c r="DJ70" s="91"/>
      <c r="DK70" s="91"/>
      <c r="DL70" s="91"/>
      <c r="DM70" s="91"/>
      <c r="DN70" s="91"/>
      <c r="DO70" s="91"/>
      <c r="DP70" s="91"/>
      <c r="DQ70" s="91"/>
      <c r="DR70" s="91"/>
      <c r="DS70" s="91"/>
      <c r="DT70" s="91"/>
      <c r="DU70" s="91"/>
      <c r="DV70" s="91"/>
      <c r="DW70" s="91"/>
      <c r="DX70" s="91"/>
      <c r="DY70" s="91"/>
      <c r="DZ70" s="91"/>
      <c r="EA70" s="91"/>
      <c r="EB70" s="91"/>
      <c r="EC70" s="91"/>
      <c r="ED70" s="91"/>
      <c r="EE70" s="91"/>
      <c r="EF70" s="91"/>
      <c r="EG70" s="91"/>
      <c r="EH70" s="91"/>
      <c r="EI70" s="91"/>
      <c r="EJ70" s="91"/>
      <c r="EK70" s="91"/>
      <c r="EL70" s="91"/>
      <c r="EM70" s="91"/>
      <c r="EN70" s="91"/>
      <c r="EO70" s="91"/>
      <c r="EP70" s="91"/>
      <c r="EQ70" s="91"/>
      <c r="ER70" s="91"/>
      <c r="ES70" s="91"/>
      <c r="ET70" s="91"/>
      <c r="EU70" s="91"/>
      <c r="EV70" s="91"/>
      <c r="EW70" s="91"/>
      <c r="EX70" s="91"/>
      <c r="EY70" s="91"/>
      <c r="EZ70" s="91"/>
      <c r="FA70" s="91"/>
      <c r="FB70" s="91"/>
      <c r="FC70" s="91"/>
      <c r="FD70" s="91"/>
      <c r="FE70" s="91"/>
      <c r="FF70" s="91"/>
      <c r="FG70" s="91"/>
      <c r="FH70" s="91"/>
      <c r="FI70" s="91"/>
      <c r="FJ70" s="91"/>
      <c r="FK70" s="91"/>
      <c r="FL70" s="91"/>
      <c r="FM70" s="91"/>
      <c r="FN70" s="91"/>
      <c r="FO70" s="91"/>
      <c r="FP70" s="91"/>
      <c r="FQ70" s="91"/>
      <c r="FR70" s="91"/>
      <c r="FS70" s="91"/>
      <c r="FT70" s="91"/>
      <c r="FU70" s="91"/>
      <c r="FV70" s="91"/>
      <c r="FW70" s="92"/>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15">
      <c r="A76" s="2"/>
      <c r="B76" s="22"/>
      <c r="C76" s="4"/>
      <c r="D76" s="4"/>
      <c r="E76" s="4"/>
      <c r="F76" s="4"/>
      <c r="I76" s="4"/>
      <c r="J76" s="4"/>
      <c r="K76" s="4"/>
      <c r="L76" s="4"/>
      <c r="M76" s="4"/>
      <c r="N76" s="4"/>
      <c r="O76" s="4"/>
      <c r="P76" s="4"/>
      <c r="Q76" s="4"/>
      <c r="R76" s="93">
        <f>データ!$B$11</f>
        <v>41640</v>
      </c>
      <c r="S76" s="94"/>
      <c r="T76" s="94"/>
      <c r="U76" s="94"/>
      <c r="V76" s="94"/>
      <c r="W76" s="94"/>
      <c r="X76" s="94"/>
      <c r="Y76" s="94"/>
      <c r="Z76" s="94"/>
      <c r="AA76" s="94"/>
      <c r="AB76" s="94"/>
      <c r="AC76" s="94"/>
      <c r="AD76" s="94"/>
      <c r="AE76" s="94"/>
      <c r="AF76" s="95"/>
      <c r="AG76" s="93">
        <f>データ!$C$11</f>
        <v>42005</v>
      </c>
      <c r="AH76" s="94"/>
      <c r="AI76" s="94"/>
      <c r="AJ76" s="94"/>
      <c r="AK76" s="94"/>
      <c r="AL76" s="94"/>
      <c r="AM76" s="94"/>
      <c r="AN76" s="94"/>
      <c r="AO76" s="94"/>
      <c r="AP76" s="94"/>
      <c r="AQ76" s="94"/>
      <c r="AR76" s="94"/>
      <c r="AS76" s="94"/>
      <c r="AT76" s="94"/>
      <c r="AU76" s="95"/>
      <c r="AV76" s="93">
        <f>データ!$D$11</f>
        <v>42370</v>
      </c>
      <c r="AW76" s="94"/>
      <c r="AX76" s="94"/>
      <c r="AY76" s="94"/>
      <c r="AZ76" s="94"/>
      <c r="BA76" s="94"/>
      <c r="BB76" s="94"/>
      <c r="BC76" s="94"/>
      <c r="BD76" s="94"/>
      <c r="BE76" s="94"/>
      <c r="BF76" s="94"/>
      <c r="BG76" s="94"/>
      <c r="BH76" s="94"/>
      <c r="BI76" s="94"/>
      <c r="BJ76" s="95"/>
      <c r="BK76" s="93">
        <f>データ!$E$11</f>
        <v>42736</v>
      </c>
      <c r="BL76" s="94"/>
      <c r="BM76" s="94"/>
      <c r="BN76" s="94"/>
      <c r="BO76" s="94"/>
      <c r="BP76" s="94"/>
      <c r="BQ76" s="94"/>
      <c r="BR76" s="94"/>
      <c r="BS76" s="94"/>
      <c r="BT76" s="94"/>
      <c r="BU76" s="94"/>
      <c r="BV76" s="94"/>
      <c r="BW76" s="94"/>
      <c r="BX76" s="94"/>
      <c r="BY76" s="95"/>
      <c r="BZ76" s="93">
        <f>データ!$F$11</f>
        <v>43101</v>
      </c>
      <c r="CA76" s="94"/>
      <c r="CB76" s="94"/>
      <c r="CC76" s="94"/>
      <c r="CD76" s="94"/>
      <c r="CE76" s="94"/>
      <c r="CF76" s="94"/>
      <c r="CG76" s="94"/>
      <c r="CH76" s="94"/>
      <c r="CI76" s="94"/>
      <c r="CJ76" s="94"/>
      <c r="CK76" s="94"/>
      <c r="CL76" s="94"/>
      <c r="CM76" s="94"/>
      <c r="CN76" s="95"/>
      <c r="CO76" s="4"/>
      <c r="CP76" s="4"/>
      <c r="CQ76" s="4"/>
      <c r="CR76" s="4"/>
      <c r="CS76" s="4"/>
      <c r="CT76" s="4"/>
      <c r="CU76" s="4"/>
      <c r="CV76" s="84">
        <f>データ!CN7</f>
        <v>0</v>
      </c>
      <c r="CW76" s="85"/>
      <c r="CX76" s="85"/>
      <c r="CY76" s="85"/>
      <c r="CZ76" s="85"/>
      <c r="DA76" s="85"/>
      <c r="DB76" s="85"/>
      <c r="DC76" s="85"/>
      <c r="DD76" s="85"/>
      <c r="DE76" s="85"/>
      <c r="DF76" s="85"/>
      <c r="DG76" s="85"/>
      <c r="DH76" s="85"/>
      <c r="DI76" s="85"/>
      <c r="DJ76" s="85"/>
      <c r="DK76" s="85"/>
      <c r="DL76" s="85"/>
      <c r="DM76" s="85"/>
      <c r="DN76" s="85"/>
      <c r="DO76" s="85"/>
      <c r="DP76" s="85"/>
      <c r="DQ76" s="85"/>
      <c r="DR76" s="85"/>
      <c r="DS76" s="85"/>
      <c r="DT76" s="85"/>
      <c r="DU76" s="85"/>
      <c r="DV76" s="85"/>
      <c r="DW76" s="85"/>
      <c r="DX76" s="85"/>
      <c r="DY76" s="85"/>
      <c r="DZ76" s="85"/>
      <c r="EA76" s="85"/>
      <c r="EB76" s="85"/>
      <c r="EC76" s="85"/>
      <c r="ED76" s="85"/>
      <c r="EE76" s="85"/>
      <c r="EF76" s="85"/>
      <c r="EG76" s="85"/>
      <c r="EH76" s="85"/>
      <c r="EI76" s="85"/>
      <c r="EJ76" s="85"/>
      <c r="EK76" s="85"/>
      <c r="EL76" s="85"/>
      <c r="EM76" s="85"/>
      <c r="EN76" s="85"/>
      <c r="EO76" s="85"/>
      <c r="EP76" s="85"/>
      <c r="EQ76" s="85"/>
      <c r="ER76" s="85"/>
      <c r="ES76" s="85"/>
      <c r="ET76" s="85"/>
      <c r="EU76" s="85"/>
      <c r="EV76" s="85"/>
      <c r="EW76" s="85"/>
      <c r="EX76" s="85"/>
      <c r="EY76" s="85"/>
      <c r="EZ76" s="85"/>
      <c r="FA76" s="85"/>
      <c r="FB76" s="85"/>
      <c r="FC76" s="85"/>
      <c r="FD76" s="85"/>
      <c r="FE76" s="85"/>
      <c r="FF76" s="85"/>
      <c r="FG76" s="85"/>
      <c r="FH76" s="85"/>
      <c r="FI76" s="85"/>
      <c r="FJ76" s="85"/>
      <c r="FK76" s="85"/>
      <c r="FL76" s="85"/>
      <c r="FM76" s="85"/>
      <c r="FN76" s="85"/>
      <c r="FO76" s="85"/>
      <c r="FP76" s="85"/>
      <c r="FQ76" s="85"/>
      <c r="FR76" s="85"/>
      <c r="FS76" s="85"/>
      <c r="FT76" s="85"/>
      <c r="FU76" s="85"/>
      <c r="FV76" s="85"/>
      <c r="FW76" s="86"/>
      <c r="FY76" s="4"/>
      <c r="FZ76" s="4"/>
      <c r="GA76" s="4"/>
      <c r="GB76" s="4"/>
      <c r="GC76" s="4"/>
      <c r="GD76" s="4"/>
      <c r="GE76" s="4"/>
      <c r="GF76" s="4"/>
      <c r="GG76" s="4"/>
      <c r="GH76" s="4"/>
      <c r="GI76" s="4"/>
      <c r="GJ76" s="4"/>
      <c r="GK76" s="4"/>
      <c r="GL76" s="93">
        <f>データ!$B$11</f>
        <v>41640</v>
      </c>
      <c r="GM76" s="94"/>
      <c r="GN76" s="94"/>
      <c r="GO76" s="94"/>
      <c r="GP76" s="94"/>
      <c r="GQ76" s="94"/>
      <c r="GR76" s="94"/>
      <c r="GS76" s="94"/>
      <c r="GT76" s="94"/>
      <c r="GU76" s="94"/>
      <c r="GV76" s="94"/>
      <c r="GW76" s="94"/>
      <c r="GX76" s="94"/>
      <c r="GY76" s="94"/>
      <c r="GZ76" s="95"/>
      <c r="HA76" s="93">
        <f>データ!$C$11</f>
        <v>42005</v>
      </c>
      <c r="HB76" s="94"/>
      <c r="HC76" s="94"/>
      <c r="HD76" s="94"/>
      <c r="HE76" s="94"/>
      <c r="HF76" s="94"/>
      <c r="HG76" s="94"/>
      <c r="HH76" s="94"/>
      <c r="HI76" s="94"/>
      <c r="HJ76" s="94"/>
      <c r="HK76" s="94"/>
      <c r="HL76" s="94"/>
      <c r="HM76" s="94"/>
      <c r="HN76" s="94"/>
      <c r="HO76" s="95"/>
      <c r="HP76" s="93">
        <f>データ!$D$11</f>
        <v>42370</v>
      </c>
      <c r="HQ76" s="94"/>
      <c r="HR76" s="94"/>
      <c r="HS76" s="94"/>
      <c r="HT76" s="94"/>
      <c r="HU76" s="94"/>
      <c r="HV76" s="94"/>
      <c r="HW76" s="94"/>
      <c r="HX76" s="94"/>
      <c r="HY76" s="94"/>
      <c r="HZ76" s="94"/>
      <c r="IA76" s="94"/>
      <c r="IB76" s="94"/>
      <c r="IC76" s="94"/>
      <c r="ID76" s="95"/>
      <c r="IE76" s="93">
        <f>データ!$E$11</f>
        <v>42736</v>
      </c>
      <c r="IF76" s="94"/>
      <c r="IG76" s="94"/>
      <c r="IH76" s="94"/>
      <c r="II76" s="94"/>
      <c r="IJ76" s="94"/>
      <c r="IK76" s="94"/>
      <c r="IL76" s="94"/>
      <c r="IM76" s="94"/>
      <c r="IN76" s="94"/>
      <c r="IO76" s="94"/>
      <c r="IP76" s="94"/>
      <c r="IQ76" s="94"/>
      <c r="IR76" s="94"/>
      <c r="IS76" s="95"/>
      <c r="IT76" s="93">
        <f>データ!$F$11</f>
        <v>43101</v>
      </c>
      <c r="IU76" s="94"/>
      <c r="IV76" s="94"/>
      <c r="IW76" s="94"/>
      <c r="IX76" s="94"/>
      <c r="IY76" s="94"/>
      <c r="IZ76" s="94"/>
      <c r="JA76" s="94"/>
      <c r="JB76" s="94"/>
      <c r="JC76" s="94"/>
      <c r="JD76" s="94"/>
      <c r="JE76" s="94"/>
      <c r="JF76" s="94"/>
      <c r="JG76" s="94"/>
      <c r="JH76" s="95"/>
      <c r="JL76" s="4"/>
      <c r="JM76" s="4"/>
      <c r="JN76" s="4"/>
      <c r="JO76" s="4"/>
      <c r="JP76" s="4"/>
      <c r="JQ76" s="4"/>
      <c r="JR76" s="4"/>
      <c r="JS76" s="4"/>
      <c r="JT76" s="4"/>
      <c r="JU76" s="4"/>
      <c r="JV76" s="4"/>
      <c r="JW76" s="4"/>
      <c r="JX76" s="4"/>
      <c r="JY76" s="4"/>
      <c r="JZ76" s="4"/>
      <c r="KA76" s="93">
        <f>データ!$B$11</f>
        <v>41640</v>
      </c>
      <c r="KB76" s="94"/>
      <c r="KC76" s="94"/>
      <c r="KD76" s="94"/>
      <c r="KE76" s="94"/>
      <c r="KF76" s="94"/>
      <c r="KG76" s="94"/>
      <c r="KH76" s="94"/>
      <c r="KI76" s="94"/>
      <c r="KJ76" s="94"/>
      <c r="KK76" s="94"/>
      <c r="KL76" s="94"/>
      <c r="KM76" s="94"/>
      <c r="KN76" s="94"/>
      <c r="KO76" s="95"/>
      <c r="KP76" s="93">
        <f>データ!$C$11</f>
        <v>42005</v>
      </c>
      <c r="KQ76" s="94"/>
      <c r="KR76" s="94"/>
      <c r="KS76" s="94"/>
      <c r="KT76" s="94"/>
      <c r="KU76" s="94"/>
      <c r="KV76" s="94"/>
      <c r="KW76" s="94"/>
      <c r="KX76" s="94"/>
      <c r="KY76" s="94"/>
      <c r="KZ76" s="94"/>
      <c r="LA76" s="94"/>
      <c r="LB76" s="94"/>
      <c r="LC76" s="94"/>
      <c r="LD76" s="95"/>
      <c r="LE76" s="93">
        <f>データ!$D$11</f>
        <v>42370</v>
      </c>
      <c r="LF76" s="94"/>
      <c r="LG76" s="94"/>
      <c r="LH76" s="94"/>
      <c r="LI76" s="94"/>
      <c r="LJ76" s="94"/>
      <c r="LK76" s="94"/>
      <c r="LL76" s="94"/>
      <c r="LM76" s="94"/>
      <c r="LN76" s="94"/>
      <c r="LO76" s="94"/>
      <c r="LP76" s="94"/>
      <c r="LQ76" s="94"/>
      <c r="LR76" s="94"/>
      <c r="LS76" s="95"/>
      <c r="LT76" s="93">
        <f>データ!$E$11</f>
        <v>42736</v>
      </c>
      <c r="LU76" s="94"/>
      <c r="LV76" s="94"/>
      <c r="LW76" s="94"/>
      <c r="LX76" s="94"/>
      <c r="LY76" s="94"/>
      <c r="LZ76" s="94"/>
      <c r="MA76" s="94"/>
      <c r="MB76" s="94"/>
      <c r="MC76" s="94"/>
      <c r="MD76" s="94"/>
      <c r="ME76" s="94"/>
      <c r="MF76" s="94"/>
      <c r="MG76" s="94"/>
      <c r="MH76" s="95"/>
      <c r="MI76" s="93">
        <f>データ!$F$11</f>
        <v>43101</v>
      </c>
      <c r="MJ76" s="94"/>
      <c r="MK76" s="94"/>
      <c r="ML76" s="94"/>
      <c r="MM76" s="94"/>
      <c r="MN76" s="94"/>
      <c r="MO76" s="94"/>
      <c r="MP76" s="94"/>
      <c r="MQ76" s="94"/>
      <c r="MR76" s="94"/>
      <c r="MS76" s="94"/>
      <c r="MT76" s="94"/>
      <c r="MU76" s="94"/>
      <c r="MV76" s="94"/>
      <c r="MW76" s="95"/>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15">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87"/>
      <c r="CW77" s="88"/>
      <c r="CX77" s="88"/>
      <c r="CY77" s="88"/>
      <c r="CZ77" s="88"/>
      <c r="DA77" s="88"/>
      <c r="DB77" s="88"/>
      <c r="DC77" s="88"/>
      <c r="DD77" s="88"/>
      <c r="DE77" s="88"/>
      <c r="DF77" s="88"/>
      <c r="DG77" s="88"/>
      <c r="DH77" s="88"/>
      <c r="DI77" s="88"/>
      <c r="DJ77" s="88"/>
      <c r="DK77" s="88"/>
      <c r="DL77" s="88"/>
      <c r="DM77" s="88"/>
      <c r="DN77" s="88"/>
      <c r="DO77" s="88"/>
      <c r="DP77" s="88"/>
      <c r="DQ77" s="88"/>
      <c r="DR77" s="88"/>
      <c r="DS77" s="88"/>
      <c r="DT77" s="88"/>
      <c r="DU77" s="88"/>
      <c r="DV77" s="88"/>
      <c r="DW77" s="88"/>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9"/>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0</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15">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87"/>
      <c r="CW78" s="88"/>
      <c r="CX78" s="88"/>
      <c r="CY78" s="88"/>
      <c r="CZ78" s="88"/>
      <c r="DA78" s="88"/>
      <c r="DB78" s="88"/>
      <c r="DC78" s="88"/>
      <c r="DD78" s="88"/>
      <c r="DE78" s="88"/>
      <c r="DF78" s="88"/>
      <c r="DG78" s="88"/>
      <c r="DH78" s="88"/>
      <c r="DI78" s="88"/>
      <c r="DJ78" s="88"/>
      <c r="DK78" s="88"/>
      <c r="DL78" s="88"/>
      <c r="DM78" s="88"/>
      <c r="DN78" s="88"/>
      <c r="DO78" s="88"/>
      <c r="DP78" s="88"/>
      <c r="DQ78" s="88"/>
      <c r="DR78" s="88"/>
      <c r="DS78" s="88"/>
      <c r="DT78" s="88"/>
      <c r="DU78" s="88"/>
      <c r="DV78" s="88"/>
      <c r="DW78" s="88"/>
      <c r="DX78" s="88"/>
      <c r="DY78" s="88"/>
      <c r="DZ78" s="88"/>
      <c r="EA78" s="88"/>
      <c r="EB78" s="88"/>
      <c r="EC78" s="88"/>
      <c r="ED78" s="88"/>
      <c r="EE78" s="88"/>
      <c r="EF78" s="88"/>
      <c r="EG78" s="88"/>
      <c r="EH78" s="88"/>
      <c r="EI78" s="88"/>
      <c r="EJ78" s="88"/>
      <c r="EK78" s="88"/>
      <c r="EL78" s="88"/>
      <c r="EM78" s="88"/>
      <c r="EN78" s="88"/>
      <c r="EO78" s="88"/>
      <c r="EP78" s="88"/>
      <c r="EQ78" s="88"/>
      <c r="ER78" s="88"/>
      <c r="ES78" s="88"/>
      <c r="ET78" s="88"/>
      <c r="EU78" s="88"/>
      <c r="EV78" s="88"/>
      <c r="EW78" s="88"/>
      <c r="EX78" s="88"/>
      <c r="EY78" s="88"/>
      <c r="EZ78" s="88"/>
      <c r="FA78" s="88"/>
      <c r="FB78" s="88"/>
      <c r="FC78" s="88"/>
      <c r="FD78" s="88"/>
      <c r="FE78" s="88"/>
      <c r="FF78" s="88"/>
      <c r="FG78" s="88"/>
      <c r="FH78" s="88"/>
      <c r="FI78" s="88"/>
      <c r="FJ78" s="88"/>
      <c r="FK78" s="88"/>
      <c r="FL78" s="88"/>
      <c r="FM78" s="88"/>
      <c r="FN78" s="88"/>
      <c r="FO78" s="88"/>
      <c r="FP78" s="88"/>
      <c r="FQ78" s="88"/>
      <c r="FR78" s="88"/>
      <c r="FS78" s="88"/>
      <c r="FT78" s="88"/>
      <c r="FU78" s="88"/>
      <c r="FV78" s="88"/>
      <c r="FW78" s="89"/>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45.6</v>
      </c>
      <c r="KB78" s="81"/>
      <c r="KC78" s="81"/>
      <c r="KD78" s="81"/>
      <c r="KE78" s="81"/>
      <c r="KF78" s="81"/>
      <c r="KG78" s="81"/>
      <c r="KH78" s="81"/>
      <c r="KI78" s="81"/>
      <c r="KJ78" s="81"/>
      <c r="KK78" s="81"/>
      <c r="KL78" s="81"/>
      <c r="KM78" s="81"/>
      <c r="KN78" s="81"/>
      <c r="KO78" s="82"/>
      <c r="KP78" s="80">
        <f>データ!DF7</f>
        <v>85.4</v>
      </c>
      <c r="KQ78" s="81"/>
      <c r="KR78" s="81"/>
      <c r="KS78" s="81"/>
      <c r="KT78" s="81"/>
      <c r="KU78" s="81"/>
      <c r="KV78" s="81"/>
      <c r="KW78" s="81"/>
      <c r="KX78" s="81"/>
      <c r="KY78" s="81"/>
      <c r="KZ78" s="81"/>
      <c r="LA78" s="81"/>
      <c r="LB78" s="81"/>
      <c r="LC78" s="81"/>
      <c r="LD78" s="82"/>
      <c r="LE78" s="80">
        <f>データ!DG7</f>
        <v>69.900000000000006</v>
      </c>
      <c r="LF78" s="81"/>
      <c r="LG78" s="81"/>
      <c r="LH78" s="81"/>
      <c r="LI78" s="81"/>
      <c r="LJ78" s="81"/>
      <c r="LK78" s="81"/>
      <c r="LL78" s="81"/>
      <c r="LM78" s="81"/>
      <c r="LN78" s="81"/>
      <c r="LO78" s="81"/>
      <c r="LP78" s="81"/>
      <c r="LQ78" s="81"/>
      <c r="LR78" s="81"/>
      <c r="LS78" s="82"/>
      <c r="LT78" s="80">
        <f>データ!DH7</f>
        <v>59.6</v>
      </c>
      <c r="LU78" s="81"/>
      <c r="LV78" s="81"/>
      <c r="LW78" s="81"/>
      <c r="LX78" s="81"/>
      <c r="LY78" s="81"/>
      <c r="LZ78" s="81"/>
      <c r="MA78" s="81"/>
      <c r="MB78" s="81"/>
      <c r="MC78" s="81"/>
      <c r="MD78" s="81"/>
      <c r="ME78" s="81"/>
      <c r="MF78" s="81"/>
      <c r="MG78" s="81"/>
      <c r="MH78" s="82"/>
      <c r="MI78" s="80">
        <f>データ!DI7</f>
        <v>51.8</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0"/>
      <c r="CW79" s="91"/>
      <c r="CX79" s="91"/>
      <c r="CY79" s="91"/>
      <c r="CZ79" s="91"/>
      <c r="DA79" s="91"/>
      <c r="DB79" s="91"/>
      <c r="DC79" s="91"/>
      <c r="DD79" s="91"/>
      <c r="DE79" s="91"/>
      <c r="DF79" s="91"/>
      <c r="DG79" s="91"/>
      <c r="DH79" s="91"/>
      <c r="DI79" s="91"/>
      <c r="DJ79" s="91"/>
      <c r="DK79" s="91"/>
      <c r="DL79" s="91"/>
      <c r="DM79" s="91"/>
      <c r="DN79" s="91"/>
      <c r="DO79" s="91"/>
      <c r="DP79" s="91"/>
      <c r="DQ79" s="91"/>
      <c r="DR79" s="91"/>
      <c r="DS79" s="91"/>
      <c r="DT79" s="91"/>
      <c r="DU79" s="91"/>
      <c r="DV79" s="91"/>
      <c r="DW79" s="91"/>
      <c r="DX79" s="91"/>
      <c r="DY79" s="91"/>
      <c r="DZ79" s="91"/>
      <c r="EA79" s="91"/>
      <c r="EB79" s="91"/>
      <c r="EC79" s="91"/>
      <c r="ED79" s="91"/>
      <c r="EE79" s="91"/>
      <c r="EF79" s="91"/>
      <c r="EG79" s="91"/>
      <c r="EH79" s="91"/>
      <c r="EI79" s="91"/>
      <c r="EJ79" s="91"/>
      <c r="EK79" s="91"/>
      <c r="EL79" s="91"/>
      <c r="EM79" s="91"/>
      <c r="EN79" s="91"/>
      <c r="EO79" s="91"/>
      <c r="EP79" s="91"/>
      <c r="EQ79" s="91"/>
      <c r="ER79" s="91"/>
      <c r="ES79" s="91"/>
      <c r="ET79" s="91"/>
      <c r="EU79" s="91"/>
      <c r="EV79" s="91"/>
      <c r="EW79" s="91"/>
      <c r="EX79" s="91"/>
      <c r="EY79" s="91"/>
      <c r="EZ79" s="91"/>
      <c r="FA79" s="91"/>
      <c r="FB79" s="91"/>
      <c r="FC79" s="91"/>
      <c r="FD79" s="91"/>
      <c r="FE79" s="91"/>
      <c r="FF79" s="91"/>
      <c r="FG79" s="91"/>
      <c r="FH79" s="91"/>
      <c r="FI79" s="91"/>
      <c r="FJ79" s="91"/>
      <c r="FK79" s="91"/>
      <c r="FL79" s="91"/>
      <c r="FM79" s="91"/>
      <c r="FN79" s="91"/>
      <c r="FO79" s="91"/>
      <c r="FP79" s="91"/>
      <c r="FQ79" s="91"/>
      <c r="FR79" s="91"/>
      <c r="FS79" s="91"/>
      <c r="FT79" s="91"/>
      <c r="FU79" s="91"/>
      <c r="FV79" s="91"/>
      <c r="FW79" s="92"/>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【297.1】</v>
      </c>
      <c r="C88" s="46" t="str">
        <f>データ!AT6</f>
        <v>【5.3】</v>
      </c>
      <c r="D88" s="46" t="str">
        <f>データ!BE6</f>
        <v>【30】</v>
      </c>
      <c r="E88" s="46" t="str">
        <f>データ!DU6</f>
        <v>【199.3】</v>
      </c>
      <c r="F88" s="46" t="str">
        <f>データ!BP6</f>
        <v>【26.3】</v>
      </c>
      <c r="G88" s="46" t="str">
        <f>データ!CA6</f>
        <v>【16,102】</v>
      </c>
      <c r="H88" s="46" t="str">
        <f>データ!CL6</f>
        <v xml:space="preserve"> </v>
      </c>
      <c r="I88" s="46" t="s">
        <v>48</v>
      </c>
      <c r="J88" s="46" t="s">
        <v>48</v>
      </c>
      <c r="K88" s="46" t="str">
        <f>データ!CY6</f>
        <v xml:space="preserve"> </v>
      </c>
      <c r="L88" s="46" t="str">
        <f>データ!DJ6</f>
        <v>【103.6】</v>
      </c>
      <c r="M88" s="47"/>
      <c r="N88" s="47"/>
      <c r="O88" s="47"/>
      <c r="P88" s="47"/>
      <c r="Q88" s="47"/>
      <c r="R88" s="47"/>
      <c r="S88" s="47"/>
      <c r="T88" s="47"/>
      <c r="U88" s="47"/>
      <c r="V88" s="47"/>
      <c r="W88" s="47"/>
      <c r="X88" s="47"/>
      <c r="Y88" s="47"/>
      <c r="Z88" s="48"/>
      <c r="AA88" s="48"/>
      <c r="AB88" s="48"/>
      <c r="AC88" s="48"/>
    </row>
  </sheetData>
  <sheetProtection algorithmName="SHA-512" hashValue="dWon5FfAKZlZ38v6aXR2Xsn9RKxvYZgCddIhAiitzWqRz/KPvhx60tKWoUAHnzjAjj+EMf8ukKIysbVuTCbgww==" saltValue="MEcvDu7gbU94RbqLJ8hi8g=="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25</v>
      </c>
      <c r="DL3" s="52"/>
      <c r="DM3" s="52"/>
      <c r="DN3" s="52"/>
      <c r="DO3" s="52"/>
      <c r="DP3" s="52"/>
      <c r="DQ3" s="52"/>
      <c r="DR3" s="52"/>
      <c r="DS3" s="52"/>
      <c r="DT3" s="52"/>
      <c r="DU3" s="54"/>
    </row>
    <row r="4" spans="1:125" x14ac:dyDescent="0.15">
      <c r="A4" s="49" t="s">
        <v>61</v>
      </c>
      <c r="B4" s="57"/>
      <c r="C4" s="57"/>
      <c r="D4" s="57"/>
      <c r="E4" s="57"/>
      <c r="F4" s="57"/>
      <c r="G4" s="57"/>
      <c r="H4" s="145"/>
      <c r="I4" s="146"/>
      <c r="J4" s="146"/>
      <c r="K4" s="146"/>
      <c r="L4" s="146"/>
      <c r="M4" s="146"/>
      <c r="N4" s="146"/>
      <c r="O4" s="146"/>
      <c r="P4" s="146"/>
      <c r="Q4" s="146"/>
      <c r="R4" s="146"/>
      <c r="S4" s="146"/>
      <c r="T4" s="146"/>
      <c r="U4" s="146"/>
      <c r="V4" s="146"/>
      <c r="W4" s="146"/>
      <c r="X4" s="146"/>
      <c r="Y4" s="140" t="s">
        <v>62</v>
      </c>
      <c r="Z4" s="141"/>
      <c r="AA4" s="141"/>
      <c r="AB4" s="141"/>
      <c r="AC4" s="141"/>
      <c r="AD4" s="141"/>
      <c r="AE4" s="141"/>
      <c r="AF4" s="141"/>
      <c r="AG4" s="141"/>
      <c r="AH4" s="141"/>
      <c r="AI4" s="142"/>
      <c r="AJ4" s="147" t="s">
        <v>63</v>
      </c>
      <c r="AK4" s="147"/>
      <c r="AL4" s="147"/>
      <c r="AM4" s="147"/>
      <c r="AN4" s="147"/>
      <c r="AO4" s="147"/>
      <c r="AP4" s="147"/>
      <c r="AQ4" s="147"/>
      <c r="AR4" s="147"/>
      <c r="AS4" s="147"/>
      <c r="AT4" s="147"/>
      <c r="AU4" s="148" t="s">
        <v>64</v>
      </c>
      <c r="AV4" s="147"/>
      <c r="AW4" s="147"/>
      <c r="AX4" s="147"/>
      <c r="AY4" s="147"/>
      <c r="AZ4" s="147"/>
      <c r="BA4" s="147"/>
      <c r="BB4" s="147"/>
      <c r="BC4" s="147"/>
      <c r="BD4" s="147"/>
      <c r="BE4" s="147"/>
      <c r="BF4" s="147" t="s">
        <v>65</v>
      </c>
      <c r="BG4" s="147"/>
      <c r="BH4" s="147"/>
      <c r="BI4" s="147"/>
      <c r="BJ4" s="147"/>
      <c r="BK4" s="147"/>
      <c r="BL4" s="147"/>
      <c r="BM4" s="147"/>
      <c r="BN4" s="147"/>
      <c r="BO4" s="147"/>
      <c r="BP4" s="147"/>
      <c r="BQ4" s="148" t="s">
        <v>66</v>
      </c>
      <c r="BR4" s="147"/>
      <c r="BS4" s="147"/>
      <c r="BT4" s="147"/>
      <c r="BU4" s="147"/>
      <c r="BV4" s="147"/>
      <c r="BW4" s="147"/>
      <c r="BX4" s="147"/>
      <c r="BY4" s="147"/>
      <c r="BZ4" s="147"/>
      <c r="CA4" s="147"/>
      <c r="CB4" s="147" t="s">
        <v>67</v>
      </c>
      <c r="CC4" s="147"/>
      <c r="CD4" s="147"/>
      <c r="CE4" s="147"/>
      <c r="CF4" s="147"/>
      <c r="CG4" s="147"/>
      <c r="CH4" s="147"/>
      <c r="CI4" s="147"/>
      <c r="CJ4" s="147"/>
      <c r="CK4" s="147"/>
      <c r="CL4" s="147"/>
      <c r="CM4" s="149" t="s">
        <v>68</v>
      </c>
      <c r="CN4" s="149" t="s">
        <v>69</v>
      </c>
      <c r="CO4" s="140" t="s">
        <v>70</v>
      </c>
      <c r="CP4" s="141"/>
      <c r="CQ4" s="141"/>
      <c r="CR4" s="141"/>
      <c r="CS4" s="141"/>
      <c r="CT4" s="141"/>
      <c r="CU4" s="141"/>
      <c r="CV4" s="141"/>
      <c r="CW4" s="141"/>
      <c r="CX4" s="141"/>
      <c r="CY4" s="142"/>
      <c r="CZ4" s="147" t="s">
        <v>71</v>
      </c>
      <c r="DA4" s="147"/>
      <c r="DB4" s="147"/>
      <c r="DC4" s="147"/>
      <c r="DD4" s="147"/>
      <c r="DE4" s="147"/>
      <c r="DF4" s="147"/>
      <c r="DG4" s="147"/>
      <c r="DH4" s="147"/>
      <c r="DI4" s="147"/>
      <c r="DJ4" s="147"/>
      <c r="DK4" s="140" t="s">
        <v>72</v>
      </c>
      <c r="DL4" s="141"/>
      <c r="DM4" s="141"/>
      <c r="DN4" s="141"/>
      <c r="DO4" s="141"/>
      <c r="DP4" s="141"/>
      <c r="DQ4" s="141"/>
      <c r="DR4" s="141"/>
      <c r="DS4" s="141"/>
      <c r="DT4" s="141"/>
      <c r="DU4" s="142"/>
    </row>
    <row r="5" spans="1:125" x14ac:dyDescent="0.15">
      <c r="A5" s="49" t="s">
        <v>73</v>
      </c>
      <c r="B5" s="58"/>
      <c r="C5" s="58"/>
      <c r="D5" s="58"/>
      <c r="E5" s="58"/>
      <c r="F5" s="58"/>
      <c r="G5" s="58"/>
      <c r="H5" s="59" t="s">
        <v>74</v>
      </c>
      <c r="I5" s="59" t="s">
        <v>75</v>
      </c>
      <c r="J5" s="59" t="s">
        <v>76</v>
      </c>
      <c r="K5" s="59" t="s">
        <v>77</v>
      </c>
      <c r="L5" s="59" t="s">
        <v>78</v>
      </c>
      <c r="M5" s="59" t="s">
        <v>4</v>
      </c>
      <c r="N5" s="59" t="s">
        <v>5</v>
      </c>
      <c r="O5" s="59" t="s">
        <v>79</v>
      </c>
      <c r="P5" s="59" t="s">
        <v>13</v>
      </c>
      <c r="Q5" s="59" t="s">
        <v>80</v>
      </c>
      <c r="R5" s="59" t="s">
        <v>81</v>
      </c>
      <c r="S5" s="59" t="s">
        <v>82</v>
      </c>
      <c r="T5" s="59" t="s">
        <v>83</v>
      </c>
      <c r="U5" s="59" t="s">
        <v>84</v>
      </c>
      <c r="V5" s="59" t="s">
        <v>85</v>
      </c>
      <c r="W5" s="59" t="s">
        <v>86</v>
      </c>
      <c r="X5" s="59" t="s">
        <v>87</v>
      </c>
      <c r="Y5" s="59" t="s">
        <v>88</v>
      </c>
      <c r="Z5" s="59" t="s">
        <v>89</v>
      </c>
      <c r="AA5" s="59" t="s">
        <v>90</v>
      </c>
      <c r="AB5" s="59" t="s">
        <v>91</v>
      </c>
      <c r="AC5" s="59" t="s">
        <v>92</v>
      </c>
      <c r="AD5" s="59" t="s">
        <v>93</v>
      </c>
      <c r="AE5" s="59" t="s">
        <v>94</v>
      </c>
      <c r="AF5" s="59" t="s">
        <v>95</v>
      </c>
      <c r="AG5" s="59" t="s">
        <v>96</v>
      </c>
      <c r="AH5" s="59" t="s">
        <v>97</v>
      </c>
      <c r="AI5" s="59" t="s">
        <v>98</v>
      </c>
      <c r="AJ5" s="59" t="s">
        <v>88</v>
      </c>
      <c r="AK5" s="59" t="s">
        <v>99</v>
      </c>
      <c r="AL5" s="59" t="s">
        <v>100</v>
      </c>
      <c r="AM5" s="59" t="s">
        <v>91</v>
      </c>
      <c r="AN5" s="59" t="s">
        <v>101</v>
      </c>
      <c r="AO5" s="59" t="s">
        <v>93</v>
      </c>
      <c r="AP5" s="59" t="s">
        <v>94</v>
      </c>
      <c r="AQ5" s="59" t="s">
        <v>95</v>
      </c>
      <c r="AR5" s="59" t="s">
        <v>96</v>
      </c>
      <c r="AS5" s="59" t="s">
        <v>97</v>
      </c>
      <c r="AT5" s="59" t="s">
        <v>98</v>
      </c>
      <c r="AU5" s="59" t="s">
        <v>88</v>
      </c>
      <c r="AV5" s="59" t="s">
        <v>102</v>
      </c>
      <c r="AW5" s="59" t="s">
        <v>100</v>
      </c>
      <c r="AX5" s="59" t="s">
        <v>103</v>
      </c>
      <c r="AY5" s="59" t="s">
        <v>104</v>
      </c>
      <c r="AZ5" s="59" t="s">
        <v>93</v>
      </c>
      <c r="BA5" s="59" t="s">
        <v>94</v>
      </c>
      <c r="BB5" s="59" t="s">
        <v>95</v>
      </c>
      <c r="BC5" s="59" t="s">
        <v>96</v>
      </c>
      <c r="BD5" s="59" t="s">
        <v>97</v>
      </c>
      <c r="BE5" s="59" t="s">
        <v>98</v>
      </c>
      <c r="BF5" s="59" t="s">
        <v>105</v>
      </c>
      <c r="BG5" s="59" t="s">
        <v>106</v>
      </c>
      <c r="BH5" s="59" t="s">
        <v>100</v>
      </c>
      <c r="BI5" s="59" t="s">
        <v>107</v>
      </c>
      <c r="BJ5" s="59" t="s">
        <v>92</v>
      </c>
      <c r="BK5" s="59" t="s">
        <v>93</v>
      </c>
      <c r="BL5" s="59" t="s">
        <v>94</v>
      </c>
      <c r="BM5" s="59" t="s">
        <v>95</v>
      </c>
      <c r="BN5" s="59" t="s">
        <v>96</v>
      </c>
      <c r="BO5" s="59" t="s">
        <v>97</v>
      </c>
      <c r="BP5" s="59" t="s">
        <v>98</v>
      </c>
      <c r="BQ5" s="59" t="s">
        <v>108</v>
      </c>
      <c r="BR5" s="59" t="s">
        <v>109</v>
      </c>
      <c r="BS5" s="59" t="s">
        <v>110</v>
      </c>
      <c r="BT5" s="59" t="s">
        <v>111</v>
      </c>
      <c r="BU5" s="59" t="s">
        <v>101</v>
      </c>
      <c r="BV5" s="59" t="s">
        <v>93</v>
      </c>
      <c r="BW5" s="59" t="s">
        <v>94</v>
      </c>
      <c r="BX5" s="59" t="s">
        <v>95</v>
      </c>
      <c r="BY5" s="59" t="s">
        <v>96</v>
      </c>
      <c r="BZ5" s="59" t="s">
        <v>97</v>
      </c>
      <c r="CA5" s="59" t="s">
        <v>98</v>
      </c>
      <c r="CB5" s="59" t="s">
        <v>108</v>
      </c>
      <c r="CC5" s="59" t="s">
        <v>112</v>
      </c>
      <c r="CD5" s="59" t="s">
        <v>113</v>
      </c>
      <c r="CE5" s="59" t="s">
        <v>111</v>
      </c>
      <c r="CF5" s="59" t="s">
        <v>114</v>
      </c>
      <c r="CG5" s="59" t="s">
        <v>93</v>
      </c>
      <c r="CH5" s="59" t="s">
        <v>94</v>
      </c>
      <c r="CI5" s="59" t="s">
        <v>95</v>
      </c>
      <c r="CJ5" s="59" t="s">
        <v>96</v>
      </c>
      <c r="CK5" s="59" t="s">
        <v>97</v>
      </c>
      <c r="CL5" s="59" t="s">
        <v>98</v>
      </c>
      <c r="CM5" s="150"/>
      <c r="CN5" s="150"/>
      <c r="CO5" s="59" t="s">
        <v>105</v>
      </c>
      <c r="CP5" s="59" t="s">
        <v>99</v>
      </c>
      <c r="CQ5" s="59" t="s">
        <v>115</v>
      </c>
      <c r="CR5" s="59" t="s">
        <v>103</v>
      </c>
      <c r="CS5" s="59" t="s">
        <v>104</v>
      </c>
      <c r="CT5" s="59" t="s">
        <v>93</v>
      </c>
      <c r="CU5" s="59" t="s">
        <v>94</v>
      </c>
      <c r="CV5" s="59" t="s">
        <v>95</v>
      </c>
      <c r="CW5" s="59" t="s">
        <v>96</v>
      </c>
      <c r="CX5" s="59" t="s">
        <v>97</v>
      </c>
      <c r="CY5" s="59" t="s">
        <v>98</v>
      </c>
      <c r="CZ5" s="59" t="s">
        <v>105</v>
      </c>
      <c r="DA5" s="59" t="s">
        <v>89</v>
      </c>
      <c r="DB5" s="59" t="s">
        <v>113</v>
      </c>
      <c r="DC5" s="59" t="s">
        <v>103</v>
      </c>
      <c r="DD5" s="59" t="s">
        <v>92</v>
      </c>
      <c r="DE5" s="59" t="s">
        <v>93</v>
      </c>
      <c r="DF5" s="59" t="s">
        <v>94</v>
      </c>
      <c r="DG5" s="59" t="s">
        <v>95</v>
      </c>
      <c r="DH5" s="59" t="s">
        <v>96</v>
      </c>
      <c r="DI5" s="59" t="s">
        <v>97</v>
      </c>
      <c r="DJ5" s="59" t="s">
        <v>35</v>
      </c>
      <c r="DK5" s="59" t="s">
        <v>105</v>
      </c>
      <c r="DL5" s="59" t="s">
        <v>106</v>
      </c>
      <c r="DM5" s="59" t="s">
        <v>100</v>
      </c>
      <c r="DN5" s="59" t="s">
        <v>111</v>
      </c>
      <c r="DO5" s="59" t="s">
        <v>116</v>
      </c>
      <c r="DP5" s="59" t="s">
        <v>93</v>
      </c>
      <c r="DQ5" s="59" t="s">
        <v>94</v>
      </c>
      <c r="DR5" s="59" t="s">
        <v>95</v>
      </c>
      <c r="DS5" s="59" t="s">
        <v>96</v>
      </c>
      <c r="DT5" s="59" t="s">
        <v>97</v>
      </c>
      <c r="DU5" s="59" t="s">
        <v>98</v>
      </c>
    </row>
    <row r="6" spans="1:125" s="66" customFormat="1" x14ac:dyDescent="0.15">
      <c r="A6" s="49" t="s">
        <v>117</v>
      </c>
      <c r="B6" s="60">
        <f>B8</f>
        <v>2018</v>
      </c>
      <c r="C6" s="60">
        <f t="shared" ref="C6:X6" si="1">C8</f>
        <v>382132</v>
      </c>
      <c r="D6" s="60">
        <f t="shared" si="1"/>
        <v>47</v>
      </c>
      <c r="E6" s="60">
        <f t="shared" si="1"/>
        <v>14</v>
      </c>
      <c r="F6" s="60">
        <f t="shared" si="1"/>
        <v>0</v>
      </c>
      <c r="G6" s="60">
        <f t="shared" si="1"/>
        <v>5</v>
      </c>
      <c r="H6" s="60" t="str">
        <f>SUBSTITUTE(H8,"　","")</f>
        <v>愛媛県四国中央市</v>
      </c>
      <c r="I6" s="60" t="str">
        <f t="shared" si="1"/>
        <v>川岸駐車場</v>
      </c>
      <c r="J6" s="60" t="str">
        <f t="shared" si="1"/>
        <v>法非適用</v>
      </c>
      <c r="K6" s="60" t="str">
        <f t="shared" si="1"/>
        <v>駐車場整備事業</v>
      </c>
      <c r="L6" s="60" t="str">
        <f t="shared" si="1"/>
        <v>-</v>
      </c>
      <c r="M6" s="60" t="str">
        <f t="shared" si="1"/>
        <v>Ａ３Ｂ２</v>
      </c>
      <c r="N6" s="60" t="str">
        <f t="shared" si="1"/>
        <v>非設置</v>
      </c>
      <c r="O6" s="61" t="str">
        <f t="shared" si="1"/>
        <v>該当数値なし</v>
      </c>
      <c r="P6" s="62" t="str">
        <f t="shared" si="1"/>
        <v>その他駐車場</v>
      </c>
      <c r="Q6" s="62" t="str">
        <f t="shared" si="1"/>
        <v>広場式</v>
      </c>
      <c r="R6" s="63">
        <f t="shared" si="1"/>
        <v>37</v>
      </c>
      <c r="S6" s="62" t="str">
        <f t="shared" si="1"/>
        <v>無</v>
      </c>
      <c r="T6" s="62" t="str">
        <f t="shared" si="1"/>
        <v>無</v>
      </c>
      <c r="U6" s="63">
        <f t="shared" si="1"/>
        <v>749</v>
      </c>
      <c r="V6" s="63">
        <f t="shared" si="1"/>
        <v>22</v>
      </c>
      <c r="W6" s="63">
        <f t="shared" si="1"/>
        <v>0</v>
      </c>
      <c r="X6" s="62" t="str">
        <f t="shared" si="1"/>
        <v>導入なし</v>
      </c>
      <c r="Y6" s="64">
        <f>IF(Y8="-",NA(),Y8)</f>
        <v>2488</v>
      </c>
      <c r="Z6" s="64">
        <f t="shared" ref="Z6:AH6" si="2">IF(Z8="-",NA(),Z8)</f>
        <v>1821.9</v>
      </c>
      <c r="AA6" s="64">
        <f t="shared" si="2"/>
        <v>2159.3000000000002</v>
      </c>
      <c r="AB6" s="64">
        <f t="shared" si="2"/>
        <v>2229.6</v>
      </c>
      <c r="AC6" s="64">
        <f t="shared" si="2"/>
        <v>2229.6</v>
      </c>
      <c r="AD6" s="64">
        <f t="shared" si="2"/>
        <v>277.8</v>
      </c>
      <c r="AE6" s="64">
        <f t="shared" si="2"/>
        <v>443.6</v>
      </c>
      <c r="AF6" s="64">
        <f t="shared" si="2"/>
        <v>355.6</v>
      </c>
      <c r="AG6" s="64">
        <f t="shared" si="2"/>
        <v>358.6</v>
      </c>
      <c r="AH6" s="64">
        <f t="shared" si="2"/>
        <v>298.39999999999998</v>
      </c>
      <c r="AI6" s="61" t="str">
        <f>IF(AI8="-","",IF(AI8="-","【-】","【"&amp;SUBSTITUTE(TEXT(AI8,"#,##0.0"),"-","△")&amp;"】"))</f>
        <v>【297.1】</v>
      </c>
      <c r="AJ6" s="64">
        <f>IF(AJ8="-",NA(),AJ8)</f>
        <v>0</v>
      </c>
      <c r="AK6" s="64">
        <f t="shared" ref="AK6:AS6" si="3">IF(AK8="-",NA(),AK8)</f>
        <v>0</v>
      </c>
      <c r="AL6" s="64">
        <f t="shared" si="3"/>
        <v>0</v>
      </c>
      <c r="AM6" s="64">
        <f t="shared" si="3"/>
        <v>0</v>
      </c>
      <c r="AN6" s="64">
        <f t="shared" si="3"/>
        <v>0</v>
      </c>
      <c r="AO6" s="64">
        <f t="shared" si="3"/>
        <v>2.1</v>
      </c>
      <c r="AP6" s="64">
        <f t="shared" si="3"/>
        <v>2.2999999999999998</v>
      </c>
      <c r="AQ6" s="64">
        <f t="shared" si="3"/>
        <v>2.7</v>
      </c>
      <c r="AR6" s="64">
        <f t="shared" si="3"/>
        <v>2.2999999999999998</v>
      </c>
      <c r="AS6" s="64">
        <f t="shared" si="3"/>
        <v>9.6999999999999993</v>
      </c>
      <c r="AT6" s="61" t="str">
        <f>IF(AT8="-","",IF(AT8="-","【-】","【"&amp;SUBSTITUTE(TEXT(AT8,"#,##0.0"),"-","△")&amp;"】"))</f>
        <v>【5.3】</v>
      </c>
      <c r="AU6" s="65">
        <f>IF(AU8="-",NA(),AU8)</f>
        <v>0</v>
      </c>
      <c r="AV6" s="65">
        <f t="shared" ref="AV6:BD6" si="4">IF(AV8="-",NA(),AV8)</f>
        <v>0</v>
      </c>
      <c r="AW6" s="65">
        <f t="shared" si="4"/>
        <v>0</v>
      </c>
      <c r="AX6" s="65">
        <f t="shared" si="4"/>
        <v>0</v>
      </c>
      <c r="AY6" s="65">
        <f t="shared" si="4"/>
        <v>0</v>
      </c>
      <c r="AZ6" s="65">
        <f t="shared" si="4"/>
        <v>48</v>
      </c>
      <c r="BA6" s="65">
        <f t="shared" si="4"/>
        <v>48</v>
      </c>
      <c r="BB6" s="65">
        <f t="shared" si="4"/>
        <v>54</v>
      </c>
      <c r="BC6" s="65">
        <f t="shared" si="4"/>
        <v>33</v>
      </c>
      <c r="BD6" s="65">
        <f t="shared" si="4"/>
        <v>14</v>
      </c>
      <c r="BE6" s="63" t="str">
        <f>IF(BE8="-","",IF(BE8="-","【-】","【"&amp;SUBSTITUTE(TEXT(BE8,"#,##0"),"-","△")&amp;"】"))</f>
        <v>【30】</v>
      </c>
      <c r="BF6" s="64">
        <f>IF(BF8="-",NA(),BF8)</f>
        <v>96</v>
      </c>
      <c r="BG6" s="64">
        <f t="shared" ref="BG6:BO6" si="5">IF(BG8="-",NA(),BG8)</f>
        <v>94.5</v>
      </c>
      <c r="BH6" s="64">
        <f t="shared" si="5"/>
        <v>95.4</v>
      </c>
      <c r="BI6" s="64">
        <f t="shared" si="5"/>
        <v>95.5</v>
      </c>
      <c r="BJ6" s="64">
        <f t="shared" si="5"/>
        <v>95.5</v>
      </c>
      <c r="BK6" s="64">
        <f t="shared" si="5"/>
        <v>32.299999999999997</v>
      </c>
      <c r="BL6" s="64">
        <f t="shared" si="5"/>
        <v>33.4</v>
      </c>
      <c r="BM6" s="64">
        <f t="shared" si="5"/>
        <v>32.299999999999997</v>
      </c>
      <c r="BN6" s="64">
        <f t="shared" si="5"/>
        <v>22.3</v>
      </c>
      <c r="BO6" s="64">
        <f t="shared" si="5"/>
        <v>27.1</v>
      </c>
      <c r="BP6" s="61" t="str">
        <f>IF(BP8="-","",IF(BP8="-","【-】","【"&amp;SUBSTITUTE(TEXT(BP8,"#,##0.0"),"-","△")&amp;"】"))</f>
        <v>【26.3】</v>
      </c>
      <c r="BQ6" s="65">
        <f>IF(BQ8="-",NA(),BQ8)</f>
        <v>597</v>
      </c>
      <c r="BR6" s="65">
        <f t="shared" ref="BR6:BZ6" si="6">IF(BR8="-",NA(),BR8)</f>
        <v>551</v>
      </c>
      <c r="BS6" s="65">
        <f t="shared" si="6"/>
        <v>556</v>
      </c>
      <c r="BT6" s="65">
        <f t="shared" si="6"/>
        <v>575</v>
      </c>
      <c r="BU6" s="65">
        <f t="shared" si="6"/>
        <v>575</v>
      </c>
      <c r="BV6" s="65">
        <f t="shared" si="6"/>
        <v>7497</v>
      </c>
      <c r="BW6" s="65">
        <f t="shared" si="6"/>
        <v>9663</v>
      </c>
      <c r="BX6" s="65">
        <f t="shared" si="6"/>
        <v>9019</v>
      </c>
      <c r="BY6" s="65">
        <f t="shared" si="6"/>
        <v>8406</v>
      </c>
      <c r="BZ6" s="65">
        <f t="shared" si="6"/>
        <v>9239</v>
      </c>
      <c r="CA6" s="63" t="str">
        <f>IF(CA8="-","",IF(CA8="-","【-】","【"&amp;SUBSTITUTE(TEXT(CA8,"#,##0"),"-","△")&amp;"】"))</f>
        <v>【16,102】</v>
      </c>
      <c r="CB6" s="64"/>
      <c r="CC6" s="64"/>
      <c r="CD6" s="64"/>
      <c r="CE6" s="64"/>
      <c r="CF6" s="64"/>
      <c r="CG6" s="64"/>
      <c r="CH6" s="64"/>
      <c r="CI6" s="64"/>
      <c r="CJ6" s="64"/>
      <c r="CK6" s="64"/>
      <c r="CL6" s="61" t="s">
        <v>118</v>
      </c>
      <c r="CM6" s="63">
        <f t="shared" ref="CM6:CN6" si="7">CM8</f>
        <v>6417</v>
      </c>
      <c r="CN6" s="63">
        <f t="shared" si="7"/>
        <v>0</v>
      </c>
      <c r="CO6" s="64"/>
      <c r="CP6" s="64"/>
      <c r="CQ6" s="64"/>
      <c r="CR6" s="64"/>
      <c r="CS6" s="64"/>
      <c r="CT6" s="64"/>
      <c r="CU6" s="64"/>
      <c r="CV6" s="64"/>
      <c r="CW6" s="64"/>
      <c r="CX6" s="64"/>
      <c r="CY6" s="61" t="s">
        <v>118</v>
      </c>
      <c r="CZ6" s="64">
        <f>IF(CZ8="-",NA(),CZ8)</f>
        <v>0</v>
      </c>
      <c r="DA6" s="64">
        <f t="shared" ref="DA6:DI6" si="8">IF(DA8="-",NA(),DA8)</f>
        <v>0</v>
      </c>
      <c r="DB6" s="64">
        <f t="shared" si="8"/>
        <v>0</v>
      </c>
      <c r="DC6" s="64">
        <f t="shared" si="8"/>
        <v>0</v>
      </c>
      <c r="DD6" s="64">
        <f t="shared" si="8"/>
        <v>0</v>
      </c>
      <c r="DE6" s="64">
        <f t="shared" si="8"/>
        <v>45.6</v>
      </c>
      <c r="DF6" s="64">
        <f t="shared" si="8"/>
        <v>85.4</v>
      </c>
      <c r="DG6" s="64">
        <f t="shared" si="8"/>
        <v>69.900000000000006</v>
      </c>
      <c r="DH6" s="64">
        <f t="shared" si="8"/>
        <v>59.6</v>
      </c>
      <c r="DI6" s="64">
        <f t="shared" si="8"/>
        <v>51.8</v>
      </c>
      <c r="DJ6" s="61" t="str">
        <f>IF(DJ8="-","",IF(DJ8="-","【-】","【"&amp;SUBSTITUTE(TEXT(DJ8,"#,##0.0"),"-","△")&amp;"】"))</f>
        <v>【103.6】</v>
      </c>
      <c r="DK6" s="64">
        <f>IF(DK8="-",NA(),DK8)</f>
        <v>72.7</v>
      </c>
      <c r="DL6" s="64">
        <f t="shared" ref="DL6:DT6" si="9">IF(DL8="-",NA(),DL8)</f>
        <v>68.2</v>
      </c>
      <c r="DM6" s="64">
        <f t="shared" si="9"/>
        <v>68.2</v>
      </c>
      <c r="DN6" s="64">
        <f t="shared" si="9"/>
        <v>63.6</v>
      </c>
      <c r="DO6" s="64">
        <f t="shared" si="9"/>
        <v>68.2</v>
      </c>
      <c r="DP6" s="64">
        <f t="shared" si="9"/>
        <v>149.5</v>
      </c>
      <c r="DQ6" s="64">
        <f t="shared" si="9"/>
        <v>154.1</v>
      </c>
      <c r="DR6" s="64">
        <f t="shared" si="9"/>
        <v>151.6</v>
      </c>
      <c r="DS6" s="64">
        <f t="shared" si="9"/>
        <v>151.19999999999999</v>
      </c>
      <c r="DT6" s="64">
        <f t="shared" si="9"/>
        <v>153.80000000000001</v>
      </c>
      <c r="DU6" s="61" t="str">
        <f>IF(DU8="-","",IF(DU8="-","【-】","【"&amp;SUBSTITUTE(TEXT(DU8,"#,##0.0"),"-","△")&amp;"】"))</f>
        <v>【199.3】</v>
      </c>
    </row>
    <row r="7" spans="1:125" s="66" customFormat="1" x14ac:dyDescent="0.15">
      <c r="A7" s="49" t="s">
        <v>119</v>
      </c>
      <c r="B7" s="60">
        <f t="shared" ref="B7:X7" si="10">B8</f>
        <v>2018</v>
      </c>
      <c r="C7" s="60">
        <f t="shared" si="10"/>
        <v>382132</v>
      </c>
      <c r="D7" s="60">
        <f t="shared" si="10"/>
        <v>47</v>
      </c>
      <c r="E7" s="60">
        <f t="shared" si="10"/>
        <v>14</v>
      </c>
      <c r="F7" s="60">
        <f t="shared" si="10"/>
        <v>0</v>
      </c>
      <c r="G7" s="60">
        <f t="shared" si="10"/>
        <v>5</v>
      </c>
      <c r="H7" s="60" t="str">
        <f t="shared" si="10"/>
        <v>愛媛県　四国中央市</v>
      </c>
      <c r="I7" s="60" t="str">
        <f t="shared" si="10"/>
        <v>川岸駐車場</v>
      </c>
      <c r="J7" s="60" t="str">
        <f t="shared" si="10"/>
        <v>法非適用</v>
      </c>
      <c r="K7" s="60" t="str">
        <f t="shared" si="10"/>
        <v>駐車場整備事業</v>
      </c>
      <c r="L7" s="60" t="str">
        <f t="shared" si="10"/>
        <v>-</v>
      </c>
      <c r="M7" s="60" t="str">
        <f t="shared" si="10"/>
        <v>Ａ３Ｂ２</v>
      </c>
      <c r="N7" s="60" t="str">
        <f t="shared" si="10"/>
        <v>非設置</v>
      </c>
      <c r="O7" s="61" t="str">
        <f t="shared" si="10"/>
        <v>該当数値なし</v>
      </c>
      <c r="P7" s="62" t="str">
        <f t="shared" si="10"/>
        <v>その他駐車場</v>
      </c>
      <c r="Q7" s="62" t="str">
        <f t="shared" si="10"/>
        <v>広場式</v>
      </c>
      <c r="R7" s="63">
        <f t="shared" si="10"/>
        <v>37</v>
      </c>
      <c r="S7" s="62" t="str">
        <f t="shared" si="10"/>
        <v>無</v>
      </c>
      <c r="T7" s="62" t="str">
        <f t="shared" si="10"/>
        <v>無</v>
      </c>
      <c r="U7" s="63">
        <f t="shared" si="10"/>
        <v>749</v>
      </c>
      <c r="V7" s="63">
        <f t="shared" si="10"/>
        <v>22</v>
      </c>
      <c r="W7" s="63">
        <f t="shared" si="10"/>
        <v>0</v>
      </c>
      <c r="X7" s="62" t="str">
        <f t="shared" si="10"/>
        <v>導入なし</v>
      </c>
      <c r="Y7" s="64">
        <f>Y8</f>
        <v>2488</v>
      </c>
      <c r="Z7" s="64">
        <f t="shared" ref="Z7:AH7" si="11">Z8</f>
        <v>1821.9</v>
      </c>
      <c r="AA7" s="64">
        <f t="shared" si="11"/>
        <v>2159.3000000000002</v>
      </c>
      <c r="AB7" s="64">
        <f t="shared" si="11"/>
        <v>2229.6</v>
      </c>
      <c r="AC7" s="64">
        <f t="shared" si="11"/>
        <v>2229.6</v>
      </c>
      <c r="AD7" s="64">
        <f t="shared" si="11"/>
        <v>277.8</v>
      </c>
      <c r="AE7" s="64">
        <f t="shared" si="11"/>
        <v>443.6</v>
      </c>
      <c r="AF7" s="64">
        <f t="shared" si="11"/>
        <v>355.6</v>
      </c>
      <c r="AG7" s="64">
        <f t="shared" si="11"/>
        <v>358.6</v>
      </c>
      <c r="AH7" s="64">
        <f t="shared" si="11"/>
        <v>298.39999999999998</v>
      </c>
      <c r="AI7" s="61"/>
      <c r="AJ7" s="64">
        <f>AJ8</f>
        <v>0</v>
      </c>
      <c r="AK7" s="64">
        <f t="shared" ref="AK7:AS7" si="12">AK8</f>
        <v>0</v>
      </c>
      <c r="AL7" s="64">
        <f t="shared" si="12"/>
        <v>0</v>
      </c>
      <c r="AM7" s="64">
        <f t="shared" si="12"/>
        <v>0</v>
      </c>
      <c r="AN7" s="64">
        <f t="shared" si="12"/>
        <v>0</v>
      </c>
      <c r="AO7" s="64">
        <f t="shared" si="12"/>
        <v>2.1</v>
      </c>
      <c r="AP7" s="64">
        <f t="shared" si="12"/>
        <v>2.2999999999999998</v>
      </c>
      <c r="AQ7" s="64">
        <f t="shared" si="12"/>
        <v>2.7</v>
      </c>
      <c r="AR7" s="64">
        <f t="shared" si="12"/>
        <v>2.2999999999999998</v>
      </c>
      <c r="AS7" s="64">
        <f t="shared" si="12"/>
        <v>9.6999999999999993</v>
      </c>
      <c r="AT7" s="61"/>
      <c r="AU7" s="65">
        <f>AU8</f>
        <v>0</v>
      </c>
      <c r="AV7" s="65">
        <f t="shared" ref="AV7:BD7" si="13">AV8</f>
        <v>0</v>
      </c>
      <c r="AW7" s="65">
        <f t="shared" si="13"/>
        <v>0</v>
      </c>
      <c r="AX7" s="65">
        <f t="shared" si="13"/>
        <v>0</v>
      </c>
      <c r="AY7" s="65">
        <f t="shared" si="13"/>
        <v>0</v>
      </c>
      <c r="AZ7" s="65">
        <f t="shared" si="13"/>
        <v>48</v>
      </c>
      <c r="BA7" s="65">
        <f t="shared" si="13"/>
        <v>48</v>
      </c>
      <c r="BB7" s="65">
        <f t="shared" si="13"/>
        <v>54</v>
      </c>
      <c r="BC7" s="65">
        <f t="shared" si="13"/>
        <v>33</v>
      </c>
      <c r="BD7" s="65">
        <f t="shared" si="13"/>
        <v>14</v>
      </c>
      <c r="BE7" s="63"/>
      <c r="BF7" s="64">
        <f>BF8</f>
        <v>96</v>
      </c>
      <c r="BG7" s="64">
        <f t="shared" ref="BG7:BO7" si="14">BG8</f>
        <v>94.5</v>
      </c>
      <c r="BH7" s="64">
        <f t="shared" si="14"/>
        <v>95.4</v>
      </c>
      <c r="BI7" s="64">
        <f t="shared" si="14"/>
        <v>95.5</v>
      </c>
      <c r="BJ7" s="64">
        <f t="shared" si="14"/>
        <v>95.5</v>
      </c>
      <c r="BK7" s="64">
        <f t="shared" si="14"/>
        <v>32.299999999999997</v>
      </c>
      <c r="BL7" s="64">
        <f t="shared" si="14"/>
        <v>33.4</v>
      </c>
      <c r="BM7" s="64">
        <f t="shared" si="14"/>
        <v>32.299999999999997</v>
      </c>
      <c r="BN7" s="64">
        <f t="shared" si="14"/>
        <v>22.3</v>
      </c>
      <c r="BO7" s="64">
        <f t="shared" si="14"/>
        <v>27.1</v>
      </c>
      <c r="BP7" s="61"/>
      <c r="BQ7" s="65">
        <f>BQ8</f>
        <v>597</v>
      </c>
      <c r="BR7" s="65">
        <f t="shared" ref="BR7:BZ7" si="15">BR8</f>
        <v>551</v>
      </c>
      <c r="BS7" s="65">
        <f t="shared" si="15"/>
        <v>556</v>
      </c>
      <c r="BT7" s="65">
        <f t="shared" si="15"/>
        <v>575</v>
      </c>
      <c r="BU7" s="65">
        <f t="shared" si="15"/>
        <v>575</v>
      </c>
      <c r="BV7" s="65">
        <f t="shared" si="15"/>
        <v>7497</v>
      </c>
      <c r="BW7" s="65">
        <f t="shared" si="15"/>
        <v>9663</v>
      </c>
      <c r="BX7" s="65">
        <f t="shared" si="15"/>
        <v>9019</v>
      </c>
      <c r="BY7" s="65">
        <f t="shared" si="15"/>
        <v>8406</v>
      </c>
      <c r="BZ7" s="65">
        <f t="shared" si="15"/>
        <v>9239</v>
      </c>
      <c r="CA7" s="63"/>
      <c r="CB7" s="64" t="s">
        <v>120</v>
      </c>
      <c r="CC7" s="64" t="s">
        <v>120</v>
      </c>
      <c r="CD7" s="64" t="s">
        <v>120</v>
      </c>
      <c r="CE7" s="64" t="s">
        <v>120</v>
      </c>
      <c r="CF7" s="64" t="s">
        <v>120</v>
      </c>
      <c r="CG7" s="64" t="s">
        <v>120</v>
      </c>
      <c r="CH7" s="64" t="s">
        <v>120</v>
      </c>
      <c r="CI7" s="64" t="s">
        <v>120</v>
      </c>
      <c r="CJ7" s="64" t="s">
        <v>120</v>
      </c>
      <c r="CK7" s="64" t="s">
        <v>121</v>
      </c>
      <c r="CL7" s="61"/>
      <c r="CM7" s="63">
        <f>CM8</f>
        <v>6417</v>
      </c>
      <c r="CN7" s="63">
        <f>CN8</f>
        <v>0</v>
      </c>
      <c r="CO7" s="64" t="s">
        <v>120</v>
      </c>
      <c r="CP7" s="64" t="s">
        <v>120</v>
      </c>
      <c r="CQ7" s="64" t="s">
        <v>120</v>
      </c>
      <c r="CR7" s="64" t="s">
        <v>120</v>
      </c>
      <c r="CS7" s="64" t="s">
        <v>120</v>
      </c>
      <c r="CT7" s="64" t="s">
        <v>120</v>
      </c>
      <c r="CU7" s="64" t="s">
        <v>120</v>
      </c>
      <c r="CV7" s="64" t="s">
        <v>120</v>
      </c>
      <c r="CW7" s="64" t="s">
        <v>120</v>
      </c>
      <c r="CX7" s="64" t="s">
        <v>121</v>
      </c>
      <c r="CY7" s="61"/>
      <c r="CZ7" s="64">
        <f>CZ8</f>
        <v>0</v>
      </c>
      <c r="DA7" s="64">
        <f t="shared" ref="DA7:DI7" si="16">DA8</f>
        <v>0</v>
      </c>
      <c r="DB7" s="64">
        <f t="shared" si="16"/>
        <v>0</v>
      </c>
      <c r="DC7" s="64">
        <f t="shared" si="16"/>
        <v>0</v>
      </c>
      <c r="DD7" s="64">
        <f t="shared" si="16"/>
        <v>0</v>
      </c>
      <c r="DE7" s="64">
        <f t="shared" si="16"/>
        <v>45.6</v>
      </c>
      <c r="DF7" s="64">
        <f t="shared" si="16"/>
        <v>85.4</v>
      </c>
      <c r="DG7" s="64">
        <f t="shared" si="16"/>
        <v>69.900000000000006</v>
      </c>
      <c r="DH7" s="64">
        <f t="shared" si="16"/>
        <v>59.6</v>
      </c>
      <c r="DI7" s="64">
        <f t="shared" si="16"/>
        <v>51.8</v>
      </c>
      <c r="DJ7" s="61"/>
      <c r="DK7" s="64">
        <f>DK8</f>
        <v>72.7</v>
      </c>
      <c r="DL7" s="64">
        <f t="shared" ref="DL7:DT7" si="17">DL8</f>
        <v>68.2</v>
      </c>
      <c r="DM7" s="64">
        <f t="shared" si="17"/>
        <v>68.2</v>
      </c>
      <c r="DN7" s="64">
        <f t="shared" si="17"/>
        <v>63.6</v>
      </c>
      <c r="DO7" s="64">
        <f t="shared" si="17"/>
        <v>68.2</v>
      </c>
      <c r="DP7" s="64">
        <f t="shared" si="17"/>
        <v>149.5</v>
      </c>
      <c r="DQ7" s="64">
        <f t="shared" si="17"/>
        <v>154.1</v>
      </c>
      <c r="DR7" s="64">
        <f t="shared" si="17"/>
        <v>151.6</v>
      </c>
      <c r="DS7" s="64">
        <f t="shared" si="17"/>
        <v>151.19999999999999</v>
      </c>
      <c r="DT7" s="64">
        <f t="shared" si="17"/>
        <v>153.80000000000001</v>
      </c>
      <c r="DU7" s="61"/>
    </row>
    <row r="8" spans="1:125" s="66" customFormat="1" x14ac:dyDescent="0.15">
      <c r="A8" s="49"/>
      <c r="B8" s="67">
        <v>2018</v>
      </c>
      <c r="C8" s="67">
        <v>382132</v>
      </c>
      <c r="D8" s="67">
        <v>47</v>
      </c>
      <c r="E8" s="67">
        <v>14</v>
      </c>
      <c r="F8" s="67">
        <v>0</v>
      </c>
      <c r="G8" s="67">
        <v>5</v>
      </c>
      <c r="H8" s="67" t="s">
        <v>122</v>
      </c>
      <c r="I8" s="67" t="s">
        <v>123</v>
      </c>
      <c r="J8" s="67" t="s">
        <v>124</v>
      </c>
      <c r="K8" s="67" t="s">
        <v>125</v>
      </c>
      <c r="L8" s="67" t="s">
        <v>126</v>
      </c>
      <c r="M8" s="67" t="s">
        <v>127</v>
      </c>
      <c r="N8" s="67" t="s">
        <v>128</v>
      </c>
      <c r="O8" s="68" t="s">
        <v>129</v>
      </c>
      <c r="P8" s="69" t="s">
        <v>130</v>
      </c>
      <c r="Q8" s="69" t="s">
        <v>131</v>
      </c>
      <c r="R8" s="70">
        <v>37</v>
      </c>
      <c r="S8" s="69" t="s">
        <v>132</v>
      </c>
      <c r="T8" s="69" t="s">
        <v>132</v>
      </c>
      <c r="U8" s="70">
        <v>749</v>
      </c>
      <c r="V8" s="70">
        <v>22</v>
      </c>
      <c r="W8" s="70">
        <v>0</v>
      </c>
      <c r="X8" s="69" t="s">
        <v>133</v>
      </c>
      <c r="Y8" s="71">
        <v>2488</v>
      </c>
      <c r="Z8" s="71">
        <v>1821.9</v>
      </c>
      <c r="AA8" s="71">
        <v>2159.3000000000002</v>
      </c>
      <c r="AB8" s="71">
        <v>2229.6</v>
      </c>
      <c r="AC8" s="71">
        <v>2229.6</v>
      </c>
      <c r="AD8" s="71">
        <v>277.8</v>
      </c>
      <c r="AE8" s="71">
        <v>443.6</v>
      </c>
      <c r="AF8" s="71">
        <v>355.6</v>
      </c>
      <c r="AG8" s="71">
        <v>358.6</v>
      </c>
      <c r="AH8" s="71">
        <v>298.39999999999998</v>
      </c>
      <c r="AI8" s="68">
        <v>297.10000000000002</v>
      </c>
      <c r="AJ8" s="71">
        <v>0</v>
      </c>
      <c r="AK8" s="71">
        <v>0</v>
      </c>
      <c r="AL8" s="71">
        <v>0</v>
      </c>
      <c r="AM8" s="71">
        <v>0</v>
      </c>
      <c r="AN8" s="71">
        <v>0</v>
      </c>
      <c r="AO8" s="71">
        <v>2.1</v>
      </c>
      <c r="AP8" s="71">
        <v>2.2999999999999998</v>
      </c>
      <c r="AQ8" s="71">
        <v>2.7</v>
      </c>
      <c r="AR8" s="71">
        <v>2.2999999999999998</v>
      </c>
      <c r="AS8" s="71">
        <v>9.6999999999999993</v>
      </c>
      <c r="AT8" s="68">
        <v>5.3</v>
      </c>
      <c r="AU8" s="72">
        <v>0</v>
      </c>
      <c r="AV8" s="72">
        <v>0</v>
      </c>
      <c r="AW8" s="72">
        <v>0</v>
      </c>
      <c r="AX8" s="72">
        <v>0</v>
      </c>
      <c r="AY8" s="72">
        <v>0</v>
      </c>
      <c r="AZ8" s="72">
        <v>48</v>
      </c>
      <c r="BA8" s="72">
        <v>48</v>
      </c>
      <c r="BB8" s="72">
        <v>54</v>
      </c>
      <c r="BC8" s="72">
        <v>33</v>
      </c>
      <c r="BD8" s="72">
        <v>14</v>
      </c>
      <c r="BE8" s="72">
        <v>30</v>
      </c>
      <c r="BF8" s="71">
        <v>96</v>
      </c>
      <c r="BG8" s="71">
        <v>94.5</v>
      </c>
      <c r="BH8" s="71">
        <v>95.4</v>
      </c>
      <c r="BI8" s="71">
        <v>95.5</v>
      </c>
      <c r="BJ8" s="71">
        <v>95.5</v>
      </c>
      <c r="BK8" s="71">
        <v>32.299999999999997</v>
      </c>
      <c r="BL8" s="71">
        <v>33.4</v>
      </c>
      <c r="BM8" s="71">
        <v>32.299999999999997</v>
      </c>
      <c r="BN8" s="71">
        <v>22.3</v>
      </c>
      <c r="BO8" s="71">
        <v>27.1</v>
      </c>
      <c r="BP8" s="68">
        <v>26.3</v>
      </c>
      <c r="BQ8" s="72">
        <v>597</v>
      </c>
      <c r="BR8" s="72">
        <v>551</v>
      </c>
      <c r="BS8" s="72">
        <v>556</v>
      </c>
      <c r="BT8" s="73">
        <v>575</v>
      </c>
      <c r="BU8" s="73">
        <v>575</v>
      </c>
      <c r="BV8" s="72">
        <v>7497</v>
      </c>
      <c r="BW8" s="72">
        <v>9663</v>
      </c>
      <c r="BX8" s="72">
        <v>9019</v>
      </c>
      <c r="BY8" s="72">
        <v>8406</v>
      </c>
      <c r="BZ8" s="72">
        <v>9239</v>
      </c>
      <c r="CA8" s="70">
        <v>16102</v>
      </c>
      <c r="CB8" s="71" t="s">
        <v>126</v>
      </c>
      <c r="CC8" s="71" t="s">
        <v>126</v>
      </c>
      <c r="CD8" s="71" t="s">
        <v>126</v>
      </c>
      <c r="CE8" s="71" t="s">
        <v>126</v>
      </c>
      <c r="CF8" s="71" t="s">
        <v>126</v>
      </c>
      <c r="CG8" s="71" t="s">
        <v>126</v>
      </c>
      <c r="CH8" s="71" t="s">
        <v>126</v>
      </c>
      <c r="CI8" s="71" t="s">
        <v>126</v>
      </c>
      <c r="CJ8" s="71" t="s">
        <v>126</v>
      </c>
      <c r="CK8" s="71" t="s">
        <v>126</v>
      </c>
      <c r="CL8" s="68" t="s">
        <v>126</v>
      </c>
      <c r="CM8" s="70">
        <v>6417</v>
      </c>
      <c r="CN8" s="70">
        <v>0</v>
      </c>
      <c r="CO8" s="71" t="s">
        <v>126</v>
      </c>
      <c r="CP8" s="71" t="s">
        <v>126</v>
      </c>
      <c r="CQ8" s="71" t="s">
        <v>126</v>
      </c>
      <c r="CR8" s="71" t="s">
        <v>126</v>
      </c>
      <c r="CS8" s="71" t="s">
        <v>126</v>
      </c>
      <c r="CT8" s="71" t="s">
        <v>126</v>
      </c>
      <c r="CU8" s="71" t="s">
        <v>126</v>
      </c>
      <c r="CV8" s="71" t="s">
        <v>126</v>
      </c>
      <c r="CW8" s="71" t="s">
        <v>126</v>
      </c>
      <c r="CX8" s="71" t="s">
        <v>126</v>
      </c>
      <c r="CY8" s="68" t="s">
        <v>126</v>
      </c>
      <c r="CZ8" s="71">
        <v>0</v>
      </c>
      <c r="DA8" s="71">
        <v>0</v>
      </c>
      <c r="DB8" s="71">
        <v>0</v>
      </c>
      <c r="DC8" s="71">
        <v>0</v>
      </c>
      <c r="DD8" s="71">
        <v>0</v>
      </c>
      <c r="DE8" s="71">
        <v>45.6</v>
      </c>
      <c r="DF8" s="71">
        <v>85.4</v>
      </c>
      <c r="DG8" s="71">
        <v>69.900000000000006</v>
      </c>
      <c r="DH8" s="71">
        <v>59.6</v>
      </c>
      <c r="DI8" s="71">
        <v>51.8</v>
      </c>
      <c r="DJ8" s="68">
        <v>103.6</v>
      </c>
      <c r="DK8" s="71">
        <v>72.7</v>
      </c>
      <c r="DL8" s="71">
        <v>68.2</v>
      </c>
      <c r="DM8" s="71">
        <v>68.2</v>
      </c>
      <c r="DN8" s="71">
        <v>63.6</v>
      </c>
      <c r="DO8" s="71">
        <v>68.2</v>
      </c>
      <c r="DP8" s="71">
        <v>149.5</v>
      </c>
      <c r="DQ8" s="71">
        <v>154.1</v>
      </c>
      <c r="DR8" s="71">
        <v>151.6</v>
      </c>
      <c r="DS8" s="71">
        <v>151.19999999999999</v>
      </c>
      <c r="DT8" s="71">
        <v>153.80000000000001</v>
      </c>
      <c r="DU8" s="68">
        <v>199.3</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134</v>
      </c>
      <c r="C10" s="78" t="s">
        <v>135</v>
      </c>
      <c r="D10" s="78" t="s">
        <v>136</v>
      </c>
      <c r="E10" s="78" t="s">
        <v>137</v>
      </c>
      <c r="F10" s="78" t="s">
        <v>138</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f>DATEVALUE($B$6-4&amp;"年1月1日")</f>
        <v>41640</v>
      </c>
      <c r="C11" s="79">
        <f>DATEVALUE($B$6-3&amp;"年1月1日")</f>
        <v>42005</v>
      </c>
      <c r="D11" s="79">
        <f>DATEVALUE($B$6-2&amp;"年1月1日")</f>
        <v>42370</v>
      </c>
      <c r="E11" s="79">
        <f>DATEVALUE($B$6-1&amp;"年1月1日")</f>
        <v>42736</v>
      </c>
      <c r="F11" s="79">
        <f>DATEVALUE($B$6&amp;"年1月1日")</f>
        <v>43101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2020-02-03T10:11:24Z</cp:lastPrinted>
  <dcterms:created xsi:type="dcterms:W3CDTF">2019-12-05T07:28:50Z</dcterms:created>
  <dcterms:modified xsi:type="dcterms:W3CDTF">2020-02-14T04:49:11Z</dcterms:modified>
  <cp:category/>
</cp:coreProperties>
</file>