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9 四国中央市\"/>
    </mc:Choice>
  </mc:AlternateContent>
  <workbookProtection workbookAlgorithmName="SHA-512" workbookHashValue="20zwnlqp6W8hbLOJN508rwCOvV0+a9Fr0JpYm7g8mzPW4v9NJusNjfRjc3qLsn3cSDbz8gxicw3Z0o69PxINHA==" workbookSaltValue="3zpxlH7SOOE/4Gy1UBuEs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BZ30" i="4"/>
  <c r="LT76" i="4"/>
  <c r="GQ51" i="4"/>
  <c r="LH30" i="4"/>
  <c r="BZ51" i="4"/>
  <c r="IE76" i="4"/>
  <c r="GQ30" i="4"/>
  <c r="BG30" i="4"/>
  <c r="KO30" i="4"/>
  <c r="AV76" i="4"/>
  <c r="KO51" i="4"/>
  <c r="LE76" i="4"/>
  <c r="FX51" i="4"/>
  <c r="HP76" i="4"/>
  <c r="BG51" i="4"/>
  <c r="FX30" i="4"/>
  <c r="HA76" i="4"/>
  <c r="AN51" i="4"/>
  <c r="FE30" i="4"/>
  <c r="JV51" i="4"/>
  <c r="FE51" i="4"/>
  <c r="JV30" i="4"/>
  <c r="AN30" i="4"/>
  <c r="AG76" i="4"/>
  <c r="KP76" i="4"/>
  <c r="KA76" i="4"/>
  <c r="EL51" i="4"/>
  <c r="JC30" i="4"/>
  <c r="R76" i="4"/>
  <c r="GL76" i="4"/>
  <c r="U51" i="4"/>
  <c r="EL30" i="4"/>
  <c r="U30" i="4"/>
  <c r="JC51"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<sst xmlns="http://schemas.openxmlformats.org/spreadsheetml/2006/main" count="278" uniqueCount="130">
  <si>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</si>
  <si>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</si>
  <si>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</si>
  <si>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</si>
  <si>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</si>
  <si>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</si>
  <si>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</si>
  <si>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</si>
  <si>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</si>
  <si>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</si>
  <si>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</si>
  <si>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</si>
  <si>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</si>
  <si>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</si>
  <si>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</si>
  <si>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</si>
  <si>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</si>
  <si>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</si>
  <si>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</si>
  <si>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</si>
  <si>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</si>
  <si>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</si>
  <si>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</si>
  <si>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</si>
  <si>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</si>
  <si>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</si>
  <si>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</si>
  <si>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</si>
  <si>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</si>
  <si>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</si>
  <si>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</si>
  <si>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</si>
  <si>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</si>
  <si>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</si>
  <si>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</si>
  <si>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</si>
  <si>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</si>
  <si>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</si>
  <si>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</si>
  <si>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</si>
  <si>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</si>
  <si>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</si>
  <si>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</si>
  <si>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</si>
  <si>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</si>
  <si>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</si>
  <si>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</si>
  <si>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</si>
  <si>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</si>
  <si>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</si>
  <si>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</si>
  <si>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</si>
  <si>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</si>
  <si>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</si>
  <si>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</si>
  <si>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</si>
  <si>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</si>
  <si>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</si>
  <si>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</si>
  <si>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</si>
  <si>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</si>
  <si>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</si>
  <si>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</si>
  <si>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</si>
  <si>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</si>
  <si>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</si>
  <si>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</si>
  <si>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</si>
  <si>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</si>
  <si>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</si>
  <si>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</si>
  <si>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</si>
  <si>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</si>
  <si>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</si>
  <si>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</si>
  <si>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</si>
  <si>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</si>
  <si>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</si>
  <si>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</si>
  <si>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</si>
  <si>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</si>
  <si>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</si>
  <si>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</si>
  <si>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</si>
  <si>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</si>
  <si>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</si>
  <si>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</si>
  <si>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</si>
  <si>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</si>
  <si>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</si>
  <si>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</si>
  <si>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</si>
  <si>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</si>
  <si>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</si>
  <si>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</si>
  <si>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</si>
  <si>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</si>
  <si>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</si>
  <si>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</si>
  <si>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</si>
  <si>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</si>
  <si>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</si>
  <si>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</si>
  <si>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</si>
  <si>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</si>
  <si>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</si>
  <si>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</si>
  <si>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</si>
  <si>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</si>
  <si>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栄町第2駐車場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</si>
  <si>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</si>
  <si>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</si>
  <si>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</si>
  <si>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</si>
  <si>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</si>
  <si>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</si>
  <si>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</si>
  <si>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</si>
  <si>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</si>
  <si>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</si>
  <si>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</si>
  <si>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</si>
  <si>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</si>
  <si>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</si>
  <si>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</si>
  <si>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</si>
  <si>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経常収支比率は単年度の収支が黒字であることを示す100%を大きく上回って推移しており、また、他会計からの繰入金もないことから現時点では経営の健全性は確保できている。
　なお、各指標については「①収益的収支率」、「④売上高ＧＯＰ比率」どちらも類似施設平均値を上回っている。「⑤ＥＢＩＴＤＡ」は概ね安定した数値を保っているが、類似施設平均値よりも低い状況である。</t>
    <rPh sb="1" eb="3">
      <t>ケイジョウ</t>
    </rPh>
    <rPh sb="3" eb="5">
      <t>シュウシ</t>
    </rPh>
    <rPh sb="5" eb="7">
      <t>ヒリツ</t>
    </rPh>
    <rPh sb="8" eb="11">
      <t>タンネンド</t>
    </rPh>
    <rPh sb="12" eb="14">
      <t>シュウシ</t>
    </rPh>
    <rPh sb="15" eb="17">
      <t>クロジ</t>
    </rPh>
    <rPh sb="23" eb="24">
      <t>シメ</t>
    </rPh>
    <rPh sb="30" eb="31">
      <t>オオ</t>
    </rPh>
    <rPh sb="33" eb="35">
      <t>ウワマワ</t>
    </rPh>
    <rPh sb="37" eb="39">
      <t>スイイ</t>
    </rPh>
    <rPh sb="47" eb="48">
      <t>タ</t>
    </rPh>
    <rPh sb="48" eb="50">
      <t>カイケイ</t>
    </rPh>
    <rPh sb="53" eb="55">
      <t>クリイレ</t>
    </rPh>
    <rPh sb="55" eb="56">
      <t>キン</t>
    </rPh>
    <rPh sb="63" eb="66">
      <t>ゲンジテン</t>
    </rPh>
    <rPh sb="68" eb="70">
      <t>ケイエイ</t>
    </rPh>
    <rPh sb="71" eb="74">
      <t>ケンゼンセイ</t>
    </rPh>
    <rPh sb="75" eb="77">
      <t>カクホ</t>
    </rPh>
    <rPh sb="88" eb="89">
      <t>カク</t>
    </rPh>
    <rPh sb="89" eb="91">
      <t>シヒョウ</t>
    </rPh>
    <rPh sb="174" eb="176">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</si>
  <si>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</si>
  <si>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⑪稼働率」は概ね90％近くで推移しており、安定した需要があるといえる。なお、稼働率が90％近くである理由は、商店街駐車場管理組織が実質の経費負担を行い、買い物客に無料の駐車区画を提供しているためである。</t>
    <rPh sb="13" eb="14">
      <t>チカ</t>
    </rPh>
    <rPh sb="47" eb="48">
      <t>チカ</t>
    </rPh>
    <phoneticPr fontId="15"/>
  </si>
  <si>
    <t>　市街地中心部の基幹的な駐車場であり、経営的にも安定している。露天平面駐車場のため突発的に莫大な修繕費が発生する可能性も低い。今後も長期的に安定した経営ができるよう、継続して適切な管理運営に努める必要がある。</t>
    <rPh sb="31" eb="33">
      <t>ロテン</t>
    </rPh>
    <rPh sb="33" eb="35">
      <t>ヘイメン</t>
    </rPh>
    <rPh sb="35" eb="37">
      <t>チュウシャ</t>
    </rPh>
    <rPh sb="37" eb="38">
      <t>ジョウ</t>
    </rPh>
    <rPh sb="41" eb="44">
      <t>トッパツテキ</t>
    </rPh>
    <rPh sb="45" eb="47">
      <t>バクダイ</t>
    </rPh>
    <rPh sb="60" eb="61">
      <t>ヒク</t>
    </rPh>
    <rPh sb="63" eb="65">
      <t>コンゴ</t>
    </rPh>
    <rPh sb="95" eb="96">
      <t>ツト</t>
    </rPh>
    <rPh sb="98" eb="100">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</si>
</sst>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2867.8</c:v>
                </c:pt>
                <c:pt idx="1">
                  <c:v>749.2</c:v>
                </c:pt>
                <c:pt idx="2">
                  <c:v>1663.3</c:v>
                </c:pt>
                <c:pt idx="3">
                  <c:v>1808</c:v>
                </c:pt>
                <c:pt idx="4">
                  <c:v>1808</c:v>
                </c:pt>
              </c:numCache>
            </c:numRef>
          </c:val>
          <c:extLst>
            <c:ext xmlns:c16="http://schemas.microsoft.com/office/drawing/2014/chart" uri="{C3380CC4-5D6E-409C-BE32-E72D297353CC}">
              <c16:uniqueId val="{00000000-6545-4816-9E22-CD35D4DD8538}"/>
            </c:ext>
          </c:extLst>
        </c:ser>
        <c:dLbls>
          <c:showLegendKey val="0"/>
          <c:showVal val="0"/>
          <c:showCatName val="0"/>
          <c:showSerName val="0"/>
          <c:showPercent val="0"/>
          <c:showBubbleSize val="0"/>
        </c:dLbls>
        <c:gapWidth val="150"/>
        <c:axId val="1485465984"/>
        <c:axId val="148545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6545-4816-9E22-CD35D4DD8538}"/>
            </c:ext>
          </c:extLst>
        </c:ser>
        <c:dLbls>
          <c:showLegendKey val="0"/>
          <c:showVal val="0"/>
          <c:showCatName val="0"/>
          <c:showSerName val="0"/>
          <c:showPercent val="0"/>
          <c:showBubbleSize val="0"/>
        </c:dLbls>
        <c:marker val="1"/>
        <c:smooth val="0"/>
        <c:axId val="1485465984"/>
        <c:axId val="1485456192"/>
      </c:lineChart>
      <c:dateAx>
        <c:axId val="1485465984"/>
        <c:scaling>
          <c:orientation val="minMax"/>
        </c:scaling>
        <c:delete val="1"/>
        <c:axPos val="b"/>
        <c:numFmt formatCode="ge" sourceLinked="1"/>
        <c:majorTickMark val="none"/>
        <c:minorTickMark val="none"/>
        <c:tickLblPos val="none"/>
        <c:crossAx val="1485456192"/>
        <c:crosses val="autoZero"/>
        <c:auto val="1"/>
        <c:lblOffset val="100"/>
        <c:baseTimeUnit val="years"/>
      </c:dateAx>
      <c:valAx>
        <c:axId val="148545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546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C2E-4509-AC62-C688356CF36B}"/>
            </c:ext>
          </c:extLst>
        </c:ser>
        <c:dLbls>
          <c:showLegendKey val="0"/>
          <c:showVal val="0"/>
          <c:showCatName val="0"/>
          <c:showSerName val="0"/>
          <c:showPercent val="0"/>
          <c:showBubbleSize val="0"/>
        </c:dLbls>
        <c:gapWidth val="150"/>
        <c:axId val="1485457824"/>
        <c:axId val="13568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3C2E-4509-AC62-C688356CF36B}"/>
            </c:ext>
          </c:extLst>
        </c:ser>
        <c:dLbls>
          <c:showLegendKey val="0"/>
          <c:showVal val="0"/>
          <c:showCatName val="0"/>
          <c:showSerName val="0"/>
          <c:showPercent val="0"/>
          <c:showBubbleSize val="0"/>
        </c:dLbls>
        <c:marker val="1"/>
        <c:smooth val="0"/>
        <c:axId val="1485457824"/>
        <c:axId val="1356840928"/>
      </c:lineChart>
      <c:dateAx>
        <c:axId val="1485457824"/>
        <c:scaling>
          <c:orientation val="minMax"/>
        </c:scaling>
        <c:delete val="1"/>
        <c:axPos val="b"/>
        <c:numFmt formatCode="ge" sourceLinked="1"/>
        <c:majorTickMark val="none"/>
        <c:minorTickMark val="none"/>
        <c:tickLblPos val="none"/>
        <c:crossAx val="1356840928"/>
        <c:crosses val="autoZero"/>
        <c:auto val="1"/>
        <c:lblOffset val="100"/>
        <c:baseTimeUnit val="years"/>
      </c:dateAx>
      <c:valAx>
        <c:axId val="135684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545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9A0-4B10-B0B8-EE4B4F12AEB4}"/>
            </c:ext>
          </c:extLst>
        </c:ser>
        <c:dLbls>
          <c:showLegendKey val="0"/>
          <c:showVal val="0"/>
          <c:showCatName val="0"/>
          <c:showSerName val="0"/>
          <c:showPercent val="0"/>
          <c:showBubbleSize val="0"/>
        </c:dLbls>
        <c:gapWidth val="150"/>
        <c:axId val="1709764032"/>
        <c:axId val="17097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9A0-4B10-B0B8-EE4B4F12AEB4}"/>
            </c:ext>
          </c:extLst>
        </c:ser>
        <c:dLbls>
          <c:showLegendKey val="0"/>
          <c:showVal val="0"/>
          <c:showCatName val="0"/>
          <c:showSerName val="0"/>
          <c:showPercent val="0"/>
          <c:showBubbleSize val="0"/>
        </c:dLbls>
        <c:marker val="1"/>
        <c:smooth val="0"/>
        <c:axId val="1709764032"/>
        <c:axId val="1709765120"/>
      </c:lineChart>
      <c:dateAx>
        <c:axId val="1709764032"/>
        <c:scaling>
          <c:orientation val="minMax"/>
        </c:scaling>
        <c:delete val="1"/>
        <c:axPos val="b"/>
        <c:numFmt formatCode="ge" sourceLinked="1"/>
        <c:majorTickMark val="none"/>
        <c:minorTickMark val="none"/>
        <c:tickLblPos val="none"/>
        <c:crossAx val="1709765120"/>
        <c:crosses val="autoZero"/>
        <c:auto val="1"/>
        <c:lblOffset val="100"/>
        <c:baseTimeUnit val="years"/>
      </c:dateAx>
      <c:valAx>
        <c:axId val="170976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76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2E46-4FF6-AA6C-237027CB6646}"/>
            </c:ext>
          </c:extLst>
        </c:ser>
        <c:dLbls>
          <c:showLegendKey val="0"/>
          <c:showVal val="0"/>
          <c:showCatName val="0"/>
          <c:showSerName val="0"/>
          <c:showPercent val="0"/>
          <c:showBubbleSize val="0"/>
        </c:dLbls>
        <c:gapWidth val="150"/>
        <c:axId val="1709770560"/>
        <c:axId val="17097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E46-4FF6-AA6C-237027CB6646}"/>
            </c:ext>
          </c:extLst>
        </c:ser>
        <c:dLbls>
          <c:showLegendKey val="0"/>
          <c:showVal val="0"/>
          <c:showCatName val="0"/>
          <c:showSerName val="0"/>
          <c:showPercent val="0"/>
          <c:showBubbleSize val="0"/>
        </c:dLbls>
        <c:marker val="1"/>
        <c:smooth val="0"/>
        <c:axId val="1709770560"/>
        <c:axId val="1709771648"/>
      </c:lineChart>
      <c:dateAx>
        <c:axId val="1709770560"/>
        <c:scaling>
          <c:orientation val="minMax"/>
        </c:scaling>
        <c:delete val="1"/>
        <c:axPos val="b"/>
        <c:numFmt formatCode="ge" sourceLinked="1"/>
        <c:majorTickMark val="none"/>
        <c:minorTickMark val="none"/>
        <c:tickLblPos val="none"/>
        <c:crossAx val="1709771648"/>
        <c:crosses val="autoZero"/>
        <c:auto val="1"/>
        <c:lblOffset val="100"/>
        <c:baseTimeUnit val="years"/>
      </c:dateAx>
      <c:valAx>
        <c:axId val="170977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77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272-422A-8C6F-BA594707CFD7}"/>
            </c:ext>
          </c:extLst>
        </c:ser>
        <c:dLbls>
          <c:showLegendKey val="0"/>
          <c:showVal val="0"/>
          <c:showCatName val="0"/>
          <c:showSerName val="0"/>
          <c:showPercent val="0"/>
          <c:showBubbleSize val="0"/>
        </c:dLbls>
        <c:gapWidth val="150"/>
        <c:axId val="1709761856"/>
        <c:axId val="170976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7272-422A-8C6F-BA594707CFD7}"/>
            </c:ext>
          </c:extLst>
        </c:ser>
        <c:dLbls>
          <c:showLegendKey val="0"/>
          <c:showVal val="0"/>
          <c:showCatName val="0"/>
          <c:showSerName val="0"/>
          <c:showPercent val="0"/>
          <c:showBubbleSize val="0"/>
        </c:dLbls>
        <c:marker val="1"/>
        <c:smooth val="0"/>
        <c:axId val="1709761856"/>
        <c:axId val="1709763488"/>
      </c:lineChart>
      <c:dateAx>
        <c:axId val="1709761856"/>
        <c:scaling>
          <c:orientation val="minMax"/>
        </c:scaling>
        <c:delete val="1"/>
        <c:axPos val="b"/>
        <c:numFmt formatCode="ge" sourceLinked="1"/>
        <c:majorTickMark val="none"/>
        <c:minorTickMark val="none"/>
        <c:tickLblPos val="none"/>
        <c:crossAx val="1709763488"/>
        <c:crosses val="autoZero"/>
        <c:auto val="1"/>
        <c:lblOffset val="100"/>
        <c:baseTimeUnit val="years"/>
      </c:dateAx>
      <c:valAx>
        <c:axId val="170976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76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71C-4759-BD15-9965EE9253E5}"/>
            </c:ext>
          </c:extLst>
        </c:ser>
        <c:dLbls>
          <c:showLegendKey val="0"/>
          <c:showVal val="0"/>
          <c:showCatName val="0"/>
          <c:showSerName val="0"/>
          <c:showPercent val="0"/>
          <c:showBubbleSize val="0"/>
        </c:dLbls>
        <c:gapWidth val="150"/>
        <c:axId val="1709761312"/>
        <c:axId val="170975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871C-4759-BD15-9965EE9253E5}"/>
            </c:ext>
          </c:extLst>
        </c:ser>
        <c:dLbls>
          <c:showLegendKey val="0"/>
          <c:showVal val="0"/>
          <c:showCatName val="0"/>
          <c:showSerName val="0"/>
          <c:showPercent val="0"/>
          <c:showBubbleSize val="0"/>
        </c:dLbls>
        <c:marker val="1"/>
        <c:smooth val="0"/>
        <c:axId val="1709761312"/>
        <c:axId val="1709758592"/>
      </c:lineChart>
      <c:dateAx>
        <c:axId val="1709761312"/>
        <c:scaling>
          <c:orientation val="minMax"/>
        </c:scaling>
        <c:delete val="1"/>
        <c:axPos val="b"/>
        <c:numFmt formatCode="ge" sourceLinked="1"/>
        <c:majorTickMark val="none"/>
        <c:minorTickMark val="none"/>
        <c:tickLblPos val="none"/>
        <c:crossAx val="1709758592"/>
        <c:crosses val="autoZero"/>
        <c:auto val="1"/>
        <c:lblOffset val="100"/>
        <c:baseTimeUnit val="years"/>
      </c:dateAx>
      <c:valAx>
        <c:axId val="1709758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9761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88.5</c:v>
                </c:pt>
                <c:pt idx="1">
                  <c:v>88.5</c:v>
                </c:pt>
                <c:pt idx="2">
                  <c:v>88.5</c:v>
                </c:pt>
                <c:pt idx="3">
                  <c:v>100</c:v>
                </c:pt>
                <c:pt idx="4">
                  <c:v>94.3</c:v>
                </c:pt>
              </c:numCache>
            </c:numRef>
          </c:val>
          <c:extLst>
            <c:ext xmlns:c16="http://schemas.microsoft.com/office/drawing/2014/chart" uri="{C3380CC4-5D6E-409C-BE32-E72D297353CC}">
              <c16:uniqueId val="{00000000-7B1C-49C4-96AD-8E869E2CD661}"/>
            </c:ext>
          </c:extLst>
        </c:ser>
        <c:dLbls>
          <c:showLegendKey val="0"/>
          <c:showVal val="0"/>
          <c:showCatName val="0"/>
          <c:showSerName val="0"/>
          <c:showPercent val="0"/>
          <c:showBubbleSize val="0"/>
        </c:dLbls>
        <c:gapWidth val="150"/>
        <c:axId val="1709764576"/>
        <c:axId val="17097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7B1C-49C4-96AD-8E869E2CD661}"/>
            </c:ext>
          </c:extLst>
        </c:ser>
        <c:dLbls>
          <c:showLegendKey val="0"/>
          <c:showVal val="0"/>
          <c:showCatName val="0"/>
          <c:showSerName val="0"/>
          <c:showPercent val="0"/>
          <c:showBubbleSize val="0"/>
        </c:dLbls>
        <c:marker val="1"/>
        <c:smooth val="0"/>
        <c:axId val="1709764576"/>
        <c:axId val="1709767296"/>
      </c:lineChart>
      <c:dateAx>
        <c:axId val="1709764576"/>
        <c:scaling>
          <c:orientation val="minMax"/>
        </c:scaling>
        <c:delete val="1"/>
        <c:axPos val="b"/>
        <c:numFmt formatCode="ge" sourceLinked="1"/>
        <c:majorTickMark val="none"/>
        <c:minorTickMark val="none"/>
        <c:tickLblPos val="none"/>
        <c:crossAx val="1709767296"/>
        <c:crosses val="autoZero"/>
        <c:auto val="1"/>
        <c:lblOffset val="100"/>
        <c:baseTimeUnit val="years"/>
      </c:dateAx>
      <c:valAx>
        <c:axId val="1709767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76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96.5</c:v>
                </c:pt>
                <c:pt idx="1">
                  <c:v>86.7</c:v>
                </c:pt>
                <c:pt idx="2">
                  <c:v>94</c:v>
                </c:pt>
                <c:pt idx="3">
                  <c:v>94.5</c:v>
                </c:pt>
                <c:pt idx="4">
                  <c:v>94.5</c:v>
                </c:pt>
              </c:numCache>
            </c:numRef>
          </c:val>
          <c:extLst>
            <c:ext xmlns:c16="http://schemas.microsoft.com/office/drawing/2014/chart" uri="{C3380CC4-5D6E-409C-BE32-E72D297353CC}">
              <c16:uniqueId val="{00000000-228F-4C97-8214-5CD979F6873A}"/>
            </c:ext>
          </c:extLst>
        </c:ser>
        <c:dLbls>
          <c:showLegendKey val="0"/>
          <c:showVal val="0"/>
          <c:showCatName val="0"/>
          <c:showSerName val="0"/>
          <c:showPercent val="0"/>
          <c:showBubbleSize val="0"/>
        </c:dLbls>
        <c:gapWidth val="150"/>
        <c:axId val="1709760768"/>
        <c:axId val="170976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228F-4C97-8214-5CD979F6873A}"/>
            </c:ext>
          </c:extLst>
        </c:ser>
        <c:dLbls>
          <c:showLegendKey val="0"/>
          <c:showVal val="0"/>
          <c:showCatName val="0"/>
          <c:showSerName val="0"/>
          <c:showPercent val="0"/>
          <c:showBubbleSize val="0"/>
        </c:dLbls>
        <c:marker val="1"/>
        <c:smooth val="0"/>
        <c:axId val="1709760768"/>
        <c:axId val="1709766208"/>
      </c:lineChart>
      <c:dateAx>
        <c:axId val="1709760768"/>
        <c:scaling>
          <c:orientation val="minMax"/>
        </c:scaling>
        <c:delete val="1"/>
        <c:axPos val="b"/>
        <c:numFmt formatCode="ge" sourceLinked="1"/>
        <c:majorTickMark val="none"/>
        <c:minorTickMark val="none"/>
        <c:tickLblPos val="none"/>
        <c:crossAx val="1709766208"/>
        <c:crosses val="autoZero"/>
        <c:auto val="1"/>
        <c:lblOffset val="100"/>
        <c:baseTimeUnit val="years"/>
      </c:dateAx>
      <c:valAx>
        <c:axId val="170976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976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2408</c:v>
                </c:pt>
                <c:pt idx="1">
                  <c:v>2162</c:v>
                </c:pt>
                <c:pt idx="2">
                  <c:v>2345</c:v>
                </c:pt>
                <c:pt idx="3">
                  <c:v>2357</c:v>
                </c:pt>
                <c:pt idx="4">
                  <c:v>2357</c:v>
                </c:pt>
              </c:numCache>
            </c:numRef>
          </c:val>
          <c:extLst>
            <c:ext xmlns:c16="http://schemas.microsoft.com/office/drawing/2014/chart" uri="{C3380CC4-5D6E-409C-BE32-E72D297353CC}">
              <c16:uniqueId val="{00000000-21BE-411D-9EA8-D6B4928D6D25}"/>
            </c:ext>
          </c:extLst>
        </c:ser>
        <c:dLbls>
          <c:showLegendKey val="0"/>
          <c:showVal val="0"/>
          <c:showCatName val="0"/>
          <c:showSerName val="0"/>
          <c:showPercent val="0"/>
          <c:showBubbleSize val="0"/>
        </c:dLbls>
        <c:gapWidth val="150"/>
        <c:axId val="1709765664"/>
        <c:axId val="170977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21BE-411D-9EA8-D6B4928D6D25}"/>
            </c:ext>
          </c:extLst>
        </c:ser>
        <c:dLbls>
          <c:showLegendKey val="0"/>
          <c:showVal val="0"/>
          <c:showCatName val="0"/>
          <c:showSerName val="0"/>
          <c:showPercent val="0"/>
          <c:showBubbleSize val="0"/>
        </c:dLbls>
        <c:marker val="1"/>
        <c:smooth val="0"/>
        <c:axId val="1709765664"/>
        <c:axId val="1709771104"/>
      </c:lineChart>
      <c:dateAx>
        <c:axId val="1709765664"/>
        <c:scaling>
          <c:orientation val="minMax"/>
        </c:scaling>
        <c:delete val="1"/>
        <c:axPos val="b"/>
        <c:numFmt formatCode="ge" sourceLinked="1"/>
        <c:majorTickMark val="none"/>
        <c:minorTickMark val="none"/>
        <c:tickLblPos val="none"/>
        <c:crossAx val="1709771104"/>
        <c:crosses val="autoZero"/>
        <c:auto val="1"/>
        <c:lblOffset val="100"/>
        <c:baseTimeUnit val="years"/>
      </c:dateAx>
      <c:valAx>
        <c:axId val="1709771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9765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愛媛県四国中央市　栄町第2駐車場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1934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87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2867.8</v>
      </c>
      <c r="V31" s="110"/>
      <c r="W31" s="110"/>
      <c r="X31" s="110"/>
      <c r="Y31" s="110"/>
      <c r="Z31" s="110"/>
      <c r="AA31" s="110"/>
      <c r="AB31" s="110"/>
      <c r="AC31" s="110"/>
      <c r="AD31" s="110"/>
      <c r="AE31" s="110"/>
      <c r="AF31" s="110"/>
      <c r="AG31" s="110"/>
      <c r="AH31" s="110"/>
      <c r="AI31" s="110"/>
      <c r="AJ31" s="110"/>
      <c r="AK31" s="110"/>
      <c r="AL31" s="110"/>
      <c r="AM31" s="110"/>
      <c r="AN31" s="110">
        <f>データ!Z7</f>
        <v>749.2</v>
      </c>
      <c r="AO31" s="110"/>
      <c r="AP31" s="110"/>
      <c r="AQ31" s="110"/>
      <c r="AR31" s="110"/>
      <c r="AS31" s="110"/>
      <c r="AT31" s="110"/>
      <c r="AU31" s="110"/>
      <c r="AV31" s="110"/>
      <c r="AW31" s="110"/>
      <c r="AX31" s="110"/>
      <c r="AY31" s="110"/>
      <c r="AZ31" s="110"/>
      <c r="BA31" s="110"/>
      <c r="BB31" s="110"/>
      <c r="BC31" s="110"/>
      <c r="BD31" s="110"/>
      <c r="BE31" s="110"/>
      <c r="BF31" s="110"/>
      <c r="BG31" s="110">
        <f>データ!AA7</f>
        <v>1663.3</v>
      </c>
      <c r="BH31" s="110"/>
      <c r="BI31" s="110"/>
      <c r="BJ31" s="110"/>
      <c r="BK31" s="110"/>
      <c r="BL31" s="110"/>
      <c r="BM31" s="110"/>
      <c r="BN31" s="110"/>
      <c r="BO31" s="110"/>
      <c r="BP31" s="110"/>
      <c r="BQ31" s="110"/>
      <c r="BR31" s="110"/>
      <c r="BS31" s="110"/>
      <c r="BT31" s="110"/>
      <c r="BU31" s="110"/>
      <c r="BV31" s="110"/>
      <c r="BW31" s="110"/>
      <c r="BX31" s="110"/>
      <c r="BY31" s="110"/>
      <c r="BZ31" s="110">
        <f>データ!AB7</f>
        <v>1808</v>
      </c>
      <c r="CA31" s="110"/>
      <c r="CB31" s="110"/>
      <c r="CC31" s="110"/>
      <c r="CD31" s="110"/>
      <c r="CE31" s="110"/>
      <c r="CF31" s="110"/>
      <c r="CG31" s="110"/>
      <c r="CH31" s="110"/>
      <c r="CI31" s="110"/>
      <c r="CJ31" s="110"/>
      <c r="CK31" s="110"/>
      <c r="CL31" s="110"/>
      <c r="CM31" s="110"/>
      <c r="CN31" s="110"/>
      <c r="CO31" s="110"/>
      <c r="CP31" s="110"/>
      <c r="CQ31" s="110"/>
      <c r="CR31" s="110"/>
      <c r="CS31" s="110">
        <f>データ!AC7</f>
        <v>1808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88.5</v>
      </c>
      <c r="JD31" s="81"/>
      <c r="JE31" s="81"/>
      <c r="JF31" s="81"/>
      <c r="JG31" s="81"/>
      <c r="JH31" s="81"/>
      <c r="JI31" s="81"/>
      <c r="JJ31" s="81"/>
      <c r="JK31" s="81"/>
      <c r="JL31" s="81"/>
      <c r="JM31" s="81"/>
      <c r="JN31" s="81"/>
      <c r="JO31" s="81"/>
      <c r="JP31" s="81"/>
      <c r="JQ31" s="81"/>
      <c r="JR31" s="81"/>
      <c r="JS31" s="81"/>
      <c r="JT31" s="81"/>
      <c r="JU31" s="82"/>
      <c r="JV31" s="80">
        <f>データ!DL7</f>
        <v>88.5</v>
      </c>
      <c r="JW31" s="81"/>
      <c r="JX31" s="81"/>
      <c r="JY31" s="81"/>
      <c r="JZ31" s="81"/>
      <c r="KA31" s="81"/>
      <c r="KB31" s="81"/>
      <c r="KC31" s="81"/>
      <c r="KD31" s="81"/>
      <c r="KE31" s="81"/>
      <c r="KF31" s="81"/>
      <c r="KG31" s="81"/>
      <c r="KH31" s="81"/>
      <c r="KI31" s="81"/>
      <c r="KJ31" s="81"/>
      <c r="KK31" s="81"/>
      <c r="KL31" s="81"/>
      <c r="KM31" s="81"/>
      <c r="KN31" s="82"/>
      <c r="KO31" s="80">
        <f>データ!DM7</f>
        <v>88.5</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94.3</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96.5</v>
      </c>
      <c r="EM52" s="110"/>
      <c r="EN52" s="110"/>
      <c r="EO52" s="110"/>
      <c r="EP52" s="110"/>
      <c r="EQ52" s="110"/>
      <c r="ER52" s="110"/>
      <c r="ES52" s="110"/>
      <c r="ET52" s="110"/>
      <c r="EU52" s="110"/>
      <c r="EV52" s="110"/>
      <c r="EW52" s="110"/>
      <c r="EX52" s="110"/>
      <c r="EY52" s="110"/>
      <c r="EZ52" s="110"/>
      <c r="FA52" s="110"/>
      <c r="FB52" s="110"/>
      <c r="FC52" s="110"/>
      <c r="FD52" s="110"/>
      <c r="FE52" s="110">
        <f>データ!BG7</f>
        <v>86.7</v>
      </c>
      <c r="FF52" s="110"/>
      <c r="FG52" s="110"/>
      <c r="FH52" s="110"/>
      <c r="FI52" s="110"/>
      <c r="FJ52" s="110"/>
      <c r="FK52" s="110"/>
      <c r="FL52" s="110"/>
      <c r="FM52" s="110"/>
      <c r="FN52" s="110"/>
      <c r="FO52" s="110"/>
      <c r="FP52" s="110"/>
      <c r="FQ52" s="110"/>
      <c r="FR52" s="110"/>
      <c r="FS52" s="110"/>
      <c r="FT52" s="110"/>
      <c r="FU52" s="110"/>
      <c r="FV52" s="110"/>
      <c r="FW52" s="110"/>
      <c r="FX52" s="110">
        <f>データ!BH7</f>
        <v>94</v>
      </c>
      <c r="FY52" s="110"/>
      <c r="FZ52" s="110"/>
      <c r="GA52" s="110"/>
      <c r="GB52" s="110"/>
      <c r="GC52" s="110"/>
      <c r="GD52" s="110"/>
      <c r="GE52" s="110"/>
      <c r="GF52" s="110"/>
      <c r="GG52" s="110"/>
      <c r="GH52" s="110"/>
      <c r="GI52" s="110"/>
      <c r="GJ52" s="110"/>
      <c r="GK52" s="110"/>
      <c r="GL52" s="110"/>
      <c r="GM52" s="110"/>
      <c r="GN52" s="110"/>
      <c r="GO52" s="110"/>
      <c r="GP52" s="110"/>
      <c r="GQ52" s="110">
        <f>データ!BI7</f>
        <v>94.5</v>
      </c>
      <c r="GR52" s="110"/>
      <c r="GS52" s="110"/>
      <c r="GT52" s="110"/>
      <c r="GU52" s="110"/>
      <c r="GV52" s="110"/>
      <c r="GW52" s="110"/>
      <c r="GX52" s="110"/>
      <c r="GY52" s="110"/>
      <c r="GZ52" s="110"/>
      <c r="HA52" s="110"/>
      <c r="HB52" s="110"/>
      <c r="HC52" s="110"/>
      <c r="HD52" s="110"/>
      <c r="HE52" s="110"/>
      <c r="HF52" s="110"/>
      <c r="HG52" s="110"/>
      <c r="HH52" s="110"/>
      <c r="HI52" s="110"/>
      <c r="HJ52" s="110">
        <f>データ!BJ7</f>
        <v>94.5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2408</v>
      </c>
      <c r="JD52" s="106"/>
      <c r="JE52" s="106"/>
      <c r="JF52" s="106"/>
      <c r="JG52" s="106"/>
      <c r="JH52" s="106"/>
      <c r="JI52" s="106"/>
      <c r="JJ52" s="106"/>
      <c r="JK52" s="106"/>
      <c r="JL52" s="106"/>
      <c r="JM52" s="106"/>
      <c r="JN52" s="106"/>
      <c r="JO52" s="106"/>
      <c r="JP52" s="106"/>
      <c r="JQ52" s="106"/>
      <c r="JR52" s="106"/>
      <c r="JS52" s="106"/>
      <c r="JT52" s="106"/>
      <c r="JU52" s="106"/>
      <c r="JV52" s="106">
        <f>データ!BR7</f>
        <v>2162</v>
      </c>
      <c r="JW52" s="106"/>
      <c r="JX52" s="106"/>
      <c r="JY52" s="106"/>
      <c r="JZ52" s="106"/>
      <c r="KA52" s="106"/>
      <c r="KB52" s="106"/>
      <c r="KC52" s="106"/>
      <c r="KD52" s="106"/>
      <c r="KE52" s="106"/>
      <c r="KF52" s="106"/>
      <c r="KG52" s="106"/>
      <c r="KH52" s="106"/>
      <c r="KI52" s="106"/>
      <c r="KJ52" s="106"/>
      <c r="KK52" s="106"/>
      <c r="KL52" s="106"/>
      <c r="KM52" s="106"/>
      <c r="KN52" s="106"/>
      <c r="KO52" s="106">
        <f>データ!BS7</f>
        <v>2345</v>
      </c>
      <c r="KP52" s="106"/>
      <c r="KQ52" s="106"/>
      <c r="KR52" s="106"/>
      <c r="KS52" s="106"/>
      <c r="KT52" s="106"/>
      <c r="KU52" s="106"/>
      <c r="KV52" s="106"/>
      <c r="KW52" s="106"/>
      <c r="KX52" s="106"/>
      <c r="KY52" s="106"/>
      <c r="KZ52" s="106"/>
      <c r="LA52" s="106"/>
      <c r="LB52" s="106"/>
      <c r="LC52" s="106"/>
      <c r="LD52" s="106"/>
      <c r="LE52" s="106"/>
      <c r="LF52" s="106"/>
      <c r="LG52" s="106"/>
      <c r="LH52" s="106">
        <f>データ!BT7</f>
        <v>2357</v>
      </c>
      <c r="LI52" s="106"/>
      <c r="LJ52" s="106"/>
      <c r="LK52" s="106"/>
      <c r="LL52" s="106"/>
      <c r="LM52" s="106"/>
      <c r="LN52" s="106"/>
      <c r="LO52" s="106"/>
      <c r="LP52" s="106"/>
      <c r="LQ52" s="106"/>
      <c r="LR52" s="106"/>
      <c r="LS52" s="106"/>
      <c r="LT52" s="106"/>
      <c r="LU52" s="106"/>
      <c r="LV52" s="106"/>
      <c r="LW52" s="106"/>
      <c r="LX52" s="106"/>
      <c r="LY52" s="106"/>
      <c r="LZ52" s="106"/>
      <c r="MA52" s="106">
        <f>データ!BU7</f>
        <v>2357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16571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7zqMDrArX3BGRmRsdaozJLbV4sEzj8GeNNvob/ctPQsCyw4IiOANcm3Yt77CvIgjL+7K2fvUFeQIVJa5unpFrQ==" saltValue="LiG8Q6/NVUUkWMQromafz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101</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102</v>
      </c>
      <c r="CC5" s="59" t="s">
        <v>103</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104</v>
      </c>
      <c r="B6" s="60">
        <f>B8</f>
        <v>2018</v>
      </c>
      <c r="C6" s="60">
        <f t="shared" ref="C6:X6" si="1">C8</f>
        <v>382132</v>
      </c>
      <c r="D6" s="60">
        <f t="shared" si="1"/>
        <v>47</v>
      </c>
      <c r="E6" s="60">
        <f t="shared" si="1"/>
        <v>14</v>
      </c>
      <c r="F6" s="60">
        <f t="shared" si="1"/>
        <v>0</v>
      </c>
      <c r="G6" s="60">
        <f t="shared" si="1"/>
        <v>2</v>
      </c>
      <c r="H6" s="60" t="str">
        <f>SUBSTITUTE(H8,"　","")</f>
        <v>愛媛県四国中央市</v>
      </c>
      <c r="I6" s="60" t="str">
        <f t="shared" si="1"/>
        <v>栄町第2駐車場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38</v>
      </c>
      <c r="S6" s="62" t="str">
        <f t="shared" si="1"/>
        <v>駅</v>
      </c>
      <c r="T6" s="62" t="str">
        <f t="shared" si="1"/>
        <v>無</v>
      </c>
      <c r="U6" s="63">
        <f t="shared" si="1"/>
        <v>1934</v>
      </c>
      <c r="V6" s="63">
        <f t="shared" si="1"/>
        <v>87</v>
      </c>
      <c r="W6" s="63">
        <f t="shared" si="1"/>
        <v>0</v>
      </c>
      <c r="X6" s="62" t="str">
        <f t="shared" si="1"/>
        <v>導入なし</v>
      </c>
      <c r="Y6" s="64">
        <f>IF(Y8="-",NA(),Y8)</f>
        <v>2867.8</v>
      </c>
      <c r="Z6" s="64">
        <f t="shared" ref="Z6:AH6" si="2">IF(Z8="-",NA(),Z8)</f>
        <v>749.2</v>
      </c>
      <c r="AA6" s="64">
        <f t="shared" si="2"/>
        <v>1663.3</v>
      </c>
      <c r="AB6" s="64">
        <f t="shared" si="2"/>
        <v>1808</v>
      </c>
      <c r="AC6" s="64">
        <f t="shared" si="2"/>
        <v>1808</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96.5</v>
      </c>
      <c r="BG6" s="64">
        <f t="shared" ref="BG6:BO6" si="5">IF(BG8="-",NA(),BG8)</f>
        <v>86.7</v>
      </c>
      <c r="BH6" s="64">
        <f t="shared" si="5"/>
        <v>94</v>
      </c>
      <c r="BI6" s="64">
        <f t="shared" si="5"/>
        <v>94.5</v>
      </c>
      <c r="BJ6" s="64">
        <f t="shared" si="5"/>
        <v>94.5</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2408</v>
      </c>
      <c r="BR6" s="65">
        <f t="shared" ref="BR6:BZ6" si="6">IF(BR8="-",NA(),BR8)</f>
        <v>2162</v>
      </c>
      <c r="BS6" s="65">
        <f t="shared" si="6"/>
        <v>2345</v>
      </c>
      <c r="BT6" s="65">
        <f t="shared" si="6"/>
        <v>2357</v>
      </c>
      <c r="BU6" s="65">
        <f t="shared" si="6"/>
        <v>2357</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105</v>
      </c>
      <c r="CM6" s="63">
        <f t="shared" ref="CM6:CN6" si="7">CM8</f>
        <v>16571</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88.5</v>
      </c>
      <c r="DL6" s="64">
        <f t="shared" ref="DL6:DT6" si="9">IF(DL8="-",NA(),DL8)</f>
        <v>88.5</v>
      </c>
      <c r="DM6" s="64">
        <f t="shared" si="9"/>
        <v>88.5</v>
      </c>
      <c r="DN6" s="64">
        <f t="shared" si="9"/>
        <v>100</v>
      </c>
      <c r="DO6" s="64">
        <f t="shared" si="9"/>
        <v>94.3</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106</v>
      </c>
      <c r="B7" s="60">
        <f t="shared" ref="B7:X7" si="10">B8</f>
        <v>2018</v>
      </c>
      <c r="C7" s="60">
        <f t="shared" si="10"/>
        <v>382132</v>
      </c>
      <c r="D7" s="60">
        <f t="shared" si="10"/>
        <v>47</v>
      </c>
      <c r="E7" s="60">
        <f t="shared" si="10"/>
        <v>14</v>
      </c>
      <c r="F7" s="60">
        <f t="shared" si="10"/>
        <v>0</v>
      </c>
      <c r="G7" s="60">
        <f t="shared" si="10"/>
        <v>2</v>
      </c>
      <c r="H7" s="60" t="str">
        <f t="shared" si="10"/>
        <v>愛媛県　四国中央市</v>
      </c>
      <c r="I7" s="60" t="str">
        <f t="shared" si="10"/>
        <v>栄町第2駐車場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38</v>
      </c>
      <c r="S7" s="62" t="str">
        <f t="shared" si="10"/>
        <v>駅</v>
      </c>
      <c r="T7" s="62" t="str">
        <f t="shared" si="10"/>
        <v>無</v>
      </c>
      <c r="U7" s="63">
        <f t="shared" si="10"/>
        <v>1934</v>
      </c>
      <c r="V7" s="63">
        <f t="shared" si="10"/>
        <v>87</v>
      </c>
      <c r="W7" s="63">
        <f t="shared" si="10"/>
        <v>0</v>
      </c>
      <c r="X7" s="62" t="str">
        <f t="shared" si="10"/>
        <v>導入なし</v>
      </c>
      <c r="Y7" s="64">
        <f>Y8</f>
        <v>2867.8</v>
      </c>
      <c r="Z7" s="64">
        <f t="shared" ref="Z7:AH7" si="11">Z8</f>
        <v>749.2</v>
      </c>
      <c r="AA7" s="64">
        <f t="shared" si="11"/>
        <v>1663.3</v>
      </c>
      <c r="AB7" s="64">
        <f t="shared" si="11"/>
        <v>1808</v>
      </c>
      <c r="AC7" s="64">
        <f t="shared" si="11"/>
        <v>1808</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96.5</v>
      </c>
      <c r="BG7" s="64">
        <f t="shared" ref="BG7:BO7" si="14">BG8</f>
        <v>86.7</v>
      </c>
      <c r="BH7" s="64">
        <f t="shared" si="14"/>
        <v>94</v>
      </c>
      <c r="BI7" s="64">
        <f t="shared" si="14"/>
        <v>94.5</v>
      </c>
      <c r="BJ7" s="64">
        <f t="shared" si="14"/>
        <v>94.5</v>
      </c>
      <c r="BK7" s="64">
        <f t="shared" si="14"/>
        <v>40.700000000000003</v>
      </c>
      <c r="BL7" s="64">
        <f t="shared" si="14"/>
        <v>38.200000000000003</v>
      </c>
      <c r="BM7" s="64">
        <f t="shared" si="14"/>
        <v>34.6</v>
      </c>
      <c r="BN7" s="64">
        <f t="shared" si="14"/>
        <v>37.6</v>
      </c>
      <c r="BO7" s="64">
        <f t="shared" si="14"/>
        <v>33.200000000000003</v>
      </c>
      <c r="BP7" s="61"/>
      <c r="BQ7" s="65">
        <f>BQ8</f>
        <v>2408</v>
      </c>
      <c r="BR7" s="65">
        <f t="shared" ref="BR7:BZ7" si="15">BR8</f>
        <v>2162</v>
      </c>
      <c r="BS7" s="65">
        <f t="shared" si="15"/>
        <v>2345</v>
      </c>
      <c r="BT7" s="65">
        <f t="shared" si="15"/>
        <v>2357</v>
      </c>
      <c r="BU7" s="65">
        <f t="shared" si="15"/>
        <v>2357</v>
      </c>
      <c r="BV7" s="65">
        <f t="shared" si="15"/>
        <v>7496</v>
      </c>
      <c r="BW7" s="65">
        <f t="shared" si="15"/>
        <v>6967</v>
      </c>
      <c r="BX7" s="65">
        <f t="shared" si="15"/>
        <v>7138</v>
      </c>
      <c r="BY7" s="65">
        <f t="shared" si="15"/>
        <v>8131</v>
      </c>
      <c r="BZ7" s="65">
        <f t="shared" si="15"/>
        <v>8024</v>
      </c>
      <c r="CA7" s="63"/>
      <c r="CB7" s="64" t="s">
        <v>107</v>
      </c>
      <c r="CC7" s="64" t="s">
        <v>107</v>
      </c>
      <c r="CD7" s="64" t="s">
        <v>107</v>
      </c>
      <c r="CE7" s="64" t="s">
        <v>107</v>
      </c>
      <c r="CF7" s="64" t="s">
        <v>107</v>
      </c>
      <c r="CG7" s="64" t="s">
        <v>107</v>
      </c>
      <c r="CH7" s="64" t="s">
        <v>107</v>
      </c>
      <c r="CI7" s="64" t="s">
        <v>107</v>
      </c>
      <c r="CJ7" s="64" t="s">
        <v>107</v>
      </c>
      <c r="CK7" s="64" t="s">
        <v>105</v>
      </c>
      <c r="CL7" s="61"/>
      <c r="CM7" s="63">
        <f>CM8</f>
        <v>16571</v>
      </c>
      <c r="CN7" s="63">
        <f>CN8</f>
        <v>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88.5</v>
      </c>
      <c r="DL7" s="64">
        <f t="shared" ref="DL7:DT7" si="17">DL8</f>
        <v>88.5</v>
      </c>
      <c r="DM7" s="64">
        <f t="shared" si="17"/>
        <v>88.5</v>
      </c>
      <c r="DN7" s="64">
        <f t="shared" si="17"/>
        <v>100</v>
      </c>
      <c r="DO7" s="64">
        <f t="shared" si="17"/>
        <v>94.3</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382132</v>
      </c>
      <c r="D8" s="67">
        <v>47</v>
      </c>
      <c r="E8" s="67">
        <v>14</v>
      </c>
      <c r="F8" s="67">
        <v>0</v>
      </c>
      <c r="G8" s="67">
        <v>2</v>
      </c>
      <c r="H8" s="67" t="s">
        <v>108</v>
      </c>
      <c r="I8" s="67" t="s">
        <v>109</v>
      </c>
      <c r="J8" s="67" t="s">
        <v>110</v>
      </c>
      <c r="K8" s="67" t="s">
        <v>111</v>
      </c>
      <c r="L8" s="67" t="s">
        <v>112</v>
      </c>
      <c r="M8" s="67" t="s">
        <v>113</v>
      </c>
      <c r="N8" s="67" t="s">
        <v>114</v>
      </c>
      <c r="O8" s="68" t="s">
        <v>115</v>
      </c>
      <c r="P8" s="69" t="s">
        <v>116</v>
      </c>
      <c r="Q8" s="69" t="s">
        <v>117</v>
      </c>
      <c r="R8" s="70">
        <v>38</v>
      </c>
      <c r="S8" s="69" t="s">
        <v>118</v>
      </c>
      <c r="T8" s="69" t="s">
        <v>119</v>
      </c>
      <c r="U8" s="70">
        <v>1934</v>
      </c>
      <c r="V8" s="70">
        <v>87</v>
      </c>
      <c r="W8" s="70">
        <v>0</v>
      </c>
      <c r="X8" s="69" t="s">
        <v>120</v>
      </c>
      <c r="Y8" s="71">
        <v>2867.8</v>
      </c>
      <c r="Z8" s="71">
        <v>749.2</v>
      </c>
      <c r="AA8" s="71">
        <v>1663.3</v>
      </c>
      <c r="AB8" s="71">
        <v>1808</v>
      </c>
      <c r="AC8" s="71">
        <v>1808</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96.5</v>
      </c>
      <c r="BG8" s="71">
        <v>86.7</v>
      </c>
      <c r="BH8" s="71">
        <v>94</v>
      </c>
      <c r="BI8" s="71">
        <v>94.5</v>
      </c>
      <c r="BJ8" s="71">
        <v>94.5</v>
      </c>
      <c r="BK8" s="71">
        <v>40.700000000000003</v>
      </c>
      <c r="BL8" s="71">
        <v>38.200000000000003</v>
      </c>
      <c r="BM8" s="71">
        <v>34.6</v>
      </c>
      <c r="BN8" s="71">
        <v>37.6</v>
      </c>
      <c r="BO8" s="71">
        <v>33.200000000000003</v>
      </c>
      <c r="BP8" s="68">
        <v>26.3</v>
      </c>
      <c r="BQ8" s="72">
        <v>2408</v>
      </c>
      <c r="BR8" s="72">
        <v>2162</v>
      </c>
      <c r="BS8" s="72">
        <v>2345</v>
      </c>
      <c r="BT8" s="73">
        <v>2357</v>
      </c>
      <c r="BU8" s="73">
        <v>2357</v>
      </c>
      <c r="BV8" s="72">
        <v>7496</v>
      </c>
      <c r="BW8" s="72">
        <v>6967</v>
      </c>
      <c r="BX8" s="72">
        <v>7138</v>
      </c>
      <c r="BY8" s="72">
        <v>8131</v>
      </c>
      <c r="BZ8" s="72">
        <v>8024</v>
      </c>
      <c r="CA8" s="70">
        <v>16102</v>
      </c>
      <c r="CB8" s="71" t="s">
        <v>112</v>
      </c>
      <c r="CC8" s="71" t="s">
        <v>112</v>
      </c>
      <c r="CD8" s="71" t="s">
        <v>112</v>
      </c>
      <c r="CE8" s="71" t="s">
        <v>112</v>
      </c>
      <c r="CF8" s="71" t="s">
        <v>112</v>
      </c>
      <c r="CG8" s="71" t="s">
        <v>112</v>
      </c>
      <c r="CH8" s="71" t="s">
        <v>112</v>
      </c>
      <c r="CI8" s="71" t="s">
        <v>112</v>
      </c>
      <c r="CJ8" s="71" t="s">
        <v>112</v>
      </c>
      <c r="CK8" s="71" t="s">
        <v>112</v>
      </c>
      <c r="CL8" s="68" t="s">
        <v>112</v>
      </c>
      <c r="CM8" s="70">
        <v>16571</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78.400000000000006</v>
      </c>
      <c r="DF8" s="71">
        <v>70.5</v>
      </c>
      <c r="DG8" s="71">
        <v>59.2</v>
      </c>
      <c r="DH8" s="71">
        <v>62.4</v>
      </c>
      <c r="DI8" s="71">
        <v>82.7</v>
      </c>
      <c r="DJ8" s="68">
        <v>103.6</v>
      </c>
      <c r="DK8" s="71">
        <v>88.5</v>
      </c>
      <c r="DL8" s="71">
        <v>88.5</v>
      </c>
      <c r="DM8" s="71">
        <v>88.5</v>
      </c>
      <c r="DN8" s="71">
        <v>100</v>
      </c>
      <c r="DO8" s="71">
        <v>94.3</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2020-02-03T10:05:54Z</cp:lastPrinted>
  <dcterms:created xsi:type="dcterms:W3CDTF">2019-12-05T07:28:47Z</dcterms:created>
  <dcterms:modified xsi:type="dcterms:W3CDTF">2020-02-14T04:48:27Z</dcterms:modified>
  <cp:category/>
</cp:coreProperties>
</file>