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H29年度\02_経営比較分析表\20190117_【02 今治市】（照会）公営企業に係る経営比較分析表（平成29年度決算）の分析等について\県提出\"/>
    </mc:Choice>
  </mc:AlternateContent>
  <workbookProtection workbookAlgorithmName="SHA-512" workbookHashValue="XUH+0Lah1/T6gTuxnDGYE3fB1U6eqszQan9F25uJcqFBFcH5CUPGFTN1dIHRs8v/j8CZa3Zm3AyEia5BiMrK4Q==" workbookSaltValue="i67AhB6SvZT3aGZDfRqqf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HP76" i="4"/>
  <c r="BG51" i="4"/>
  <c r="BG30" i="4"/>
  <c r="FX30" i="4"/>
  <c r="AV76" i="4"/>
  <c r="KO51" i="4"/>
  <c r="LE76" i="4"/>
  <c r="FX51" i="4"/>
  <c r="KO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<sst xmlns="http://schemas.openxmlformats.org/spreadsheetml/2006/main" count="287" uniqueCount="157">
  <si>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</si>
  <si>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</si>
  <si>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</si>
  <si>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</si>
  <si>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</si>
  <si>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</si>
  <si>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</si>
  <si>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</si>
  <si>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</si>
  <si>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</si>
  <si>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</si>
  <si>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</si>
  <si>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</si>
  <si>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</si>
  <si>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</si>
  <si>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</si>
  <si>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</si>
  <si>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</si>
  <si>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</si>
  <si>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</si>
  <si>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</si>
  <si>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</si>
  <si>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</si>
  <si>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</si>
  <si>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</si>
  <si>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</si>
  <si>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</si>
  <si>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</si>
  <si>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</si>
  <si>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</si>
  <si>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</si>
  <si>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</si>
  <si>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</si>
  <si>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</si>
  <si>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</si>
  <si>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</si>
  <si>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</si>
  <si>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</si>
  <si>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</si>
  <si>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</si>
  <si>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</si>
  <si>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</si>
  <si>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</si>
  <si>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</si>
  <si>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</si>
  <si>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</si>
  <si>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</si>
  <si>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</si>
  <si>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</si>
  <si>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</si>
  <si>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</si>
  <si>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</si>
  <si>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</si>
  <si>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</si>
  <si>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</si>
  <si>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</si>
  <si>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</si>
  <si>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</si>
  <si>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</si>
  <si>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</si>
  <si>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</si>
  <si>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</si>
  <si>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</si>
  <si>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</si>
  <si>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</si>
  <si>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</si>
  <si>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</si>
  <si>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</si>
  <si>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</si>
  <si>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</si>
  <si>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</si>
  <si>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</si>
  <si>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</si>
  <si>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</si>
  <si>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</si>
  <si>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</si>
  <si>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</si>
  <si>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</si>
  <si>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</si>
  <si>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</si>
  <si>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</si>
  <si>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</si>
  <si>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</si>
  <si>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</si>
  <si>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</si>
  <si>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</si>
  <si>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</si>
  <si>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</si>
  <si>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</si>
  <si>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</si>
  <si>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</si>
  <si>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</si>
  <si>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</si>
  <si>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</si>
  <si>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</si>
  <si>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</si>
  <si>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</si>
  <si>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</si>
  <si>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</si>
  <si>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</si>
  <si>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</si>
  <si>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</si>
  <si>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</si>
  <si>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</si>
  <si>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</si>
  <si>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</si>
  <si>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</si>
  <si>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</si>
  <si>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</si>
  <si>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</si>
  <si>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</si>
  <si>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</si>
  <si>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</si>
  <si>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</si>
  <si>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</si>
  <si>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</si>
  <si>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</si>
  <si>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</si>
  <si>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</si>
  <si>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</si>
  <si>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</si>
  <si>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</si>
  <si>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</si>
  <si>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</si>
  <si>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</si>
  <si>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</si>
  <si>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</si>
  <si>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</si>
  <si>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</si>
  <si>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</si>
  <si>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</si>
  <si>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</si>
  <si>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</si>
  <si>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</si>
  <si>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</si>
  <si>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今治市</t>
  </si>
  <si>
    <t>風早駐車場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</si>
  <si>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</si>
  <si>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</si>
  <si>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</si>
  <si>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</si>
  <si>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</si>
  <si>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</si>
  <si>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</si>
  <si>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</si>
  <si>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</si>
  <si>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</si>
  <si>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</si>
  <si>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</si>
  <si>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</si>
  <si>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</si>
  <si>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</si>
  <si>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</si>
  <si>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商店街に隣接する駐車場であるものの、稼働率が低く、単年度の収支も赤字が継続している。また、近隣に新しく駐車場が整備されたことから、更に利用者が減少し、収支状況も悪化している。</t>
    <phoneticPr fontId="5"/>
  </si>
  <si>
    <t>近年についても大きな設備投資はしてこなかった。また、今後の設備投資についても未定である。</t>
    <phoneticPr fontId="5"/>
  </si>
  <si>
    <t>これまでも稼働率が低い状況にあったが、近隣に新しく駐車場が整備されたことから、更に利用者が減少している状況にある。</t>
    <phoneticPr fontId="5"/>
  </si>
  <si>
    <t>指定管理者制度を導入し、経費の削減に努めているが、利用客が減少する状況にあって、更なる経営改善の必要性に迫られている。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</si>
</sst>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82.1</c:v>
                </c:pt>
                <c:pt idx="3">
                  <c:v>67.599999999999994</c:v>
                </c:pt>
                <c:pt idx="4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0-4D9F-9662-B786A8EB9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0-4D9F-9662-B786A8EB9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7A7-9558-8F437C0B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5-47A7-9558-8F437C0B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EF-4259-942A-A90AC967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F-4259-942A-A90AC967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099-4ED1-9C58-68EA451BC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9-4ED1-9C58-68EA451BC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0-465D-B8E7-9736F794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0-465D-B8E7-9736F794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A-4DA1-978D-BCBC4FDB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A-4DA1-978D-BCBC4FDB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67</c:v>
                </c:pt>
                <c:pt idx="2">
                  <c:v>64</c:v>
                </c:pt>
                <c:pt idx="3">
                  <c:v>55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C-4008-8BB2-1F3A0DAD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C-4008-8BB2-1F3A0DAD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-16</c:v>
                </c:pt>
                <c:pt idx="1">
                  <c:v>-14.2</c:v>
                </c:pt>
                <c:pt idx="2">
                  <c:v>-22</c:v>
                </c:pt>
                <c:pt idx="3">
                  <c:v>-48.1</c:v>
                </c:pt>
                <c:pt idx="4">
                  <c:v>-47.9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A-4C5E-84B7-AFDCF685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A-4C5E-84B7-AFDCF685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-1015</c:v>
                </c:pt>
                <c:pt idx="1">
                  <c:v>-919</c:v>
                </c:pt>
                <c:pt idx="2">
                  <c:v>-1353</c:v>
                </c:pt>
                <c:pt idx="3">
                  <c:v>-2452</c:v>
                </c:pt>
                <c:pt idx="4">
                  <c:v>-2257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5-4846-ACAB-183800C6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5-4846-ACAB-183800C6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S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愛媛県今治市　風早駐車場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Ａ１Ｂ１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商業施設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有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1076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143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立体式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25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100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160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代行制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153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86.3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87.6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67.599999999999994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68.2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69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135.1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151.19999999999999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212.4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7.3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2.4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134.19999999999999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136.69999999999999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138.9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139.30000000000001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154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155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-16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-14.2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-48.1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-47.9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-1015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-919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-1353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-2452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-2257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91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28.1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29.2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39173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44860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37496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31888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13314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156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24429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328.3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254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280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239.6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224.1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YdF0r5IFhN9bKyVrjjOBtEjFqeHO3KdsvrZCCupyFWpVhZyLHkzJJ3FQ+f2k5zITOydn5x+ESoB0dbChRAxvw==" saltValue="ZGhkbKxNMzQUZT4X321Me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7" t="s">
        <v>68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73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79</v>
      </c>
      <c r="CN4" s="142" t="s">
        <v>80</v>
      </c>
      <c r="CO4" s="144" t="s">
        <v>81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83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112</v>
      </c>
      <c r="AM5" s="59" t="s">
        <v>113</v>
      </c>
      <c r="AN5" s="59" t="s">
        <v>114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115</v>
      </c>
      <c r="AV5" s="59" t="s">
        <v>100</v>
      </c>
      <c r="AW5" s="59" t="s">
        <v>101</v>
      </c>
      <c r="AX5" s="59" t="s">
        <v>113</v>
      </c>
      <c r="AY5" s="59" t="s">
        <v>116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111</v>
      </c>
      <c r="BH5" s="59" t="s">
        <v>117</v>
      </c>
      <c r="BI5" s="59" t="s">
        <v>118</v>
      </c>
      <c r="BJ5" s="59" t="s">
        <v>119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120</v>
      </c>
      <c r="BR5" s="59" t="s">
        <v>121</v>
      </c>
      <c r="BS5" s="59" t="s">
        <v>122</v>
      </c>
      <c r="BT5" s="59" t="s">
        <v>123</v>
      </c>
      <c r="BU5" s="59" t="s">
        <v>119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124</v>
      </c>
      <c r="CC5" s="59" t="s">
        <v>125</v>
      </c>
      <c r="CD5" s="59" t="s">
        <v>101</v>
      </c>
      <c r="CE5" s="59" t="s">
        <v>126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43"/>
      <c r="CN5" s="143"/>
      <c r="CO5" s="59" t="s">
        <v>110</v>
      </c>
      <c r="CP5" s="59" t="s">
        <v>127</v>
      </c>
      <c r="CQ5" s="59" t="s">
        <v>128</v>
      </c>
      <c r="CR5" s="59" t="s">
        <v>118</v>
      </c>
      <c r="CS5" s="59" t="s">
        <v>114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115</v>
      </c>
      <c r="DA5" s="59" t="s">
        <v>129</v>
      </c>
      <c r="DB5" s="59" t="s">
        <v>117</v>
      </c>
      <c r="DC5" s="59" t="s">
        <v>123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115</v>
      </c>
      <c r="DL5" s="59" t="s">
        <v>100</v>
      </c>
      <c r="DM5" s="59" t="s">
        <v>101</v>
      </c>
      <c r="DN5" s="59" t="s">
        <v>130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131</v>
      </c>
      <c r="B6" s="60">
        <f>B8</f>
        <v>2017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愛媛県今治市</v>
      </c>
      <c r="I6" s="60" t="str">
        <f t="shared" si="1"/>
        <v>風早駐車場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商業施設</v>
      </c>
      <c r="T6" s="62" t="str">
        <f t="shared" si="1"/>
        <v>有</v>
      </c>
      <c r="U6" s="63">
        <f t="shared" si="1"/>
        <v>1076</v>
      </c>
      <c r="V6" s="63">
        <f t="shared" si="1"/>
        <v>100</v>
      </c>
      <c r="W6" s="63">
        <f t="shared" si="1"/>
        <v>160</v>
      </c>
      <c r="X6" s="62" t="str">
        <f t="shared" si="1"/>
        <v>代行制</v>
      </c>
      <c r="Y6" s="64">
        <f>IF(Y8="-",NA(),Y8)</f>
        <v>86.3</v>
      </c>
      <c r="Z6" s="64">
        <f t="shared" ref="Z6:AH6" si="2">IF(Z8="-",NA(),Z8)</f>
        <v>87.6</v>
      </c>
      <c r="AA6" s="64">
        <f t="shared" si="2"/>
        <v>82.1</v>
      </c>
      <c r="AB6" s="64">
        <f t="shared" si="2"/>
        <v>67.599999999999994</v>
      </c>
      <c r="AC6" s="64">
        <f t="shared" si="2"/>
        <v>68.2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-16</v>
      </c>
      <c r="BG6" s="64">
        <f t="shared" ref="BG6:BO6" si="5">IF(BG8="-",NA(),BG8)</f>
        <v>-14.2</v>
      </c>
      <c r="BH6" s="64">
        <f t="shared" si="5"/>
        <v>-22</v>
      </c>
      <c r="BI6" s="64">
        <f t="shared" si="5"/>
        <v>-48.1</v>
      </c>
      <c r="BJ6" s="64">
        <f t="shared" si="5"/>
        <v>-47.9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-1015</v>
      </c>
      <c r="BR6" s="65">
        <f t="shared" ref="BR6:BZ6" si="6">IF(BR8="-",NA(),BR8)</f>
        <v>-919</v>
      </c>
      <c r="BS6" s="65">
        <f t="shared" si="6"/>
        <v>-1353</v>
      </c>
      <c r="BT6" s="65">
        <f t="shared" si="6"/>
        <v>-2452</v>
      </c>
      <c r="BU6" s="65">
        <f t="shared" si="6"/>
        <v>-2257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132</v>
      </c>
      <c r="CM6" s="63">
        <f t="shared" ref="CM6:CN6" si="7">CM8</f>
        <v>24429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69</v>
      </c>
      <c r="DL6" s="64">
        <f t="shared" ref="DL6:DT6" si="9">IF(DL8="-",NA(),DL8)</f>
        <v>67</v>
      </c>
      <c r="DM6" s="64">
        <f t="shared" si="9"/>
        <v>64</v>
      </c>
      <c r="DN6" s="64">
        <f t="shared" si="9"/>
        <v>55</v>
      </c>
      <c r="DO6" s="64">
        <f t="shared" si="9"/>
        <v>51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133</v>
      </c>
      <c r="B7" s="60">
        <f t="shared" ref="B7:X7" si="10">B8</f>
        <v>2017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今治市</v>
      </c>
      <c r="I7" s="60" t="str">
        <f t="shared" si="10"/>
        <v>風早駐車場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1076</v>
      </c>
      <c r="V7" s="63">
        <f t="shared" si="10"/>
        <v>100</v>
      </c>
      <c r="W7" s="63">
        <f t="shared" si="10"/>
        <v>160</v>
      </c>
      <c r="X7" s="62" t="str">
        <f t="shared" si="10"/>
        <v>代行制</v>
      </c>
      <c r="Y7" s="64">
        <f>Y8</f>
        <v>86.3</v>
      </c>
      <c r="Z7" s="64">
        <f t="shared" ref="Z7:AH7" si="11">Z8</f>
        <v>87.6</v>
      </c>
      <c r="AA7" s="64">
        <f t="shared" si="11"/>
        <v>82.1</v>
      </c>
      <c r="AB7" s="64">
        <f t="shared" si="11"/>
        <v>67.599999999999994</v>
      </c>
      <c r="AC7" s="64">
        <f t="shared" si="11"/>
        <v>68.2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-16</v>
      </c>
      <c r="BG7" s="64">
        <f t="shared" ref="BG7:BO7" si="14">BG8</f>
        <v>-14.2</v>
      </c>
      <c r="BH7" s="64">
        <f t="shared" si="14"/>
        <v>-22</v>
      </c>
      <c r="BI7" s="64">
        <f t="shared" si="14"/>
        <v>-48.1</v>
      </c>
      <c r="BJ7" s="64">
        <f t="shared" si="14"/>
        <v>-47.9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-1015</v>
      </c>
      <c r="BR7" s="65">
        <f t="shared" ref="BR7:BZ7" si="15">BR8</f>
        <v>-919</v>
      </c>
      <c r="BS7" s="65">
        <f t="shared" si="15"/>
        <v>-1353</v>
      </c>
      <c r="BT7" s="65">
        <f t="shared" si="15"/>
        <v>-2452</v>
      </c>
      <c r="BU7" s="65">
        <f t="shared" si="15"/>
        <v>-2257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134</v>
      </c>
      <c r="CC7" s="64" t="s">
        <v>134</v>
      </c>
      <c r="CD7" s="64" t="s">
        <v>134</v>
      </c>
      <c r="CE7" s="64" t="s">
        <v>134</v>
      </c>
      <c r="CF7" s="64" t="s">
        <v>134</v>
      </c>
      <c r="CG7" s="64" t="s">
        <v>134</v>
      </c>
      <c r="CH7" s="64" t="s">
        <v>134</v>
      </c>
      <c r="CI7" s="64" t="s">
        <v>134</v>
      </c>
      <c r="CJ7" s="64" t="s">
        <v>134</v>
      </c>
      <c r="CK7" s="64" t="s">
        <v>132</v>
      </c>
      <c r="CL7" s="61"/>
      <c r="CM7" s="63">
        <f>CM8</f>
        <v>24429</v>
      </c>
      <c r="CN7" s="63">
        <f>CN8</f>
        <v>0</v>
      </c>
      <c r="CO7" s="64" t="s">
        <v>134</v>
      </c>
      <c r="CP7" s="64" t="s">
        <v>134</v>
      </c>
      <c r="CQ7" s="64" t="s">
        <v>134</v>
      </c>
      <c r="CR7" s="64" t="s">
        <v>134</v>
      </c>
      <c r="CS7" s="64" t="s">
        <v>134</v>
      </c>
      <c r="CT7" s="64" t="s">
        <v>134</v>
      </c>
      <c r="CU7" s="64" t="s">
        <v>134</v>
      </c>
      <c r="CV7" s="64" t="s">
        <v>134</v>
      </c>
      <c r="CW7" s="64" t="s">
        <v>134</v>
      </c>
      <c r="CX7" s="64" t="s">
        <v>132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69</v>
      </c>
      <c r="DL7" s="64">
        <f t="shared" ref="DL7:DT7" si="17">DL8</f>
        <v>67</v>
      </c>
      <c r="DM7" s="64">
        <f t="shared" si="17"/>
        <v>64</v>
      </c>
      <c r="DN7" s="64">
        <f t="shared" si="17"/>
        <v>55</v>
      </c>
      <c r="DO7" s="64">
        <f t="shared" si="17"/>
        <v>51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382027</v>
      </c>
      <c r="D8" s="67">
        <v>47</v>
      </c>
      <c r="E8" s="67">
        <v>14</v>
      </c>
      <c r="F8" s="67">
        <v>0</v>
      </c>
      <c r="G8" s="67">
        <v>4</v>
      </c>
      <c r="H8" s="67" t="s">
        <v>135</v>
      </c>
      <c r="I8" s="67" t="s">
        <v>136</v>
      </c>
      <c r="J8" s="67" t="s">
        <v>137</v>
      </c>
      <c r="K8" s="67" t="s">
        <v>138</v>
      </c>
      <c r="L8" s="67" t="s">
        <v>139</v>
      </c>
      <c r="M8" s="67" t="s">
        <v>140</v>
      </c>
      <c r="N8" s="67" t="s">
        <v>141</v>
      </c>
      <c r="O8" s="68" t="s">
        <v>142</v>
      </c>
      <c r="P8" s="69" t="s">
        <v>143</v>
      </c>
      <c r="Q8" s="69" t="s">
        <v>144</v>
      </c>
      <c r="R8" s="70">
        <v>25</v>
      </c>
      <c r="S8" s="69" t="s">
        <v>145</v>
      </c>
      <c r="T8" s="69" t="s">
        <v>146</v>
      </c>
      <c r="U8" s="70">
        <v>1076</v>
      </c>
      <c r="V8" s="70">
        <v>100</v>
      </c>
      <c r="W8" s="70">
        <v>160</v>
      </c>
      <c r="X8" s="69" t="s">
        <v>147</v>
      </c>
      <c r="Y8" s="71">
        <v>86.3</v>
      </c>
      <c r="Z8" s="71">
        <v>87.6</v>
      </c>
      <c r="AA8" s="71">
        <v>82.1</v>
      </c>
      <c r="AB8" s="71">
        <v>67.599999999999994</v>
      </c>
      <c r="AC8" s="71">
        <v>68.2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-16</v>
      </c>
      <c r="BG8" s="71">
        <v>-14.2</v>
      </c>
      <c r="BH8" s="71">
        <v>-22</v>
      </c>
      <c r="BI8" s="71">
        <v>-48.1</v>
      </c>
      <c r="BJ8" s="71">
        <v>-47.9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-1015</v>
      </c>
      <c r="BR8" s="72">
        <v>-919</v>
      </c>
      <c r="BS8" s="72">
        <v>-1353</v>
      </c>
      <c r="BT8" s="73">
        <v>-2452</v>
      </c>
      <c r="BU8" s="73">
        <v>-2257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139</v>
      </c>
      <c r="CC8" s="71" t="s">
        <v>139</v>
      </c>
      <c r="CD8" s="71" t="s">
        <v>139</v>
      </c>
      <c r="CE8" s="71" t="s">
        <v>139</v>
      </c>
      <c r="CF8" s="71" t="s">
        <v>139</v>
      </c>
      <c r="CG8" s="71" t="s">
        <v>139</v>
      </c>
      <c r="CH8" s="71" t="s">
        <v>139</v>
      </c>
      <c r="CI8" s="71" t="s">
        <v>139</v>
      </c>
      <c r="CJ8" s="71" t="s">
        <v>139</v>
      </c>
      <c r="CK8" s="71" t="s">
        <v>139</v>
      </c>
      <c r="CL8" s="68" t="s">
        <v>139</v>
      </c>
      <c r="CM8" s="70">
        <v>24429</v>
      </c>
      <c r="CN8" s="70">
        <v>0</v>
      </c>
      <c r="CO8" s="71" t="s">
        <v>139</v>
      </c>
      <c r="CP8" s="71" t="s">
        <v>139</v>
      </c>
      <c r="CQ8" s="71" t="s">
        <v>139</v>
      </c>
      <c r="CR8" s="71" t="s">
        <v>139</v>
      </c>
      <c r="CS8" s="71" t="s">
        <v>139</v>
      </c>
      <c r="CT8" s="71" t="s">
        <v>139</v>
      </c>
      <c r="CU8" s="71" t="s">
        <v>139</v>
      </c>
      <c r="CV8" s="71" t="s">
        <v>139</v>
      </c>
      <c r="CW8" s="71" t="s">
        <v>139</v>
      </c>
      <c r="CX8" s="71" t="s">
        <v>139</v>
      </c>
      <c r="CY8" s="68" t="s">
        <v>139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69</v>
      </c>
      <c r="DL8" s="71">
        <v>67</v>
      </c>
      <c r="DM8" s="71">
        <v>64</v>
      </c>
      <c r="DN8" s="71">
        <v>55</v>
      </c>
      <c r="DO8" s="71">
        <v>51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148</v>
      </c>
      <c r="C10" s="78" t="s">
        <v>149</v>
      </c>
      <c r="D10" s="78" t="s">
        <v>150</v>
      </c>
      <c r="E10" s="78" t="s">
        <v>151</v>
      </c>
      <c r="F10" s="78" t="s">
        <v>152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2019-01-30T00:41:53Z</cp:lastPrinted>
  <dcterms:created xsi:type="dcterms:W3CDTF">2018-12-07T10:36:15Z</dcterms:created>
  <dcterms:modified xsi:type="dcterms:W3CDTF">2019-01-30T00:41:56Z</dcterms:modified>
  <cp:category/>
</cp:coreProperties>
</file>