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60012\Desktop\仕事　途中\H31.1.17メール経営比較分析表\"/>
    </mc:Choice>
  </mc:AlternateContent>
  <workbookProtection workbookAlgorithmName="SHA-512" workbookHashValue="fu9bFNqgLrc4uuI1z1KaqgZ6KV2OHkR9/iu8uUfTp82dna67dylbdPbB/vkFOK9XN80Rbdz8Uv9HTArwu95ZRg==" workbookSaltValue="KF6NPbPWbKbnzD+PLajpw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<sst xmlns="http://schemas.openxmlformats.org/spreadsheetml/2006/main" count="232" uniqueCount="120">
  <si>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</si>
  <si>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</si>
  <si>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</si>
  <si>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</si>
  <si>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</si>
  <si>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</si>
  <si>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</si>
  <si>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</si>
  <si>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</si>
  <si>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</si>
  <si>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</si>
  <si>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</si>
  <si>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</si>
  <si>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</si>
  <si>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</si>
  <si>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</si>
  <si>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</si>
  <si>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</si>
  <si>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</si>
  <si>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</si>
  <si>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</si>
  <si>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</si>
  <si>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</si>
  <si>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</si>
  <si>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</si>
  <si>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</si>
  <si>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</si>
  <si>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</si>
  <si>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</si>
  <si>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</si>
  <si>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</si>
  <si>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</si>
  <si>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</si>
  <si>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</si>
  <si>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</si>
  <si>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</si>
  <si>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</si>
  <si>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</si>
  <si>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</si>
  <si>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</si>
  <si>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</si>
  <si>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</si>
  <si>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</si>
  <si>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</si>
  <si>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</si>
  <si>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</si>
  <si>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</si>
  <si>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</si>
  <si>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</si>
  <si>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</si>
  <si>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</si>
  <si>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</si>
  <si>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</si>
  <si>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</si>
  <si>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</si>
  <si>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</si>
  <si>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</si>
  <si>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</si>
  <si>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</si>
  <si>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</si>
  <si>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</si>
  <si>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</si>
  <si>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</si>
  <si>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</si>
  <si>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</si>
  <si>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</si>
  <si>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</si>
  <si>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</si>
  <si>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</si>
  <si>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</si>
  <si>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</si>
  <si>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</si>
  <si>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</si>
  <si>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</si>
  <si>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</si>
  <si>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</si>
  <si>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</si>
  <si>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</si>
  <si>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</si>
  <si>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</si>
  <si>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</si>
  <si>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</si>
  <si>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</si>
  <si>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</si>
  <si>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</si>
  <si>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</si>
  <si>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</si>
  <si>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</si>
  <si>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</si>
  <si>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</si>
  <si>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</si>
  <si>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</si>
  <si>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</si>
  <si>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</si>
  <si>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</si>
  <si>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</si>
  <si>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</si>
  <si>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</si>
  <si>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</si>
  <si>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</si>
  <si>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</si>
  <si>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</si>
  <si>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</si>
  <si>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</si>
  <si>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</si>
  <si>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</si>
  <si>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</si>
  <si>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</si>
  <si>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</si>
  <si>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</si>
  <si>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</si>
  <si>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</si>
  <si>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</si>
  <si>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</si>
  <si>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</si>
  <si>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</si>
  <si>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</si>
  <si>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施設が多く存在しており、このことは、➀有形固定資産減価償却率や、➁管路経年化率の動向に表れている。➂管路更新率は、次期水道事業計画に基づく計画更新まで、顕著な値とならない予定。</t>
    <phoneticPr fontId="4"/>
  </si>
  <si>
    <t xml:space="preserve">　平成21年度に策定した東温市水道ビジョンに沿って実施した統合簡易水道事業の成果として、より安全で安定的な供給を実現しているが、減価償却費や企業債償還金等により、短期的な経営改善は困難と言える。
　今後は、施設の適正管理により長寿命化を図るとともに、4年毎に行っている水道料金の適正化の検討を通じて健全経営に移行する必要がある。また、統合簡易水道事業において未整備の施設や老朽化が懸念される設備の改築更新について、平成32年度を目標に、耐震化や資産管理に基づく東温市新水道ビジョンを策定し計画的な整備に取り組む。
</t>
    <phoneticPr fontId="4"/>
  </si>
  <si>
    <t xml:space="preserve">　本市の水道は、平成29年度末の給水人口が32,694人の水道施設を管理運営している。
　昭和42年以降、整備されてきた本市の水道は、老朽化対策や安定的な財政基盤の構築、安全性の向上に根ざした膜ろ過設備の導入や耐震性の向上等を目的として、平成11年度に着手した統合簡易水道事業が、19年の歳月と約190億円の投資により平成29年度に完了した。所期の目的を達成した反面、多額の集中投資により平成29年度決算の企業債未償還残高は約102億で、収益的収支は毎年赤字となっている。
　その結果は、経営の健全性を示す➀～➅の指標に表れており、➀経常収支比率や➄料金回収率、➅給水原価は類似団体と比べ健全性を欠いた値となっており、現時点で顕著な改善傾向は見られていない。効率性を示す➆施設利用率は類似団体に比べ低いものの、⑧有収率については施設の健全性から良好な値となっている。
</t>
    <rPh sb="1" eb="3">
      <t>ホンシ</t>
    </rPh>
    <rPh sb="4" eb="6">
      <t>スイドウ</t>
    </rPh>
    <rPh sb="8" eb="10">
      <t>ヘイセイ</t>
    </rPh>
    <rPh sb="12" eb="14">
      <t>ネンド</t>
    </rPh>
    <rPh sb="14" eb="15">
      <t>マツ</t>
    </rPh>
    <rPh sb="16" eb="18">
      <t>キュウスイ</t>
    </rPh>
    <rPh sb="18" eb="20">
      <t>ジンコウ</t>
    </rPh>
    <rPh sb="23" eb="28">
      <t>６９４ニン</t>
    </rPh>
    <rPh sb="29" eb="31">
      <t>スイドウ</t>
    </rPh>
    <rPh sb="31" eb="33">
      <t>シセツ</t>
    </rPh>
    <rPh sb="34" eb="36">
      <t>カンリ</t>
    </rPh>
    <rPh sb="36" eb="38">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</si>
</sst>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0.94</c:v>
                </c:pt>
                <c:pt idx="1">
                  <c:v>1.19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D0-4354-B17D-96BE9130DD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6ED0-4354-B17D-96BE9130DD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51.91</c:v>
                </c:pt>
                <c:pt idx="1">
                  <c:v>51.97</c:v>
                </c:pt>
                <c:pt idx="2">
                  <c:v>51.45</c:v>
                </c:pt>
                <c:pt idx="3">
                  <c:v>51.55</c:v>
                </c:pt>
                <c:pt idx="4">
                  <c:v>51.55</c:v>
                </c:pt>
              </c:numCache>
            </c:numRef>
          </c:val>
          <c:extLst>
            <c:ext xmlns:c16="http://schemas.microsoft.com/office/drawing/2014/chart" uri="{C3380CC4-5D6E-409C-BE32-E72D297353CC}">
              <c16:uniqueId val="{00000000-63A6-4967-B060-44E7169231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63A6-4967-B060-44E7169231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89.1</c:v>
                </c:pt>
                <c:pt idx="1">
                  <c:v>87.43</c:v>
                </c:pt>
                <c:pt idx="2">
                  <c:v>85.78</c:v>
                </c:pt>
                <c:pt idx="3">
                  <c:v>87.34</c:v>
                </c:pt>
                <c:pt idx="4">
                  <c:v>89.06</c:v>
                </c:pt>
              </c:numCache>
            </c:numRef>
          </c:val>
          <c:extLst>
            <c:ext xmlns:c16="http://schemas.microsoft.com/office/drawing/2014/chart" uri="{C3380CC4-5D6E-409C-BE32-E72D297353CC}">
              <c16:uniqueId val="{00000000-EB44-419C-823D-BF38E833B1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EB44-419C-823D-BF38E833B1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80.040000000000006</c:v>
                </c:pt>
                <c:pt idx="1">
                  <c:v>83.9</c:v>
                </c:pt>
                <c:pt idx="2">
                  <c:v>85.64</c:v>
                </c:pt>
                <c:pt idx="3">
                  <c:v>85.72</c:v>
                </c:pt>
                <c:pt idx="4">
                  <c:v>84.73</c:v>
                </c:pt>
              </c:numCache>
            </c:numRef>
          </c:val>
          <c:extLst>
            <c:ext xmlns:c16="http://schemas.microsoft.com/office/drawing/2014/chart" uri="{C3380CC4-5D6E-409C-BE32-E72D297353CC}">
              <c16:uniqueId val="{00000000-E4AC-41DB-8D75-09883A063C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E4AC-41DB-8D75-09883A063C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18.95</c:v>
                </c:pt>
                <c:pt idx="1">
                  <c:v>26</c:v>
                </c:pt>
                <c:pt idx="2">
                  <c:v>27.65</c:v>
                </c:pt>
                <c:pt idx="3">
                  <c:v>29.34</c:v>
                </c:pt>
                <c:pt idx="4">
                  <c:v>31.01</c:v>
                </c:pt>
              </c:numCache>
            </c:numRef>
          </c:val>
          <c:extLst>
            <c:ext xmlns:c16="http://schemas.microsoft.com/office/drawing/2014/chart" uri="{C3380CC4-5D6E-409C-BE32-E72D297353CC}">
              <c16:uniqueId val="{00000000-7038-4AE1-BD44-5DD8AD8B91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7038-4AE1-BD44-5DD8AD8B91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0.37</c:v>
                </c:pt>
                <c:pt idx="2">
                  <c:v>0.8</c:v>
                </c:pt>
                <c:pt idx="3">
                  <c:v>0.8</c:v>
                </c:pt>
                <c:pt idx="4">
                  <c:v>1.02</c:v>
                </c:pt>
              </c:numCache>
            </c:numRef>
          </c:val>
          <c:extLst>
            <c:ext xmlns:c16="http://schemas.microsoft.com/office/drawing/2014/chart" uri="{C3380CC4-5D6E-409C-BE32-E72D297353CC}">
              <c16:uniqueId val="{00000000-3869-4046-834E-110F79E7D8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3869-4046-834E-110F79E7D8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280.62</c:v>
                </c:pt>
                <c:pt idx="1">
                  <c:v>88.72</c:v>
                </c:pt>
                <c:pt idx="2">
                  <c:v>114.28</c:v>
                </c:pt>
                <c:pt idx="3">
                  <c:v>137.12</c:v>
                </c:pt>
                <c:pt idx="4">
                  <c:v>160.56</c:v>
                </c:pt>
              </c:numCache>
            </c:numRef>
          </c:val>
          <c:extLst>
            <c:ext xmlns:c16="http://schemas.microsoft.com/office/drawing/2014/chart" uri="{C3380CC4-5D6E-409C-BE32-E72D297353CC}">
              <c16:uniqueId val="{00000000-BF06-44BD-A3AA-373C4A6B1D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BF06-44BD-A3AA-373C4A6B1D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650.39</c:v>
                </c:pt>
                <c:pt idx="1">
                  <c:v>311.33</c:v>
                </c:pt>
                <c:pt idx="2">
                  <c:v>312.07</c:v>
                </c:pt>
                <c:pt idx="3">
                  <c:v>386.36</c:v>
                </c:pt>
                <c:pt idx="4">
                  <c:v>444.74</c:v>
                </c:pt>
              </c:numCache>
            </c:numRef>
          </c:val>
          <c:extLst>
            <c:ext xmlns:c16="http://schemas.microsoft.com/office/drawing/2014/chart" uri="{C3380CC4-5D6E-409C-BE32-E72D297353CC}">
              <c16:uniqueId val="{00000000-BC37-459A-82E1-AECCFB3320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BC37-459A-82E1-AECCFB3320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2122.5700000000002</c:v>
                </c:pt>
                <c:pt idx="1">
                  <c:v>2162.37</c:v>
                </c:pt>
                <c:pt idx="2">
                  <c:v>2173.9299999999998</c:v>
                </c:pt>
                <c:pt idx="3">
                  <c:v>2076.11</c:v>
                </c:pt>
                <c:pt idx="4">
                  <c:v>1968.75</c:v>
                </c:pt>
              </c:numCache>
            </c:numRef>
          </c:val>
          <c:extLst>
            <c:ext xmlns:c16="http://schemas.microsoft.com/office/drawing/2014/chart" uri="{C3380CC4-5D6E-409C-BE32-E72D297353CC}">
              <c16:uniqueId val="{00000000-0BD6-4B55-B719-448B1F67BD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0BD6-4B55-B719-448B1F67BD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63.36</c:v>
                </c:pt>
                <c:pt idx="1">
                  <c:v>63.79</c:v>
                </c:pt>
                <c:pt idx="2">
                  <c:v>65.459999999999994</c:v>
                </c:pt>
                <c:pt idx="3">
                  <c:v>66.22</c:v>
                </c:pt>
                <c:pt idx="4">
                  <c:v>66.48</c:v>
                </c:pt>
              </c:numCache>
            </c:numRef>
          </c:val>
          <c:extLst>
            <c:ext xmlns:c16="http://schemas.microsoft.com/office/drawing/2014/chart" uri="{C3380CC4-5D6E-409C-BE32-E72D297353CC}">
              <c16:uniqueId val="{00000000-13A6-4B08-B4E5-573D2FE500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13A6-4B08-B4E5-573D2FE500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228.93</c:v>
                </c:pt>
                <c:pt idx="1">
                  <c:v>226.78</c:v>
                </c:pt>
                <c:pt idx="2">
                  <c:v>226.22</c:v>
                </c:pt>
                <c:pt idx="3">
                  <c:v>226.34</c:v>
                </c:pt>
                <c:pt idx="4">
                  <c:v>227.1</c:v>
                </c:pt>
              </c:numCache>
            </c:numRef>
          </c:val>
          <c:extLst>
            <c:ext xmlns:c16="http://schemas.microsoft.com/office/drawing/2014/chart" uri="{C3380CC4-5D6E-409C-BE32-E72D297353CC}">
              <c16:uniqueId val="{00000000-DAF9-4C93-A61B-B2D991E7DC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DAF9-4C93-A61B-B2D991E7DC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I69" sqref="BI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東温市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33555</v>
      </c>
      <c r="AM8" s="59"/>
      <c r="AN8" s="59"/>
      <c r="AO8" s="59"/>
      <c r="AP8" s="59"/>
      <c r="AQ8" s="59"/>
      <c r="AR8" s="59"/>
      <c r="AS8" s="59"/>
      <c r="AT8" s="50">
        <f>データ!$S$6</f>
        <v>211.3</v>
      </c>
      <c r="AU8" s="51"/>
      <c r="AV8" s="51"/>
      <c r="AW8" s="51"/>
      <c r="AX8" s="51"/>
      <c r="AY8" s="51"/>
      <c r="AZ8" s="51"/>
      <c r="BA8" s="51"/>
      <c r="BB8" s="52">
        <f>データ!$T$6</f>
        <v>158.80000000000001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39.28</v>
      </c>
      <c r="J10" s="51"/>
      <c r="K10" s="51"/>
      <c r="L10" s="51"/>
      <c r="M10" s="51"/>
      <c r="N10" s="51"/>
      <c r="O10" s="62"/>
      <c r="P10" s="52">
        <f>データ!$P$6</f>
        <v>97.46</v>
      </c>
      <c r="Q10" s="52"/>
      <c r="R10" s="52"/>
      <c r="S10" s="52"/>
      <c r="T10" s="52"/>
      <c r="U10" s="52"/>
      <c r="V10" s="52"/>
      <c r="W10" s="59">
        <f>データ!$Q$6</f>
        <v>2520</v>
      </c>
      <c r="X10" s="59"/>
      <c r="Y10" s="59"/>
      <c r="Z10" s="59"/>
      <c r="AA10" s="59"/>
      <c r="AB10" s="59"/>
      <c r="AC10" s="59"/>
      <c r="AD10" s="2"/>
      <c r="AE10" s="2"/>
      <c r="AF10" s="2"/>
      <c r="AG10" s="2"/>
      <c r="AH10" s="4"/>
      <c r="AI10" s="4"/>
      <c r="AJ10" s="4"/>
      <c r="AK10" s="4"/>
      <c r="AL10" s="59">
        <f>データ!$U$6</f>
        <v>32694</v>
      </c>
      <c r="AM10" s="59"/>
      <c r="AN10" s="59"/>
      <c r="AO10" s="59"/>
      <c r="AP10" s="59"/>
      <c r="AQ10" s="59"/>
      <c r="AR10" s="59"/>
      <c r="AS10" s="59"/>
      <c r="AT10" s="50">
        <f>データ!$V$6</f>
        <v>36.5</v>
      </c>
      <c r="AU10" s="51"/>
      <c r="AV10" s="51"/>
      <c r="AW10" s="51"/>
      <c r="AX10" s="51"/>
      <c r="AY10" s="51"/>
      <c r="AZ10" s="51"/>
      <c r="BA10" s="51"/>
      <c r="BB10" s="52">
        <f>データ!$W$6</f>
        <v>895.73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0"/>
      <c r="BM56" s="81"/>
      <c r="BN56" s="81"/>
      <c r="BO56" s="81"/>
      <c r="BP56" s="81"/>
      <c r="BQ56" s="81"/>
      <c r="BR56" s="81"/>
      <c r="BS56" s="81"/>
      <c r="BT56" s="81"/>
      <c r="BU56" s="81"/>
      <c r="BV56" s="81"/>
      <c r="BW56" s="81"/>
      <c r="BX56" s="81"/>
      <c r="BY56" s="81"/>
      <c r="BZ56" s="82"/>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0"/>
      <c r="BM57" s="81"/>
      <c r="BN57" s="81"/>
      <c r="BO57" s="81"/>
      <c r="BP57" s="81"/>
      <c r="BQ57" s="81"/>
      <c r="BR57" s="81"/>
      <c r="BS57" s="81"/>
      <c r="BT57" s="81"/>
      <c r="BU57" s="81"/>
      <c r="BV57" s="81"/>
      <c r="BW57" s="81"/>
      <c r="BX57" s="81"/>
      <c r="BY57" s="81"/>
      <c r="BZ57" s="8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0"/>
      <c r="BM58" s="81"/>
      <c r="BN58" s="81"/>
      <c r="BO58" s="81"/>
      <c r="BP58" s="81"/>
      <c r="BQ58" s="81"/>
      <c r="BR58" s="81"/>
      <c r="BS58" s="81"/>
      <c r="BT58" s="81"/>
      <c r="BU58" s="81"/>
      <c r="BV58" s="81"/>
      <c r="BW58" s="81"/>
      <c r="BX58" s="81"/>
      <c r="BY58" s="81"/>
      <c r="BZ58" s="8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0"/>
      <c r="BM59" s="81"/>
      <c r="BN59" s="81"/>
      <c r="BO59" s="81"/>
      <c r="BP59" s="81"/>
      <c r="BQ59" s="81"/>
      <c r="BR59" s="81"/>
      <c r="BS59" s="81"/>
      <c r="BT59" s="81"/>
      <c r="BU59" s="81"/>
      <c r="BV59" s="81"/>
      <c r="BW59" s="81"/>
      <c r="BX59" s="81"/>
      <c r="BY59" s="81"/>
      <c r="BZ59" s="82"/>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0"/>
      <c r="BM60" s="81"/>
      <c r="BN60" s="81"/>
      <c r="BO60" s="81"/>
      <c r="BP60" s="81"/>
      <c r="BQ60" s="81"/>
      <c r="BR60" s="81"/>
      <c r="BS60" s="81"/>
      <c r="BT60" s="81"/>
      <c r="BU60" s="81"/>
      <c r="BV60" s="81"/>
      <c r="BW60" s="81"/>
      <c r="BX60" s="81"/>
      <c r="BY60" s="81"/>
      <c r="BZ60" s="82"/>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0"/>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118</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5ky25xQ7uWLwS9zgqI9eMNu293Hjck7MsdnqiscxV6hqfDIhau6YCyuBMupeT4k9m6OLmwYCpqqZ2aZaZbO2g==" saltValue="SnemXgcbaSkwHqsdJHfb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382159</v>
      </c>
      <c r="D6" s="33">
        <f t="shared" si="3"/>
        <v>46</v>
      </c>
      <c r="E6" s="33">
        <f t="shared" si="3"/>
        <v>1</v>
      </c>
      <c r="F6" s="33">
        <f t="shared" si="3"/>
        <v>0</v>
      </c>
      <c r="G6" s="33">
        <f t="shared" si="3"/>
        <v>1</v>
      </c>
      <c r="H6" s="33" t="str">
        <f t="shared" si="3"/>
        <v>愛媛県　東温市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39.28</v>
      </c>
      <c r="P6" s="34">
        <f t="shared" si="3"/>
        <v>97.46</v>
      </c>
      <c r="Q6" s="34">
        <f t="shared" si="3"/>
        <v>2520</v>
      </c>
      <c r="R6" s="34">
        <f t="shared" si="3"/>
        <v>33555</v>
      </c>
      <c r="S6" s="34">
        <f t="shared" si="3"/>
        <v>211.3</v>
      </c>
      <c r="T6" s="34">
        <f t="shared" si="3"/>
        <v>158.80000000000001</v>
      </c>
      <c r="U6" s="34">
        <f t="shared" si="3"/>
        <v>32694</v>
      </c>
      <c r="V6" s="34">
        <f t="shared" si="3"/>
        <v>36.5</v>
      </c>
      <c r="W6" s="34">
        <f t="shared" si="3"/>
        <v>895.73</v>
      </c>
      <c r="X6" s="35">
        <f>IF(X7="",NA(),X7)</f>
        <v>80.040000000000006</v>
      </c>
      <c r="Y6" s="35">
        <f t="shared" ref="Y6:AG6" si="4">IF(Y7="",NA(),Y7)</f>
        <v>83.9</v>
      </c>
      <c r="Z6" s="35">
        <f t="shared" si="4"/>
        <v>85.64</v>
      </c>
      <c r="AA6" s="35">
        <f t="shared" si="4"/>
        <v>85.72</v>
      </c>
      <c r="AB6" s="35">
        <f t="shared" si="4"/>
        <v>84.73</v>
      </c>
      <c r="AC6" s="35">
        <f t="shared" si="4"/>
        <v>106.89</v>
      </c>
      <c r="AD6" s="35">
        <f t="shared" si="4"/>
        <v>109.04</v>
      </c>
      <c r="AE6" s="35">
        <f t="shared" si="4"/>
        <v>109.64</v>
      </c>
      <c r="AF6" s="35">
        <f t="shared" si="4"/>
        <v>110.95</v>
      </c>
      <c r="AG6" s="35">
        <f t="shared" si="4"/>
        <v>110.68</v>
      </c>
      <c r="AH6" s="34" t="str">
        <f>IF(AH7="","",IF(AH7="-","【-】","【"&amp;SUBSTITUTE(TEXT(AH7,"#,##0.00"),"-","△")&amp;"】"))</f>
        <v>【113.39】</v>
      </c>
      <c r="AI6" s="35">
        <f>IF(AI7="",NA(),AI7)</f>
        <v>280.62</v>
      </c>
      <c r="AJ6" s="35">
        <f t="shared" ref="AJ6:AR6" si="5">IF(AJ7="",NA(),AJ7)</f>
        <v>88.72</v>
      </c>
      <c r="AK6" s="35">
        <f t="shared" si="5"/>
        <v>114.28</v>
      </c>
      <c r="AL6" s="35">
        <f t="shared" si="5"/>
        <v>137.12</v>
      </c>
      <c r="AM6" s="35">
        <f t="shared" si="5"/>
        <v>160.56</v>
      </c>
      <c r="AN6" s="35">
        <f t="shared" si="5"/>
        <v>7.76</v>
      </c>
      <c r="AO6" s="35">
        <f t="shared" si="5"/>
        <v>3.77</v>
      </c>
      <c r="AP6" s="35">
        <f t="shared" si="5"/>
        <v>3.62</v>
      </c>
      <c r="AQ6" s="35">
        <f t="shared" si="5"/>
        <v>3.91</v>
      </c>
      <c r="AR6" s="35">
        <f t="shared" si="5"/>
        <v>3.56</v>
      </c>
      <c r="AS6" s="34" t="str">
        <f>IF(AS7="","",IF(AS7="-","【-】","【"&amp;SUBSTITUTE(TEXT(AS7,"#,##0.00"),"-","△")&amp;"】"))</f>
        <v>【0.85】</v>
      </c>
      <c r="AT6" s="35">
        <f>IF(AT7="",NA(),AT7)</f>
        <v>650.39</v>
      </c>
      <c r="AU6" s="35">
        <f t="shared" ref="AU6:BC6" si="6">IF(AU7="",NA(),AU7)</f>
        <v>311.33</v>
      </c>
      <c r="AV6" s="35">
        <f t="shared" si="6"/>
        <v>312.07</v>
      </c>
      <c r="AW6" s="35">
        <f t="shared" si="6"/>
        <v>386.36</v>
      </c>
      <c r="AX6" s="35">
        <f t="shared" si="6"/>
        <v>444.74</v>
      </c>
      <c r="AY6" s="35">
        <f t="shared" si="6"/>
        <v>909.68</v>
      </c>
      <c r="AZ6" s="35">
        <f t="shared" si="6"/>
        <v>382.09</v>
      </c>
      <c r="BA6" s="35">
        <f t="shared" si="6"/>
        <v>371.31</v>
      </c>
      <c r="BB6" s="35">
        <f t="shared" si="6"/>
        <v>377.63</v>
      </c>
      <c r="BC6" s="35">
        <f t="shared" si="6"/>
        <v>357.34</v>
      </c>
      <c r="BD6" s="34" t="str">
        <f>IF(BD7="","",IF(BD7="-","【-】","【"&amp;SUBSTITUTE(TEXT(BD7,"#,##0.00"),"-","△")&amp;"】"))</f>
        <v>【264.34】</v>
      </c>
      <c r="BE6" s="35">
        <f>IF(BE7="",NA(),BE7)</f>
        <v>2122.5700000000002</v>
      </c>
      <c r="BF6" s="35">
        <f t="shared" ref="BF6:BN6" si="7">IF(BF7="",NA(),BF7)</f>
        <v>2162.37</v>
      </c>
      <c r="BG6" s="35">
        <f t="shared" si="7"/>
        <v>2173.9299999999998</v>
      </c>
      <c r="BH6" s="35">
        <f t="shared" si="7"/>
        <v>2076.11</v>
      </c>
      <c r="BI6" s="35">
        <f t="shared" si="7"/>
        <v>1968.75</v>
      </c>
      <c r="BJ6" s="35">
        <f t="shared" si="7"/>
        <v>382.65</v>
      </c>
      <c r="BK6" s="35">
        <f t="shared" si="7"/>
        <v>385.06</v>
      </c>
      <c r="BL6" s="35">
        <f t="shared" si="7"/>
        <v>373.09</v>
      </c>
      <c r="BM6" s="35">
        <f t="shared" si="7"/>
        <v>364.71</v>
      </c>
      <c r="BN6" s="35">
        <f t="shared" si="7"/>
        <v>373.69</v>
      </c>
      <c r="BO6" s="34" t="str">
        <f>IF(BO7="","",IF(BO7="-","【-】","【"&amp;SUBSTITUTE(TEXT(BO7,"#,##0.00"),"-","△")&amp;"】"))</f>
        <v>【274.27】</v>
      </c>
      <c r="BP6" s="35">
        <f>IF(BP7="",NA(),BP7)</f>
        <v>63.36</v>
      </c>
      <c r="BQ6" s="35">
        <f t="shared" ref="BQ6:BY6" si="8">IF(BQ7="",NA(),BQ7)</f>
        <v>63.79</v>
      </c>
      <c r="BR6" s="35">
        <f t="shared" si="8"/>
        <v>65.459999999999994</v>
      </c>
      <c r="BS6" s="35">
        <f t="shared" si="8"/>
        <v>66.22</v>
      </c>
      <c r="BT6" s="35">
        <f t="shared" si="8"/>
        <v>66.48</v>
      </c>
      <c r="BU6" s="35">
        <f t="shared" si="8"/>
        <v>96.1</v>
      </c>
      <c r="BV6" s="35">
        <f t="shared" si="8"/>
        <v>99.07</v>
      </c>
      <c r="BW6" s="35">
        <f t="shared" si="8"/>
        <v>99.99</v>
      </c>
      <c r="BX6" s="35">
        <f t="shared" si="8"/>
        <v>100.65</v>
      </c>
      <c r="BY6" s="35">
        <f t="shared" si="8"/>
        <v>99.87</v>
      </c>
      <c r="BZ6" s="34" t="str">
        <f>IF(BZ7="","",IF(BZ7="-","【-】","【"&amp;SUBSTITUTE(TEXT(BZ7,"#,##0.00"),"-","△")&amp;"】"))</f>
        <v>【104.36】</v>
      </c>
      <c r="CA6" s="35">
        <f>IF(CA7="",NA(),CA7)</f>
        <v>228.93</v>
      </c>
      <c r="CB6" s="35">
        <f t="shared" ref="CB6:CJ6" si="9">IF(CB7="",NA(),CB7)</f>
        <v>226.78</v>
      </c>
      <c r="CC6" s="35">
        <f t="shared" si="9"/>
        <v>226.22</v>
      </c>
      <c r="CD6" s="35">
        <f t="shared" si="9"/>
        <v>226.34</v>
      </c>
      <c r="CE6" s="35">
        <f t="shared" si="9"/>
        <v>227.1</v>
      </c>
      <c r="CF6" s="35">
        <f t="shared" si="9"/>
        <v>178.39</v>
      </c>
      <c r="CG6" s="35">
        <f t="shared" si="9"/>
        <v>173.03</v>
      </c>
      <c r="CH6" s="35">
        <f t="shared" si="9"/>
        <v>171.15</v>
      </c>
      <c r="CI6" s="35">
        <f t="shared" si="9"/>
        <v>170.19</v>
      </c>
      <c r="CJ6" s="35">
        <f t="shared" si="9"/>
        <v>171.81</v>
      </c>
      <c r="CK6" s="34" t="str">
        <f>IF(CK7="","",IF(CK7="-","【-】","【"&amp;SUBSTITUTE(TEXT(CK7,"#,##0.00"),"-","△")&amp;"】"))</f>
        <v>【165.71】</v>
      </c>
      <c r="CL6" s="35">
        <f>IF(CL7="",NA(),CL7)</f>
        <v>51.91</v>
      </c>
      <c r="CM6" s="35">
        <f t="shared" ref="CM6:CU6" si="10">IF(CM7="",NA(),CM7)</f>
        <v>51.97</v>
      </c>
      <c r="CN6" s="35">
        <f t="shared" si="10"/>
        <v>51.45</v>
      </c>
      <c r="CO6" s="35">
        <f t="shared" si="10"/>
        <v>51.55</v>
      </c>
      <c r="CP6" s="35">
        <f t="shared" si="10"/>
        <v>51.55</v>
      </c>
      <c r="CQ6" s="35">
        <f t="shared" si="10"/>
        <v>59.23</v>
      </c>
      <c r="CR6" s="35">
        <f t="shared" si="10"/>
        <v>58.58</v>
      </c>
      <c r="CS6" s="35">
        <f t="shared" si="10"/>
        <v>58.53</v>
      </c>
      <c r="CT6" s="35">
        <f t="shared" si="10"/>
        <v>59.01</v>
      </c>
      <c r="CU6" s="35">
        <f t="shared" si="10"/>
        <v>60.03</v>
      </c>
      <c r="CV6" s="34" t="str">
        <f>IF(CV7="","",IF(CV7="-","【-】","【"&amp;SUBSTITUTE(TEXT(CV7,"#,##0.00"),"-","△")&amp;"】"))</f>
        <v>【60.41】</v>
      </c>
      <c r="CW6" s="35">
        <f>IF(CW7="",NA(),CW7)</f>
        <v>89.1</v>
      </c>
      <c r="CX6" s="35">
        <f t="shared" ref="CX6:DF6" si="11">IF(CX7="",NA(),CX7)</f>
        <v>87.43</v>
      </c>
      <c r="CY6" s="35">
        <f t="shared" si="11"/>
        <v>85.78</v>
      </c>
      <c r="CZ6" s="35">
        <f t="shared" si="11"/>
        <v>87.34</v>
      </c>
      <c r="DA6" s="35">
        <f t="shared" si="11"/>
        <v>89.06</v>
      </c>
      <c r="DB6" s="35">
        <f t="shared" si="11"/>
        <v>85.53</v>
      </c>
      <c r="DC6" s="35">
        <f t="shared" si="11"/>
        <v>85.23</v>
      </c>
      <c r="DD6" s="35">
        <f t="shared" si="11"/>
        <v>85.26</v>
      </c>
      <c r="DE6" s="35">
        <f t="shared" si="11"/>
        <v>85.37</v>
      </c>
      <c r="DF6" s="35">
        <f t="shared" si="11"/>
        <v>84.81</v>
      </c>
      <c r="DG6" s="34" t="str">
        <f>IF(DG7="","",IF(DG7="-","【-】","【"&amp;SUBSTITUTE(TEXT(DG7,"#,##0.00"),"-","△")&amp;"】"))</f>
        <v>【89.93】</v>
      </c>
      <c r="DH6" s="35">
        <f>IF(DH7="",NA(),DH7)</f>
        <v>18.95</v>
      </c>
      <c r="DI6" s="35">
        <f t="shared" ref="DI6:DQ6" si="12">IF(DI7="",NA(),DI7)</f>
        <v>26</v>
      </c>
      <c r="DJ6" s="35">
        <f t="shared" si="12"/>
        <v>27.65</v>
      </c>
      <c r="DK6" s="35">
        <f t="shared" si="12"/>
        <v>29.34</v>
      </c>
      <c r="DL6" s="35">
        <f t="shared" si="12"/>
        <v>31.01</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0.37</v>
      </c>
      <c r="DU6" s="35">
        <f t="shared" si="13"/>
        <v>0.8</v>
      </c>
      <c r="DV6" s="35">
        <f t="shared" si="13"/>
        <v>0.8</v>
      </c>
      <c r="DW6" s="35">
        <f t="shared" si="13"/>
        <v>1.02</v>
      </c>
      <c r="DX6" s="35">
        <f t="shared" si="13"/>
        <v>8.39</v>
      </c>
      <c r="DY6" s="35">
        <f t="shared" si="13"/>
        <v>10.09</v>
      </c>
      <c r="DZ6" s="35">
        <f t="shared" si="13"/>
        <v>10.54</v>
      </c>
      <c r="EA6" s="35">
        <f t="shared" si="13"/>
        <v>12.03</v>
      </c>
      <c r="EB6" s="35">
        <f t="shared" si="13"/>
        <v>12.19</v>
      </c>
      <c r="EC6" s="34" t="str">
        <f>IF(EC7="","",IF(EC7="-","【-】","【"&amp;SUBSTITUTE(TEXT(EC7,"#,##0.00"),"-","△")&amp;"】"))</f>
        <v>【15.89】</v>
      </c>
      <c r="ED6" s="35">
        <f>IF(ED7="",NA(),ED7)</f>
        <v>0.94</v>
      </c>
      <c r="EE6" s="35">
        <f t="shared" ref="EE6:EM6" si="14">IF(EE7="",NA(),EE7)</f>
        <v>1.19</v>
      </c>
      <c r="EF6" s="34">
        <f t="shared" si="14"/>
        <v>0</v>
      </c>
      <c r="EG6" s="34">
        <f t="shared" si="14"/>
        <v>0</v>
      </c>
      <c r="EH6" s="34">
        <f t="shared" si="14"/>
        <v>0</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382159</v>
      </c>
      <c r="D7" s="37">
        <v>46</v>
      </c>
      <c r="E7" s="37">
        <v>1</v>
      </c>
      <c r="F7" s="37">
        <v>0</v>
      </c>
      <c r="G7" s="37">
        <v>1</v>
      </c>
      <c r="H7" s="37" t="s">
        <v>105</v>
      </c>
      <c r="I7" s="37" t="s">
        <v>106</v>
      </c>
      <c r="J7" s="37" t="s">
        <v>107</v>
      </c>
      <c r="K7" s="37" t="s">
        <v>108</v>
      </c>
      <c r="L7" s="37" t="s">
        <v>109</v>
      </c>
      <c r="M7" s="37" t="s">
        <v>110</v>
      </c>
      <c r="N7" s="38" t="s">
        <v>111</v>
      </c>
      <c r="O7" s="38">
        <v>39.28</v>
      </c>
      <c r="P7" s="38">
        <v>97.46</v>
      </c>
      <c r="Q7" s="38">
        <v>2520</v>
      </c>
      <c r="R7" s="38">
        <v>33555</v>
      </c>
      <c r="S7" s="38">
        <v>211.3</v>
      </c>
      <c r="T7" s="38">
        <v>158.80000000000001</v>
      </c>
      <c r="U7" s="38">
        <v>32694</v>
      </c>
      <c r="V7" s="38">
        <v>36.5</v>
      </c>
      <c r="W7" s="38">
        <v>895.73</v>
      </c>
      <c r="X7" s="38">
        <v>80.040000000000006</v>
      </c>
      <c r="Y7" s="38">
        <v>83.9</v>
      </c>
      <c r="Z7" s="38">
        <v>85.64</v>
      </c>
      <c r="AA7" s="38">
        <v>85.72</v>
      </c>
      <c r="AB7" s="38">
        <v>84.73</v>
      </c>
      <c r="AC7" s="38">
        <v>106.89</v>
      </c>
      <c r="AD7" s="38">
        <v>109.04</v>
      </c>
      <c r="AE7" s="38">
        <v>109.64</v>
      </c>
      <c r="AF7" s="38">
        <v>110.95</v>
      </c>
      <c r="AG7" s="38">
        <v>110.68</v>
      </c>
      <c r="AH7" s="38">
        <v>113.39</v>
      </c>
      <c r="AI7" s="38">
        <v>280.62</v>
      </c>
      <c r="AJ7" s="38">
        <v>88.72</v>
      </c>
      <c r="AK7" s="38">
        <v>114.28</v>
      </c>
      <c r="AL7" s="38">
        <v>137.12</v>
      </c>
      <c r="AM7" s="38">
        <v>160.56</v>
      </c>
      <c r="AN7" s="38">
        <v>7.76</v>
      </c>
      <c r="AO7" s="38">
        <v>3.77</v>
      </c>
      <c r="AP7" s="38">
        <v>3.62</v>
      </c>
      <c r="AQ7" s="38">
        <v>3.91</v>
      </c>
      <c r="AR7" s="38">
        <v>3.56</v>
      </c>
      <c r="AS7" s="38">
        <v>0.85</v>
      </c>
      <c r="AT7" s="38">
        <v>650.39</v>
      </c>
      <c r="AU7" s="38">
        <v>311.33</v>
      </c>
      <c r="AV7" s="38">
        <v>312.07</v>
      </c>
      <c r="AW7" s="38">
        <v>386.36</v>
      </c>
      <c r="AX7" s="38">
        <v>444.74</v>
      </c>
      <c r="AY7" s="38">
        <v>909.68</v>
      </c>
      <c r="AZ7" s="38">
        <v>382.09</v>
      </c>
      <c r="BA7" s="38">
        <v>371.31</v>
      </c>
      <c r="BB7" s="38">
        <v>377.63</v>
      </c>
      <c r="BC7" s="38">
        <v>357.34</v>
      </c>
      <c r="BD7" s="38">
        <v>264.33999999999997</v>
      </c>
      <c r="BE7" s="38">
        <v>2122.5700000000002</v>
      </c>
      <c r="BF7" s="38">
        <v>2162.37</v>
      </c>
      <c r="BG7" s="38">
        <v>2173.9299999999998</v>
      </c>
      <c r="BH7" s="38">
        <v>2076.11</v>
      </c>
      <c r="BI7" s="38">
        <v>1968.75</v>
      </c>
      <c r="BJ7" s="38">
        <v>382.65</v>
      </c>
      <c r="BK7" s="38">
        <v>385.06</v>
      </c>
      <c r="BL7" s="38">
        <v>373.09</v>
      </c>
      <c r="BM7" s="38">
        <v>364.71</v>
      </c>
      <c r="BN7" s="38">
        <v>373.69</v>
      </c>
      <c r="BO7" s="38">
        <v>274.27</v>
      </c>
      <c r="BP7" s="38">
        <v>63.36</v>
      </c>
      <c r="BQ7" s="38">
        <v>63.79</v>
      </c>
      <c r="BR7" s="38">
        <v>65.459999999999994</v>
      </c>
      <c r="BS7" s="38">
        <v>66.22</v>
      </c>
      <c r="BT7" s="38">
        <v>66.48</v>
      </c>
      <c r="BU7" s="38">
        <v>96.1</v>
      </c>
      <c r="BV7" s="38">
        <v>99.07</v>
      </c>
      <c r="BW7" s="38">
        <v>99.99</v>
      </c>
      <c r="BX7" s="38">
        <v>100.65</v>
      </c>
      <c r="BY7" s="38">
        <v>99.87</v>
      </c>
      <c r="BZ7" s="38">
        <v>104.36</v>
      </c>
      <c r="CA7" s="38">
        <v>228.93</v>
      </c>
      <c r="CB7" s="38">
        <v>226.78</v>
      </c>
      <c r="CC7" s="38">
        <v>226.22</v>
      </c>
      <c r="CD7" s="38">
        <v>226.34</v>
      </c>
      <c r="CE7" s="38">
        <v>227.1</v>
      </c>
      <c r="CF7" s="38">
        <v>178.39</v>
      </c>
      <c r="CG7" s="38">
        <v>173.03</v>
      </c>
      <c r="CH7" s="38">
        <v>171.15</v>
      </c>
      <c r="CI7" s="38">
        <v>170.19</v>
      </c>
      <c r="CJ7" s="38">
        <v>171.81</v>
      </c>
      <c r="CK7" s="38">
        <v>165.71</v>
      </c>
      <c r="CL7" s="38">
        <v>51.91</v>
      </c>
      <c r="CM7" s="38">
        <v>51.97</v>
      </c>
      <c r="CN7" s="38">
        <v>51.45</v>
      </c>
      <c r="CO7" s="38">
        <v>51.55</v>
      </c>
      <c r="CP7" s="38">
        <v>51.55</v>
      </c>
      <c r="CQ7" s="38">
        <v>59.23</v>
      </c>
      <c r="CR7" s="38">
        <v>58.58</v>
      </c>
      <c r="CS7" s="38">
        <v>58.53</v>
      </c>
      <c r="CT7" s="38">
        <v>59.01</v>
      </c>
      <c r="CU7" s="38">
        <v>60.03</v>
      </c>
      <c r="CV7" s="38">
        <v>60.41</v>
      </c>
      <c r="CW7" s="38">
        <v>89.1</v>
      </c>
      <c r="CX7" s="38">
        <v>87.43</v>
      </c>
      <c r="CY7" s="38">
        <v>85.78</v>
      </c>
      <c r="CZ7" s="38">
        <v>87.34</v>
      </c>
      <c r="DA7" s="38">
        <v>89.06</v>
      </c>
      <c r="DB7" s="38">
        <v>85.53</v>
      </c>
      <c r="DC7" s="38">
        <v>85.23</v>
      </c>
      <c r="DD7" s="38">
        <v>85.26</v>
      </c>
      <c r="DE7" s="38">
        <v>85.37</v>
      </c>
      <c r="DF7" s="38">
        <v>84.81</v>
      </c>
      <c r="DG7" s="38">
        <v>89.93</v>
      </c>
      <c r="DH7" s="38">
        <v>18.95</v>
      </c>
      <c r="DI7" s="38">
        <v>26</v>
      </c>
      <c r="DJ7" s="38">
        <v>27.65</v>
      </c>
      <c r="DK7" s="38">
        <v>29.34</v>
      </c>
      <c r="DL7" s="38">
        <v>31.01</v>
      </c>
      <c r="DM7" s="38">
        <v>37.340000000000003</v>
      </c>
      <c r="DN7" s="38">
        <v>44.31</v>
      </c>
      <c r="DO7" s="38">
        <v>45.75</v>
      </c>
      <c r="DP7" s="38">
        <v>46.9</v>
      </c>
      <c r="DQ7" s="38">
        <v>47.28</v>
      </c>
      <c r="DR7" s="38">
        <v>48.12</v>
      </c>
      <c r="DS7" s="38">
        <v>0</v>
      </c>
      <c r="DT7" s="38">
        <v>0.37</v>
      </c>
      <c r="DU7" s="38">
        <v>0.8</v>
      </c>
      <c r="DV7" s="38">
        <v>0.8</v>
      </c>
      <c r="DW7" s="38">
        <v>1.02</v>
      </c>
      <c r="DX7" s="38">
        <v>8.39</v>
      </c>
      <c r="DY7" s="38">
        <v>10.09</v>
      </c>
      <c r="DZ7" s="38">
        <v>10.54</v>
      </c>
      <c r="EA7" s="38">
        <v>12.03</v>
      </c>
      <c r="EB7" s="38">
        <v>12.19</v>
      </c>
      <c r="EC7" s="38">
        <v>15.89</v>
      </c>
      <c r="ED7" s="38">
        <v>0.94</v>
      </c>
      <c r="EE7" s="38">
        <v>1.19</v>
      </c>
      <c r="EF7" s="38">
        <v>0</v>
      </c>
      <c r="EG7" s="38">
        <v>0</v>
      </c>
      <c r="EH7" s="38">
        <v>0</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cp:lastPrinted>2019-01-28T04:33:09Z</cp:lastPrinted>
  <dcterms:created xsi:type="dcterms:W3CDTF">2018-12-03T08:37:19Z</dcterms:created>
  <dcterms:modified xsi:type="dcterms:W3CDTF">2019-01-28T04:33:09Z</dcterms:modified>
  <cp:category/>
</cp:coreProperties>
</file>