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ugesui-nas\上下水道課\gesui\下水道業務係★\住田バックアップ\報告物（町外）\経営比較分析\平成29年度\"/>
    </mc:Choice>
  </mc:AlternateContent>
  <workbookProtection workbookAlgorithmName="SHA-512" workbookHashValue="TuV4+MJHqanjN4F5o3VRfRi5o77LEcV3Gfmx0PSkVFIm2LcSTW0OjnlrvZ48KKsVUt0EqeSF93DL/AI483oqVA==" workbookSaltValue="xXzO0pD3tnvyoR4dHX6u+Q==" workbookSpinCount="100000"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 r="B8" i="4"/>
  <c r="D10" i="5" l="1"/>
  <c r="C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<sst xmlns="http://schemas.openxmlformats.org/spreadsheetml/2006/main" count="240" uniqueCount="126">
  <si>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</si>
  <si>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</si>
  <si>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</si>
  <si>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</si>
  <si>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</si>
  <si>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</si>
  <si>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</si>
  <si>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</si>
  <si>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</si>
  <si>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</si>
  <si>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</si>
  <si>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</si>
  <si>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</si>
  <si>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</si>
  <si>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</si>
  <si>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</si>
  <si>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</si>
  <si>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</si>
  <si>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</si>
  <si>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</si>
  <si>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</si>
  <si>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</si>
  <si>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</si>
  <si>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</si>
  <si>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</si>
  <si>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</si>
  <si>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</si>
  <si>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</si>
  <si>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</si>
  <si>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</si>
  <si>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</si>
  <si>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</si>
  <si>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</si>
  <si>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</si>
  <si>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</si>
  <si>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</si>
  <si>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</si>
  <si>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</si>
  <si>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</si>
  <si>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</si>
  <si>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</si>
  <si>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</si>
  <si>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</si>
  <si>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</si>
  <si>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</si>
  <si>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</si>
  <si>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</si>
  <si>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</si>
  <si>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</si>
  <si>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</si>
  <si>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</si>
  <si>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</si>
  <si>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</si>
  <si>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</si>
  <si>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</si>
  <si>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</si>
  <si>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</si>
  <si>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</si>
  <si>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</si>
  <si>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</si>
  <si>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</si>
  <si>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</si>
  <si>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</si>
  <si>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</si>
  <si>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</si>
  <si>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</si>
  <si>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</si>
  <si>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</si>
  <si>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</si>
  <si>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</si>
  <si>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</si>
  <si>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</si>
  <si>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</si>
  <si>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</si>
  <si>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</si>
  <si>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</si>
  <si>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</si>
  <si>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</si>
  <si>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</si>
  <si>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</si>
  <si>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</si>
  <si>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</si>
  <si>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</si>
  <si>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</si>
  <si>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</si>
  <si>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</si>
  <si>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</si>
  <si>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</si>
  <si>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</si>
  <si>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</si>
  <si>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</si>
  <si>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</si>
  <si>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</si>
  <si>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</si>
  <si>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</si>
  <si>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</si>
  <si>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</si>
  <si>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</si>
  <si>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</si>
  <si>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</si>
  <si>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</si>
  <si>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</si>
  <si>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</si>
  <si>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</si>
  <si>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</si>
  <si>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</si>
  <si>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</si>
  <si>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</si>
  <si>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</si>
  <si>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</si>
  <si>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松前町</t>
  </si>
  <si>
    <t>法非適用</t>
  </si>
  <si>
    <t>下水道事業</t>
  </si>
  <si>
    <t>公共下水道</t>
  </si>
  <si>
    <t>Cb2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</si>
  <si>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</si>
  <si>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</si>
  <si>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</si>
  <si>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</si>
  <si>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</si>
  <si>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</si>
  <si>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</si>
  <si>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平成14年3月31日の供用開始であり、各施設は比較的新しいため、管渠の老朽化は顕著ではない。</t>
    <phoneticPr fontId="4"/>
  </si>
  <si>
    <t>「1.経営の健全性・効率性」の数値については、類似団体平均値をやや下回っている傾向となっている。また、現在のところは施設の老朽化については本格的な更新時期に入っていない。
　今後については、老朽施設の維持管理費の支出増や、人口減・節水などの使用料収入への影響が考えられるため、公営業会計の導入による経営分析により、経営改善に向けた取組みについて検討が必要となる。</t>
    <rPh sb="149" eb="151">
      <t>ケイエイ</t>
    </rPh>
    <rPh sb="151" eb="153">
      <t>ブンセキ</t>
    </rPh>
    <phoneticPr fontId="4"/>
  </si>
  <si>
    <t>非設置</t>
    <rPh sb="0" eb="1">
      <t>ヒ</t>
    </rPh>
    <rPh sb="1" eb="3">
      <t>セッチ</t>
    </rPh>
    <phoneticPr fontId="4"/>
  </si>
  <si>
    <t>　「①収益的収支比率」は100%を下回っており、費用の一部は収益で賄い切れていない。これは供用開始前後の初期の施設建設のための起債借入の償還が続いているためである。
　「④企業債残高対事業費規模比率」については、類似団体平均値よりも低い数値となっており、債務残高については類似団体と比較して良好である。
　「⑤経費回収率」、「⑥汚水処理原価」、「⑦施設利用率」、「⑧水洗化率」について、　当町は接続戸数の増加に伴い使用料収入が増加しており、前年度より改善されているが、類似団体の数値が大幅に上昇したことにより、平均値を下回る結果となっている。</t>
    <rPh sb="116" eb="117">
      <t>ヒク</t>
    </rPh>
    <rPh sb="127" eb="129">
      <t>サイム</t>
    </rPh>
    <rPh sb="129" eb="131">
      <t>ザンダカ</t>
    </rPh>
    <rPh sb="136" eb="138">
      <t>ルイジ</t>
    </rPh>
    <rPh sb="138" eb="140">
      <t>ダンタイ</t>
    </rPh>
    <rPh sb="141" eb="143">
      <t>ヒカク</t>
    </rPh>
    <rPh sb="145" eb="147">
      <t>リョウコウ</t>
    </rPh>
    <rPh sb="197" eb="199">
      <t>セツゾク</t>
    </rPh>
    <rPh sb="199" eb="201">
      <t>コスウ</t>
    </rPh>
    <rPh sb="202" eb="204">
      <t>ゾウカ</t>
    </rPh>
    <rPh sb="205" eb="206">
      <t>トモナ</t>
    </rPh>
    <rPh sb="207" eb="210">
      <t>シヨウリョウ</t>
    </rPh>
    <rPh sb="210" eb="212">
      <t>シュウニュウ</t>
    </rPh>
    <rPh sb="213" eb="215">
      <t>ゾウカ</t>
    </rPh>
    <rPh sb="220" eb="223">
      <t>ゼンネンド</t>
    </rPh>
    <rPh sb="225" eb="227">
      <t>カイゼン</t>
    </rPh>
    <rPh sb="239" eb="241">
      <t>スウチ</t>
    </rPh>
    <rPh sb="242" eb="244">
      <t>オオハバ</t>
    </rPh>
    <rPh sb="259" eb="261">
      <t>シタマワ</t>
    </rPh>
    <rPh sb="262" eb="264">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</si>
</sst>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Fill="1" applyBorder="1" applyAlignment="1" applyProtection="1">
      <alignment horizontal="center" vertical="center"/>
      <protection locked="0"/>
    </xf>
    <xf numFmtId="0" fontId="5" fillId="0" borderId="6"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7" xfId="1" applyFont="1" applyFill="1" applyBorder="1" applyAlignment="1" applyProtection="1">
      <alignment horizontal="left" vertical="top" wrapText="1"/>
      <protection locked="0"/>
    </xf>
    <xf numFmtId="0" fontId="5" fillId="0" borderId="8" xfId="1" applyFont="1" applyFill="1" applyBorder="1" applyAlignment="1" applyProtection="1">
      <alignment horizontal="left" vertical="top" wrapText="1"/>
      <protection locked="0"/>
    </xf>
    <xf numFmtId="0" fontId="5" fillId="0" borderId="1" xfId="1" applyFont="1" applyFill="1" applyBorder="1" applyAlignment="1" applyProtection="1">
      <alignment horizontal="left" vertical="top" wrapText="1"/>
      <protection locked="0"/>
    </xf>
    <xf numFmtId="0" fontId="5" fillId="0" borderId="9" xfId="1" applyFont="1" applyFill="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5196456"/>
        <c:axId val="56519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0.74</c:v>
                </c:pt>
                <c:pt idx="2">
                  <c:v>0.57999999999999996</c:v>
                </c:pt>
                <c:pt idx="3">
                  <c:v>0.01</c:v>
                </c:pt>
                <c:pt idx="4">
                  <c:v>0.19</c:v>
                </c:pt>
              </c:numCache>
            </c:numRef>
          </c:val>
          <c:smooth val="0"/>
        </c:ser>
        <c:dLbls>
          <c:showLegendKey val="0"/>
          <c:showVal val="0"/>
          <c:showCatName val="0"/>
          <c:showSerName val="0"/>
          <c:showPercent val="0"/>
          <c:showBubbleSize val="0"/>
        </c:dLbls>
        <c:marker val="1"/>
        <c:smooth val="0"/>
        <c:axId val="565196456"/>
        <c:axId val="565196848"/>
      </c:lineChart>
      <c:dateAx>
        <c:axId val="565196456"/>
        <c:scaling>
          <c:orientation val="minMax"/>
        </c:scaling>
        <c:delete val="1"/>
        <c:axPos val="b"/>
        <c:numFmt formatCode="ge" sourceLinked="1"/>
        <c:majorTickMark val="none"/>
        <c:minorTickMark val="none"/>
        <c:tickLblPos val="none"/>
        <c:crossAx val="565196848"/>
        <c:crosses val="autoZero"/>
        <c:auto val="1"/>
        <c:lblOffset val="100"/>
        <c:baseTimeUnit val="years"/>
      </c:dateAx>
      <c:valAx>
        <c:axId val="56519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19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40.06</c:v>
                </c:pt>
                <c:pt idx="1">
                  <c:v>41.67</c:v>
                </c:pt>
                <c:pt idx="2">
                  <c:v>42.55</c:v>
                </c:pt>
                <c:pt idx="3">
                  <c:v>42.45</c:v>
                </c:pt>
                <c:pt idx="4">
                  <c:v>43.57</c:v>
                </c:pt>
              </c:numCache>
            </c:numRef>
          </c:val>
        </c:ser>
        <c:dLbls>
          <c:showLegendKey val="0"/>
          <c:showVal val="0"/>
          <c:showCatName val="0"/>
          <c:showSerName val="0"/>
          <c:showPercent val="0"/>
          <c:showBubbleSize val="0"/>
        </c:dLbls>
        <c:gapWidth val="150"/>
        <c:axId val="271491632"/>
        <c:axId val="27149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45.25</c:v>
                </c:pt>
                <c:pt idx="1">
                  <c:v>37.36</c:v>
                </c:pt>
                <c:pt idx="2">
                  <c:v>42.07</c:v>
                </c:pt>
                <c:pt idx="3">
                  <c:v>37.950000000000003</c:v>
                </c:pt>
                <c:pt idx="4">
                  <c:v>51.05</c:v>
                </c:pt>
              </c:numCache>
            </c:numRef>
          </c:val>
          <c:smooth val="0"/>
        </c:ser>
        <c:dLbls>
          <c:showLegendKey val="0"/>
          <c:showVal val="0"/>
          <c:showCatName val="0"/>
          <c:showSerName val="0"/>
          <c:showPercent val="0"/>
          <c:showBubbleSize val="0"/>
        </c:dLbls>
        <c:marker val="1"/>
        <c:smooth val="0"/>
        <c:axId val="271491632"/>
        <c:axId val="271492024"/>
      </c:lineChart>
      <c:dateAx>
        <c:axId val="271491632"/>
        <c:scaling>
          <c:orientation val="minMax"/>
        </c:scaling>
        <c:delete val="1"/>
        <c:axPos val="b"/>
        <c:numFmt formatCode="ge" sourceLinked="1"/>
        <c:majorTickMark val="none"/>
        <c:minorTickMark val="none"/>
        <c:tickLblPos val="none"/>
        <c:crossAx val="271492024"/>
        <c:crosses val="autoZero"/>
        <c:auto val="1"/>
        <c:lblOffset val="100"/>
        <c:baseTimeUnit val="years"/>
      </c:dateAx>
      <c:valAx>
        <c:axId val="27149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49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72.95</c:v>
                </c:pt>
                <c:pt idx="1">
                  <c:v>74.19</c:v>
                </c:pt>
                <c:pt idx="2">
                  <c:v>75.39</c:v>
                </c:pt>
                <c:pt idx="3">
                  <c:v>77</c:v>
                </c:pt>
                <c:pt idx="4">
                  <c:v>77.239999999999995</c:v>
                </c:pt>
              </c:numCache>
            </c:numRef>
          </c:val>
        </c:ser>
        <c:dLbls>
          <c:showLegendKey val="0"/>
          <c:showVal val="0"/>
          <c:showCatName val="0"/>
          <c:showSerName val="0"/>
          <c:showPercent val="0"/>
          <c:showBubbleSize val="0"/>
        </c:dLbls>
        <c:gapWidth val="150"/>
        <c:axId val="271493200"/>
        <c:axId val="27149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68.540000000000006</c:v>
                </c:pt>
                <c:pt idx="1">
                  <c:v>61.85</c:v>
                </c:pt>
                <c:pt idx="2">
                  <c:v>63.92</c:v>
                </c:pt>
                <c:pt idx="3">
                  <c:v>63.25</c:v>
                </c:pt>
                <c:pt idx="4">
                  <c:v>87.52</c:v>
                </c:pt>
              </c:numCache>
            </c:numRef>
          </c:val>
          <c:smooth val="0"/>
        </c:ser>
        <c:dLbls>
          <c:showLegendKey val="0"/>
          <c:showVal val="0"/>
          <c:showCatName val="0"/>
          <c:showSerName val="0"/>
          <c:showPercent val="0"/>
          <c:showBubbleSize val="0"/>
        </c:dLbls>
        <c:marker val="1"/>
        <c:smooth val="0"/>
        <c:axId val="271493200"/>
        <c:axId val="271493592"/>
      </c:lineChart>
      <c:dateAx>
        <c:axId val="271493200"/>
        <c:scaling>
          <c:orientation val="minMax"/>
        </c:scaling>
        <c:delete val="1"/>
        <c:axPos val="b"/>
        <c:numFmt formatCode="ge" sourceLinked="1"/>
        <c:majorTickMark val="none"/>
        <c:minorTickMark val="none"/>
        <c:tickLblPos val="none"/>
        <c:crossAx val="271493592"/>
        <c:crosses val="autoZero"/>
        <c:auto val="1"/>
        <c:lblOffset val="100"/>
        <c:baseTimeUnit val="years"/>
      </c:dateAx>
      <c:valAx>
        <c:axId val="27149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49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95.18</c:v>
                </c:pt>
                <c:pt idx="1">
                  <c:v>90.62</c:v>
                </c:pt>
                <c:pt idx="2">
                  <c:v>90.67</c:v>
                </c:pt>
                <c:pt idx="3">
                  <c:v>83.58</c:v>
                </c:pt>
                <c:pt idx="4">
                  <c:v>83.77</c:v>
                </c:pt>
              </c:numCache>
            </c:numRef>
          </c:val>
        </c:ser>
        <c:dLbls>
          <c:showLegendKey val="0"/>
          <c:showVal val="0"/>
          <c:showCatName val="0"/>
          <c:showSerName val="0"/>
          <c:showPercent val="0"/>
          <c:showBubbleSize val="0"/>
        </c:dLbls>
        <c:gapWidth val="150"/>
        <c:axId val="557117144"/>
        <c:axId val="5571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7117144"/>
        <c:axId val="557117536"/>
      </c:lineChart>
      <c:dateAx>
        <c:axId val="557117144"/>
        <c:scaling>
          <c:orientation val="minMax"/>
        </c:scaling>
        <c:delete val="1"/>
        <c:axPos val="b"/>
        <c:numFmt formatCode="ge" sourceLinked="1"/>
        <c:majorTickMark val="none"/>
        <c:minorTickMark val="none"/>
        <c:tickLblPos val="none"/>
        <c:crossAx val="557117536"/>
        <c:crosses val="autoZero"/>
        <c:auto val="1"/>
        <c:lblOffset val="100"/>
        <c:baseTimeUnit val="years"/>
      </c:dateAx>
      <c:valAx>
        <c:axId val="5571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1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7118712"/>
        <c:axId val="5571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7118712"/>
        <c:axId val="557119104"/>
      </c:lineChart>
      <c:dateAx>
        <c:axId val="557118712"/>
        <c:scaling>
          <c:orientation val="minMax"/>
        </c:scaling>
        <c:delete val="1"/>
        <c:axPos val="b"/>
        <c:numFmt formatCode="ge" sourceLinked="1"/>
        <c:majorTickMark val="none"/>
        <c:minorTickMark val="none"/>
        <c:tickLblPos val="none"/>
        <c:crossAx val="557119104"/>
        <c:crosses val="autoZero"/>
        <c:auto val="1"/>
        <c:lblOffset val="100"/>
        <c:baseTimeUnit val="years"/>
      </c:dateAx>
      <c:valAx>
        <c:axId val="5571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1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7120280"/>
        <c:axId val="5571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7120280"/>
        <c:axId val="557120672"/>
      </c:lineChart>
      <c:dateAx>
        <c:axId val="557120280"/>
        <c:scaling>
          <c:orientation val="minMax"/>
        </c:scaling>
        <c:delete val="1"/>
        <c:axPos val="b"/>
        <c:numFmt formatCode="ge" sourceLinked="1"/>
        <c:majorTickMark val="none"/>
        <c:minorTickMark val="none"/>
        <c:tickLblPos val="none"/>
        <c:crossAx val="557120672"/>
        <c:crosses val="autoZero"/>
        <c:auto val="1"/>
        <c:lblOffset val="100"/>
        <c:baseTimeUnit val="years"/>
      </c:dateAx>
      <c:valAx>
        <c:axId val="5571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2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4904080"/>
        <c:axId val="56490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4904080"/>
        <c:axId val="564904472"/>
      </c:lineChart>
      <c:dateAx>
        <c:axId val="564904080"/>
        <c:scaling>
          <c:orientation val="minMax"/>
        </c:scaling>
        <c:delete val="1"/>
        <c:axPos val="b"/>
        <c:numFmt formatCode="ge" sourceLinked="1"/>
        <c:majorTickMark val="none"/>
        <c:minorTickMark val="none"/>
        <c:tickLblPos val="none"/>
        <c:crossAx val="564904472"/>
        <c:crosses val="autoZero"/>
        <c:auto val="1"/>
        <c:lblOffset val="100"/>
        <c:baseTimeUnit val="years"/>
      </c:dateAx>
      <c:valAx>
        <c:axId val="56490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90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4905648"/>
        <c:axId val="56490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4905648"/>
        <c:axId val="564906040"/>
      </c:lineChart>
      <c:dateAx>
        <c:axId val="564905648"/>
        <c:scaling>
          <c:orientation val="minMax"/>
        </c:scaling>
        <c:delete val="1"/>
        <c:axPos val="b"/>
        <c:numFmt formatCode="ge" sourceLinked="1"/>
        <c:majorTickMark val="none"/>
        <c:minorTickMark val="none"/>
        <c:tickLblPos val="none"/>
        <c:crossAx val="564906040"/>
        <c:crosses val="autoZero"/>
        <c:auto val="1"/>
        <c:lblOffset val="100"/>
        <c:baseTimeUnit val="years"/>
      </c:dateAx>
      <c:valAx>
        <c:axId val="56490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90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785.12</c:v>
                </c:pt>
                <c:pt idx="1">
                  <c:v>893.19</c:v>
                </c:pt>
                <c:pt idx="2">
                  <c:v>436.33</c:v>
                </c:pt>
                <c:pt idx="3">
                  <c:v>977.66</c:v>
                </c:pt>
                <c:pt idx="4">
                  <c:v>1063.26</c:v>
                </c:pt>
              </c:numCache>
            </c:numRef>
          </c:val>
        </c:ser>
        <c:dLbls>
          <c:showLegendKey val="0"/>
          <c:showVal val="0"/>
          <c:showCatName val="0"/>
          <c:showSerName val="0"/>
          <c:showPercent val="0"/>
          <c:showBubbleSize val="0"/>
        </c:dLbls>
        <c:gapWidth val="150"/>
        <c:axId val="565005696"/>
        <c:axId val="56500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1707.82</c:v>
                </c:pt>
                <c:pt idx="1">
                  <c:v>1853.46</c:v>
                </c:pt>
                <c:pt idx="2">
                  <c:v>1847.13</c:v>
                </c:pt>
                <c:pt idx="3">
                  <c:v>1862.51</c:v>
                </c:pt>
                <c:pt idx="4">
                  <c:v>1120.55</c:v>
                </c:pt>
              </c:numCache>
            </c:numRef>
          </c:val>
          <c:smooth val="0"/>
        </c:ser>
        <c:dLbls>
          <c:showLegendKey val="0"/>
          <c:showVal val="0"/>
          <c:showCatName val="0"/>
          <c:showSerName val="0"/>
          <c:showPercent val="0"/>
          <c:showBubbleSize val="0"/>
        </c:dLbls>
        <c:marker val="1"/>
        <c:smooth val="0"/>
        <c:axId val="565005696"/>
        <c:axId val="565006088"/>
      </c:lineChart>
      <c:dateAx>
        <c:axId val="565005696"/>
        <c:scaling>
          <c:orientation val="minMax"/>
        </c:scaling>
        <c:delete val="1"/>
        <c:axPos val="b"/>
        <c:numFmt formatCode="ge" sourceLinked="1"/>
        <c:majorTickMark val="none"/>
        <c:minorTickMark val="none"/>
        <c:tickLblPos val="none"/>
        <c:crossAx val="565006088"/>
        <c:crosses val="autoZero"/>
        <c:auto val="1"/>
        <c:lblOffset val="100"/>
        <c:baseTimeUnit val="years"/>
      </c:dateAx>
      <c:valAx>
        <c:axId val="56500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0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90.89</c:v>
                </c:pt>
                <c:pt idx="1">
                  <c:v>81.150000000000006</c:v>
                </c:pt>
                <c:pt idx="2">
                  <c:v>74.78</c:v>
                </c:pt>
                <c:pt idx="3">
                  <c:v>68.2</c:v>
                </c:pt>
                <c:pt idx="4">
                  <c:v>68.75</c:v>
                </c:pt>
              </c:numCache>
            </c:numRef>
          </c:val>
        </c:ser>
        <c:dLbls>
          <c:showLegendKey val="0"/>
          <c:showVal val="0"/>
          <c:showCatName val="0"/>
          <c:showSerName val="0"/>
          <c:showPercent val="0"/>
          <c:showBubbleSize val="0"/>
        </c:dLbls>
        <c:gapWidth val="150"/>
        <c:axId val="565007264"/>
        <c:axId val="56500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48.1</c:v>
                </c:pt>
                <c:pt idx="1">
                  <c:v>45.22</c:v>
                </c:pt>
                <c:pt idx="2">
                  <c:v>42.22</c:v>
                </c:pt>
                <c:pt idx="3">
                  <c:v>53.03</c:v>
                </c:pt>
                <c:pt idx="4">
                  <c:v>73.28</c:v>
                </c:pt>
              </c:numCache>
            </c:numRef>
          </c:val>
          <c:smooth val="0"/>
        </c:ser>
        <c:dLbls>
          <c:showLegendKey val="0"/>
          <c:showVal val="0"/>
          <c:showCatName val="0"/>
          <c:showSerName val="0"/>
          <c:showPercent val="0"/>
          <c:showBubbleSize val="0"/>
        </c:dLbls>
        <c:marker val="1"/>
        <c:smooth val="0"/>
        <c:axId val="565007264"/>
        <c:axId val="565007656"/>
      </c:lineChart>
      <c:dateAx>
        <c:axId val="565007264"/>
        <c:scaling>
          <c:orientation val="minMax"/>
        </c:scaling>
        <c:delete val="1"/>
        <c:axPos val="b"/>
        <c:numFmt formatCode="ge" sourceLinked="1"/>
        <c:majorTickMark val="none"/>
        <c:minorTickMark val="none"/>
        <c:tickLblPos val="none"/>
        <c:crossAx val="565007656"/>
        <c:crosses val="autoZero"/>
        <c:auto val="1"/>
        <c:lblOffset val="100"/>
        <c:baseTimeUnit val="years"/>
      </c:dateAx>
      <c:valAx>
        <c:axId val="56500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0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154.75</c:v>
                </c:pt>
                <c:pt idx="1">
                  <c:v>172.86</c:v>
                </c:pt>
                <c:pt idx="2">
                  <c:v>191.08</c:v>
                </c:pt>
                <c:pt idx="3">
                  <c:v>210.19</c:v>
                </c:pt>
                <c:pt idx="4">
                  <c:v>208.23</c:v>
                </c:pt>
              </c:numCache>
            </c:numRef>
          </c:val>
        </c:ser>
        <c:dLbls>
          <c:showLegendKey val="0"/>
          <c:showVal val="0"/>
          <c:showCatName val="0"/>
          <c:showSerName val="0"/>
          <c:showPercent val="0"/>
          <c:showBubbleSize val="0"/>
        </c:dLbls>
        <c:gapWidth val="150"/>
        <c:axId val="565008832"/>
        <c:axId val="56500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275.68</c:v>
                </c:pt>
                <c:pt idx="1">
                  <c:v>290.39999999999998</c:v>
                </c:pt>
                <c:pt idx="2">
                  <c:v>300.07</c:v>
                </c:pt>
                <c:pt idx="3">
                  <c:v>250.86</c:v>
                </c:pt>
                <c:pt idx="4">
                  <c:v>193.1</c:v>
                </c:pt>
              </c:numCache>
            </c:numRef>
          </c:val>
          <c:smooth val="0"/>
        </c:ser>
        <c:dLbls>
          <c:showLegendKey val="0"/>
          <c:showVal val="0"/>
          <c:showCatName val="0"/>
          <c:showSerName val="0"/>
          <c:showPercent val="0"/>
          <c:showBubbleSize val="0"/>
        </c:dLbls>
        <c:marker val="1"/>
        <c:smooth val="0"/>
        <c:axId val="565008832"/>
        <c:axId val="565009224"/>
      </c:lineChart>
      <c:dateAx>
        <c:axId val="565008832"/>
        <c:scaling>
          <c:orientation val="minMax"/>
        </c:scaling>
        <c:delete val="1"/>
        <c:axPos val="b"/>
        <c:numFmt formatCode="ge" sourceLinked="1"/>
        <c:majorTickMark val="none"/>
        <c:minorTickMark val="none"/>
        <c:tickLblPos val="none"/>
        <c:crossAx val="565009224"/>
        <c:crosses val="autoZero"/>
        <c:auto val="1"/>
        <c:lblOffset val="100"/>
        <c:baseTimeUnit val="years"/>
      </c:dateAx>
      <c:valAx>
        <c:axId val="56500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0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4" zoomScaleNormal="100" workbookViewId="0">
      <selection activeCell="BL16" sqref="BL16:BZ44"/>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3" t="str">
        <f>データ!H6</f>
        <v>愛媛県　松前町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Cb2</v>
      </c>
      <c r="X8" s="48"/>
      <c r="Y8" s="48"/>
      <c r="Z8" s="48"/>
      <c r="AA8" s="48"/>
      <c r="AB8" s="48"/>
      <c r="AC8" s="48"/>
      <c r="AD8" s="83" t="s">
        <v>124</v>
      </c>
      <c r="AE8" s="83"/>
      <c r="AF8" s="83"/>
      <c r="AG8" s="83"/>
      <c r="AH8" s="83"/>
      <c r="AI8" s="83"/>
      <c r="AJ8" s="83"/>
      <c r="AK8" s="4"/>
      <c r="AL8" s="49">
        <f>データ!S6</f>
        <v>30899</v>
      </c>
      <c r="AM8" s="49"/>
      <c r="AN8" s="49"/>
      <c r="AO8" s="49"/>
      <c r="AP8" s="49"/>
      <c r="AQ8" s="49"/>
      <c r="AR8" s="49"/>
      <c r="AS8" s="49"/>
      <c r="AT8" s="45">
        <f>データ!T6</f>
        <v>20.41</v>
      </c>
      <c r="AU8" s="45"/>
      <c r="AV8" s="45"/>
      <c r="AW8" s="45"/>
      <c r="AX8" s="45"/>
      <c r="AY8" s="45"/>
      <c r="AZ8" s="45"/>
      <c r="BA8" s="45"/>
      <c r="BB8" s="45">
        <f>データ!U6</f>
        <v>1513.91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29.7</v>
      </c>
      <c r="Q10" s="45"/>
      <c r="R10" s="45"/>
      <c r="S10" s="45"/>
      <c r="T10" s="45"/>
      <c r="U10" s="45"/>
      <c r="V10" s="45"/>
      <c r="W10" s="45">
        <f>データ!Q6</f>
        <v>95.06</v>
      </c>
      <c r="X10" s="45"/>
      <c r="Y10" s="45"/>
      <c r="Z10" s="45"/>
      <c r="AA10" s="45"/>
      <c r="AB10" s="45"/>
      <c r="AC10" s="45"/>
      <c r="AD10" s="49">
        <f>データ!R6</f>
        <v>2268</v>
      </c>
      <c r="AE10" s="49"/>
      <c r="AF10" s="49"/>
      <c r="AG10" s="49"/>
      <c r="AH10" s="49"/>
      <c r="AI10" s="49"/>
      <c r="AJ10" s="49"/>
      <c r="AK10" s="2"/>
      <c r="AL10" s="49">
        <f>データ!V6</f>
        <v>9143</v>
      </c>
      <c r="AM10" s="49"/>
      <c r="AN10" s="49"/>
      <c r="AO10" s="49"/>
      <c r="AP10" s="49"/>
      <c r="AQ10" s="49"/>
      <c r="AR10" s="49"/>
      <c r="AS10" s="49"/>
      <c r="AT10" s="45">
        <f>データ!W6</f>
        <v>1.54</v>
      </c>
      <c r="AU10" s="45"/>
      <c r="AV10" s="45"/>
      <c r="AW10" s="45"/>
      <c r="AX10" s="45"/>
      <c r="AY10" s="45"/>
      <c r="AZ10" s="45"/>
      <c r="BA10" s="45"/>
      <c r="BB10" s="45">
        <f>データ!X6</f>
        <v>5937.01</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125</v>
      </c>
      <c r="BM16" s="85"/>
      <c r="BN16" s="85"/>
      <c r="BO16" s="85"/>
      <c r="BP16" s="85"/>
      <c r="BQ16" s="85"/>
      <c r="BR16" s="85"/>
      <c r="BS16" s="85"/>
      <c r="BT16" s="85"/>
      <c r="BU16" s="85"/>
      <c r="BV16" s="85"/>
      <c r="BW16" s="85"/>
      <c r="BX16" s="85"/>
      <c r="BY16" s="85"/>
      <c r="BZ16" s="86"/>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x14ac:dyDescent="0.2">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84"/>
      <c r="BM34" s="85"/>
      <c r="BN34" s="85"/>
      <c r="BO34" s="85"/>
      <c r="BP34" s="85"/>
      <c r="BQ34" s="85"/>
      <c r="BR34" s="85"/>
      <c r="BS34" s="85"/>
      <c r="BT34" s="85"/>
      <c r="BU34" s="85"/>
      <c r="BV34" s="85"/>
      <c r="BW34" s="85"/>
      <c r="BX34" s="85"/>
      <c r="BY34" s="85"/>
      <c r="BZ34" s="86"/>
    </row>
    <row r="35" spans="1:78" ht="13.5" customHeight="1" x14ac:dyDescent="0.2">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84"/>
      <c r="BM35" s="85"/>
      <c r="BN35" s="85"/>
      <c r="BO35" s="85"/>
      <c r="BP35" s="85"/>
      <c r="BQ35" s="85"/>
      <c r="BR35" s="85"/>
      <c r="BS35" s="85"/>
      <c r="BT35" s="85"/>
      <c r="BU35" s="85"/>
      <c r="BV35" s="85"/>
      <c r="BW35" s="85"/>
      <c r="BX35" s="85"/>
      <c r="BY35" s="85"/>
      <c r="BZ35" s="86"/>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122</v>
      </c>
      <c r="BM47" s="69"/>
      <c r="BN47" s="69"/>
      <c r="BO47" s="69"/>
      <c r="BP47" s="69"/>
      <c r="BQ47" s="69"/>
      <c r="BR47" s="69"/>
      <c r="BS47" s="69"/>
      <c r="BT47" s="69"/>
      <c r="BU47" s="69"/>
      <c r="BV47" s="69"/>
      <c r="BW47" s="69"/>
      <c r="BX47" s="69"/>
      <c r="BY47" s="69"/>
      <c r="BZ47" s="70"/>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x14ac:dyDescent="0.2">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x14ac:dyDescent="0.2">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123</v>
      </c>
      <c r="BM66" s="69"/>
      <c r="BN66" s="69"/>
      <c r="BO66" s="69"/>
      <c r="BP66" s="69"/>
      <c r="BQ66" s="69"/>
      <c r="BR66" s="69"/>
      <c r="BS66" s="69"/>
      <c r="BT66" s="69"/>
      <c r="BU66" s="69"/>
      <c r="BV66" s="69"/>
      <c r="BW66" s="69"/>
      <c r="BX66" s="69"/>
      <c r="BY66" s="69"/>
      <c r="BZ66" s="70"/>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x14ac:dyDescent="0.2">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x14ac:dyDescent="0.2">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algorithmName="SHA-512" hashValue="j9HnDUZ1l1dyolTg0bgP/A2Q1RzeTe7VPv4AnnQCgKAHYQQx5g5o9wfUv0/4VqI5EHpraS1bCrwyh6hB86+rog==" saltValue="5MVMr25l7tPkJExxc9QD4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X1" workbookViewId="0">
      <selection activeCell="BJ8" sqref="BJ8"/>
    </sheetView>
  </sheetViews>
  <sheetFormatPr defaultColWidth="9" defaultRowHeight="13.2" x14ac:dyDescent="0.2"/>
  <cols>
    <col min="1" max="1" width="9" style="3"/>
    <col min="2" max="144" width="11.88671875" style="3" customWidth="1"/>
    <col min="145" max="16384" width="9" style="3"/>
  </cols>
  <sheetData>
    <row r="1" spans="1:145" x14ac:dyDescent="0.2">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69</v>
      </c>
      <c r="B4" s="30"/>
      <c r="C4" s="30"/>
      <c r="D4" s="30"/>
      <c r="E4" s="30"/>
      <c r="F4" s="30"/>
      <c r="G4" s="30"/>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2">
      <c r="A6" s="28" t="s">
        <v>109</v>
      </c>
      <c r="B6" s="33">
        <f>B7</f>
        <v>2016</v>
      </c>
      <c r="C6" s="33">
        <f t="shared" ref="C6:X6" si="3">C7</f>
        <v>384011</v>
      </c>
      <c r="D6" s="33">
        <f t="shared" si="3"/>
        <v>47</v>
      </c>
      <c r="E6" s="33">
        <f t="shared" si="3"/>
        <v>17</v>
      </c>
      <c r="F6" s="33">
        <f t="shared" si="3"/>
        <v>1</v>
      </c>
      <c r="G6" s="33">
        <f t="shared" si="3"/>
        <v>0</v>
      </c>
      <c r="H6" s="33" t="str">
        <f t="shared" si="3"/>
        <v>愛媛県　松前町</v>
      </c>
      <c r="I6" s="33" t="str">
        <f t="shared" si="3"/>
        <v>法非適用</v>
      </c>
      <c r="J6" s="33" t="str">
        <f t="shared" si="3"/>
        <v>下水道事業</v>
      </c>
      <c r="K6" s="33" t="str">
        <f t="shared" si="3"/>
        <v>公共下水道</v>
      </c>
      <c r="L6" s="33" t="str">
        <f t="shared" si="3"/>
        <v>Cb2</v>
      </c>
      <c r="M6" s="33">
        <f t="shared" si="3"/>
        <v>0</v>
      </c>
      <c r="N6" s="34" t="str">
        <f t="shared" si="3"/>
        <v>-</v>
      </c>
      <c r="O6" s="34" t="str">
        <f t="shared" si="3"/>
        <v>該当数値なし</v>
      </c>
      <c r="P6" s="34">
        <f t="shared" si="3"/>
        <v>29.7</v>
      </c>
      <c r="Q6" s="34">
        <f t="shared" si="3"/>
        <v>95.06</v>
      </c>
      <c r="R6" s="34">
        <f t="shared" si="3"/>
        <v>2268</v>
      </c>
      <c r="S6" s="34">
        <f t="shared" si="3"/>
        <v>30899</v>
      </c>
      <c r="T6" s="34">
        <f t="shared" si="3"/>
        <v>20.41</v>
      </c>
      <c r="U6" s="34">
        <f t="shared" si="3"/>
        <v>1513.91</v>
      </c>
      <c r="V6" s="34">
        <f t="shared" si="3"/>
        <v>9143</v>
      </c>
      <c r="W6" s="34">
        <f t="shared" si="3"/>
        <v>1.54</v>
      </c>
      <c r="X6" s="34">
        <f t="shared" si="3"/>
        <v>5937.01</v>
      </c>
      <c r="Y6" s="35">
        <f>IF(Y7="",NA(),Y7)</f>
        <v>95.18</v>
      </c>
      <c r="Z6" s="35">
        <f t="shared" ref="Z6:AH6" si="4">IF(Z7="",NA(),Z7)</f>
        <v>90.62</v>
      </c>
      <c r="AA6" s="35">
        <f t="shared" si="4"/>
        <v>90.67</v>
      </c>
      <c r="AB6" s="35">
        <f t="shared" si="4"/>
        <v>83.58</v>
      </c>
      <c r="AC6" s="35">
        <f t="shared" si="4"/>
        <v>83.77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785.12</v>
      </c>
      <c r="BG6" s="35">
        <f t="shared" ref="BG6:BO6" si="7">IF(BG7="",NA(),BG7)</f>
        <v>893.19</v>
      </c>
      <c r="BH6" s="35">
        <f t="shared" si="7"/>
        <v>436.33</v>
      </c>
      <c r="BI6" s="35">
        <f t="shared" si="7"/>
        <v>977.66</v>
      </c>
      <c r="BJ6" s="35">
        <f t="shared" si="7"/>
        <v>1063.26</v>
      </c>
      <c r="BK6" s="35">
        <f t="shared" si="7"/>
        <v>1707.82</v>
      </c>
      <c r="BL6" s="35">
        <f t="shared" si="7"/>
        <v>1853.46</v>
      </c>
      <c r="BM6" s="35">
        <f t="shared" si="7"/>
        <v>1847.13</v>
      </c>
      <c r="BN6" s="35">
        <f t="shared" si="7"/>
        <v>1862.51</v>
      </c>
      <c r="BO6" s="35">
        <f t="shared" si="7"/>
        <v>1120.55</v>
      </c>
      <c r="BP6" s="34" t="str">
        <f>IF(BP7="","",IF(BP7="-","【-】","【"&amp;SUBSTITUTE(TEXT(BP7,"#,##0.00"),"-","△")&amp;"】"))</f>
        <v>【728.30】</v>
      </c>
      <c r="BQ6" s="35">
        <f>IF(BQ7="",NA(),BQ7)</f>
        <v>90.89</v>
      </c>
      <c r="BR6" s="35">
        <f t="shared" ref="BR6:BZ6" si="8">IF(BR7="",NA(),BR7)</f>
        <v>81.150000000000006</v>
      </c>
      <c r="BS6" s="35">
        <f t="shared" si="8"/>
        <v>74.78</v>
      </c>
      <c r="BT6" s="35">
        <f t="shared" si="8"/>
        <v>68.2</v>
      </c>
      <c r="BU6" s="35">
        <f t="shared" si="8"/>
        <v>68.75</v>
      </c>
      <c r="BV6" s="35">
        <f t="shared" si="8"/>
        <v>48.1</v>
      </c>
      <c r="BW6" s="35">
        <f t="shared" si="8"/>
        <v>45.22</v>
      </c>
      <c r="BX6" s="35">
        <f t="shared" si="8"/>
        <v>42.22</v>
      </c>
      <c r="BY6" s="35">
        <f t="shared" si="8"/>
        <v>53.03</v>
      </c>
      <c r="BZ6" s="35">
        <f t="shared" si="8"/>
        <v>73.28</v>
      </c>
      <c r="CA6" s="34" t="str">
        <f>IF(CA7="","",IF(CA7="-","【-】","【"&amp;SUBSTITUTE(TEXT(CA7,"#,##0.00"),"-","△")&amp;"】"))</f>
        <v>【100.04】</v>
      </c>
      <c r="CB6" s="35">
        <f>IF(CB7="",NA(),CB7)</f>
        <v>154.75</v>
      </c>
      <c r="CC6" s="35">
        <f t="shared" ref="CC6:CK6" si="9">IF(CC7="",NA(),CC7)</f>
        <v>172.86</v>
      </c>
      <c r="CD6" s="35">
        <f t="shared" si="9"/>
        <v>191.08</v>
      </c>
      <c r="CE6" s="35">
        <f t="shared" si="9"/>
        <v>210.19</v>
      </c>
      <c r="CF6" s="35">
        <f t="shared" si="9"/>
        <v>208.23</v>
      </c>
      <c r="CG6" s="35">
        <f t="shared" si="9"/>
        <v>275.68</v>
      </c>
      <c r="CH6" s="35">
        <f t="shared" si="9"/>
        <v>290.39999999999998</v>
      </c>
      <c r="CI6" s="35">
        <f t="shared" si="9"/>
        <v>300.07</v>
      </c>
      <c r="CJ6" s="35">
        <f t="shared" si="9"/>
        <v>250.86</v>
      </c>
      <c r="CK6" s="35">
        <f t="shared" si="9"/>
        <v>193.1</v>
      </c>
      <c r="CL6" s="34" t="str">
        <f>IF(CL7="","",IF(CL7="-","【-】","【"&amp;SUBSTITUTE(TEXT(CL7,"#,##0.00"),"-","△")&amp;"】"))</f>
        <v>【137.82】</v>
      </c>
      <c r="CM6" s="35">
        <f>IF(CM7="",NA(),CM7)</f>
        <v>40.06</v>
      </c>
      <c r="CN6" s="35">
        <f t="shared" ref="CN6:CV6" si="10">IF(CN7="",NA(),CN7)</f>
        <v>41.67</v>
      </c>
      <c r="CO6" s="35">
        <f t="shared" si="10"/>
        <v>42.55</v>
      </c>
      <c r="CP6" s="35">
        <f t="shared" si="10"/>
        <v>42.45</v>
      </c>
      <c r="CQ6" s="35">
        <f t="shared" si="10"/>
        <v>43.57</v>
      </c>
      <c r="CR6" s="35">
        <f t="shared" si="10"/>
        <v>45.25</v>
      </c>
      <c r="CS6" s="35">
        <f t="shared" si="10"/>
        <v>37.36</v>
      </c>
      <c r="CT6" s="35">
        <f t="shared" si="10"/>
        <v>42.07</v>
      </c>
      <c r="CU6" s="35">
        <f t="shared" si="10"/>
        <v>37.950000000000003</v>
      </c>
      <c r="CV6" s="35">
        <f t="shared" si="10"/>
        <v>51.05</v>
      </c>
      <c r="CW6" s="34" t="str">
        <f>IF(CW7="","",IF(CW7="-","【-】","【"&amp;SUBSTITUTE(TEXT(CW7,"#,##0.00"),"-","△")&amp;"】"))</f>
        <v>【60.09】</v>
      </c>
      <c r="CX6" s="35">
        <f>IF(CX7="",NA(),CX7)</f>
        <v>72.95</v>
      </c>
      <c r="CY6" s="35">
        <f t="shared" ref="CY6:DG6" si="11">IF(CY7="",NA(),CY7)</f>
        <v>74.19</v>
      </c>
      <c r="CZ6" s="35">
        <f t="shared" si="11"/>
        <v>75.39</v>
      </c>
      <c r="DA6" s="35">
        <f t="shared" si="11"/>
        <v>77</v>
      </c>
      <c r="DB6" s="35">
        <f t="shared" si="11"/>
        <v>77.239999999999995</v>
      </c>
      <c r="DC6" s="35">
        <f t="shared" si="11"/>
        <v>68.540000000000006</v>
      </c>
      <c r="DD6" s="35">
        <f t="shared" si="11"/>
        <v>61.85</v>
      </c>
      <c r="DE6" s="35">
        <f t="shared" si="11"/>
        <v>63.92</v>
      </c>
      <c r="DF6" s="35">
        <f t="shared" si="11"/>
        <v>63.25</v>
      </c>
      <c r="DG6" s="35">
        <f t="shared" si="11"/>
        <v>87.52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0.28999999999999998</v>
      </c>
      <c r="EK6" s="35">
        <f t="shared" si="14"/>
        <v>0.74</v>
      </c>
      <c r="EL6" s="35">
        <f t="shared" si="14"/>
        <v>0.57999999999999996</v>
      </c>
      <c r="EM6" s="35">
        <f t="shared" si="14"/>
        <v>0.01</v>
      </c>
      <c r="EN6" s="35">
        <f t="shared" si="14"/>
        <v>0.19</v>
      </c>
      <c r="EO6" s="34" t="str">
        <f>IF(EO7="","",IF(EO7="-","【-】","【"&amp;SUBSTITUTE(TEXT(EO7,"#,##0.00"),"-","△")&amp;"】"))</f>
        <v>【0.27】</v>
      </c>
    </row>
    <row r="7" spans="1:145" s="36" customFormat="1" x14ac:dyDescent="0.2">
      <c r="A7" s="28"/>
      <c r="B7" s="37">
        <v>2016</v>
      </c>
      <c r="C7" s="37">
        <v>384011</v>
      </c>
      <c r="D7" s="37">
        <v>47</v>
      </c>
      <c r="E7" s="37">
        <v>17</v>
      </c>
      <c r="F7" s="37">
        <v>1</v>
      </c>
      <c r="G7" s="37">
        <v>0</v>
      </c>
      <c r="H7" s="37" t="s">
        <v>110</v>
      </c>
      <c r="I7" s="37" t="s">
        <v>111</v>
      </c>
      <c r="J7" s="37" t="s">
        <v>112</v>
      </c>
      <c r="K7" s="37" t="s">
        <v>113</v>
      </c>
      <c r="L7" s="37" t="s">
        <v>114</v>
      </c>
      <c r="M7" s="37"/>
      <c r="N7" s="38" t="s">
        <v>115</v>
      </c>
      <c r="O7" s="38" t="s">
        <v>116</v>
      </c>
      <c r="P7" s="38">
        <v>29.7</v>
      </c>
      <c r="Q7" s="38">
        <v>95.06</v>
      </c>
      <c r="R7" s="38">
        <v>2268</v>
      </c>
      <c r="S7" s="38">
        <v>30899</v>
      </c>
      <c r="T7" s="38">
        <v>20.41</v>
      </c>
      <c r="U7" s="38">
        <v>1513.91</v>
      </c>
      <c r="V7" s="38">
        <v>9143</v>
      </c>
      <c r="W7" s="38">
        <v>1.54</v>
      </c>
      <c r="X7" s="38">
        <v>5937.01</v>
      </c>
      <c r="Y7" s="38">
        <v>95.18</v>
      </c>
      <c r="Z7" s="38">
        <v>90.62</v>
      </c>
      <c r="AA7" s="38">
        <v>90.67</v>
      </c>
      <c r="AB7" s="38">
        <v>83.58</v>
      </c>
      <c r="AC7" s="38">
        <v>83.77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785.12</v>
      </c>
      <c r="BG7" s="38">
        <v>893.19</v>
      </c>
      <c r="BH7" s="38">
        <v>436.33</v>
      </c>
      <c r="BI7" s="38">
        <v>977.66</v>
      </c>
      <c r="BJ7" s="38">
        <v>1063.26</v>
      </c>
      <c r="BK7" s="38">
        <v>1707.82</v>
      </c>
      <c r="BL7" s="38">
        <v>1853.46</v>
      </c>
      <c r="BM7" s="38">
        <v>1847.13</v>
      </c>
      <c r="BN7" s="38">
        <v>1862.51</v>
      </c>
      <c r="BO7" s="38">
        <v>1120.55</v>
      </c>
      <c r="BP7" s="38">
        <v>728.3</v>
      </c>
      <c r="BQ7" s="38">
        <v>90.89</v>
      </c>
      <c r="BR7" s="38">
        <v>81.150000000000006</v>
      </c>
      <c r="BS7" s="38">
        <v>74.78</v>
      </c>
      <c r="BT7" s="38">
        <v>68.2</v>
      </c>
      <c r="BU7" s="38">
        <v>68.75</v>
      </c>
      <c r="BV7" s="38">
        <v>48.1</v>
      </c>
      <c r="BW7" s="38">
        <v>45.22</v>
      </c>
      <c r="BX7" s="38">
        <v>42.22</v>
      </c>
      <c r="BY7" s="38">
        <v>53.03</v>
      </c>
      <c r="BZ7" s="38">
        <v>73.28</v>
      </c>
      <c r="CA7" s="38">
        <v>100.04</v>
      </c>
      <c r="CB7" s="38">
        <v>154.75</v>
      </c>
      <c r="CC7" s="38">
        <v>172.86</v>
      </c>
      <c r="CD7" s="38">
        <v>191.08</v>
      </c>
      <c r="CE7" s="38">
        <v>210.19</v>
      </c>
      <c r="CF7" s="38">
        <v>208.23</v>
      </c>
      <c r="CG7" s="38">
        <v>275.68</v>
      </c>
      <c r="CH7" s="38">
        <v>290.39999999999998</v>
      </c>
      <c r="CI7" s="38">
        <v>300.07</v>
      </c>
      <c r="CJ7" s="38">
        <v>250.86</v>
      </c>
      <c r="CK7" s="38">
        <v>193.1</v>
      </c>
      <c r="CL7" s="38">
        <v>137.82</v>
      </c>
      <c r="CM7" s="38">
        <v>40.06</v>
      </c>
      <c r="CN7" s="38">
        <v>41.67</v>
      </c>
      <c r="CO7" s="38">
        <v>42.55</v>
      </c>
      <c r="CP7" s="38">
        <v>42.45</v>
      </c>
      <c r="CQ7" s="38">
        <v>43.57</v>
      </c>
      <c r="CR7" s="38">
        <v>45.25</v>
      </c>
      <c r="CS7" s="38">
        <v>37.36</v>
      </c>
      <c r="CT7" s="38">
        <v>42.07</v>
      </c>
      <c r="CU7" s="38">
        <v>37.950000000000003</v>
      </c>
      <c r="CV7" s="38">
        <v>51.05</v>
      </c>
      <c r="CW7" s="38">
        <v>60.09</v>
      </c>
      <c r="CX7" s="38">
        <v>72.95</v>
      </c>
      <c r="CY7" s="38">
        <v>74.19</v>
      </c>
      <c r="CZ7" s="38">
        <v>75.39</v>
      </c>
      <c r="DA7" s="38">
        <v>77</v>
      </c>
      <c r="DB7" s="38">
        <v>77.239999999999995</v>
      </c>
      <c r="DC7" s="38">
        <v>68.540000000000006</v>
      </c>
      <c r="DD7" s="38">
        <v>61.85</v>
      </c>
      <c r="DE7" s="38">
        <v>63.92</v>
      </c>
      <c r="DF7" s="38">
        <v>63.25</v>
      </c>
      <c r="DG7" s="38">
        <v>87.52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0.28999999999999998</v>
      </c>
      <c r="EK7" s="38">
        <v>0.74</v>
      </c>
      <c r="EL7" s="38">
        <v>0.57999999999999996</v>
      </c>
      <c r="EM7" s="38">
        <v>0.01</v>
      </c>
      <c r="EN7" s="38">
        <v>0.19</v>
      </c>
      <c r="EO7" s="38">
        <v>0.27</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2018-02-09T08:38:13Z</cp:lastPrinted>
  <dcterms:created xsi:type="dcterms:W3CDTF">2017-12-25T02:12:29Z</dcterms:created>
  <dcterms:modified xsi:type="dcterms:W3CDTF">2018-02-15T10:59:36Z</dcterms:modified>
  <cp:category/>
</cp:coreProperties>
</file>