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O6" i="5"/>
  <c r="P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I10" i="4"/>
  <c r="B10" i="4"/>
  <c r="BB8" i="4"/>
  <c r="AL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<sst xmlns="http://schemas.openxmlformats.org/spreadsheetml/2006/main" count="221" uniqueCount="111">
  <si>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</si>
  <si>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</si>
  <si>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</si>
  <si>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</si>
  <si>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</si>
  <si>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</si>
  <si>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</si>
  <si>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</si>
  <si>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</si>
  <si>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</si>
  <si>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</si>
  <si>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</si>
  <si>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</si>
  <si>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</si>
  <si>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</si>
  <si>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</si>
  <si>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</si>
  <si>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</si>
  <si>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</si>
  <si>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</si>
  <si>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</si>
  <si>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</si>
  <si>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</si>
  <si>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</si>
  <si>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</si>
  <si>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</si>
  <si>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</si>
  <si>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</si>
  <si>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</si>
  <si>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</si>
  <si>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</si>
  <si>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</si>
  <si>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</si>
  <si>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</si>
  <si>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</si>
  <si>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</si>
  <si>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</si>
  <si>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</si>
  <si>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</si>
  <si>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</si>
  <si>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</si>
  <si>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</si>
  <si>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</si>
  <si>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</si>
  <si>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</si>
  <si>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</si>
  <si>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</si>
  <si>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</si>
  <si>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</si>
  <si>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</si>
  <si>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</si>
  <si>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</si>
  <si>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</si>
  <si>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</si>
  <si>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</si>
  <si>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</si>
  <si>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</si>
  <si>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</si>
  <si>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</si>
  <si>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</si>
  <si>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</si>
  <si>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</si>
  <si>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</si>
  <si>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</si>
  <si>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</si>
  <si>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</si>
  <si>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</si>
  <si>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</si>
  <si>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</si>
  <si>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</si>
  <si>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</si>
  <si>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</si>
  <si>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</si>
  <si>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</si>
  <si>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</si>
  <si>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</si>
  <si>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</si>
  <si>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</si>
  <si>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</si>
  <si>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</si>
  <si>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</si>
  <si>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</si>
  <si>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</si>
  <si>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</si>
  <si>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</si>
  <si>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</si>
  <si>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</si>
  <si>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</si>
  <si>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</si>
  <si>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</si>
  <si>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</si>
  <si>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</si>
  <si>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</si>
  <si>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</si>
  <si>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</si>
  <si>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</si>
  <si>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</si>
  <si>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</si>
  <si>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</si>
  <si>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</si>
  <si>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</si>
  <si>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</si>
  <si>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</si>
  <si>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</si>
  <si>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</si>
  <si>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</si>
  <si>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</si>
  <si>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</si>
  <si>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ため、順次、老朽管渠の更新を行っている。ただし、H24以降は、保内処理区の整備を優先して実施しているため、八幡浜処理区の管渠の更新は行っていない。
　保内処理区の面整備がH29で完成予定なので、それ以降は、八幡浜処理区の管渠の長寿命化に着手することにしている。
　八幡浜処理区の処理場については、H26から長寿命化事業に取り組んでいる。</t>
    <phoneticPr fontId="4"/>
  </si>
  <si>
    <t>　経営の健全性・効率性については、それぞれの指標で、類似団体の平均値に近い数字となっており、とりわけ問題がある状態ではないと考える。
　H29で保内処理区の面整備が完了する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及び節水機器の普及により、有収水量が減少し、それに伴う使用料の減少も続くと予想される。そのため、H27に使用料の改定を行ったが、今後も3年に1度の見直しを行いたい。
　また、保内処理区においては、接続依頼の強化による水洗化率の向上、八幡浜処理区おいては、不明水対策による有収率の向上に努めていきたい。</t>
    <rPh sb="74" eb="76">
      <t>ショリ</t>
    </rPh>
    <rPh sb="164" eb="165">
      <t>メン</t>
    </rPh>
    <rPh sb="165" eb="167">
      <t>セイビ</t>
    </rPh>
    <rPh sb="329" eb="332">
      <t>ヤワタハマ</t>
    </rPh>
    <rPh sb="332" eb="334">
      <t>ショリ</t>
    </rPh>
    <rPh sb="334" eb="335">
      <t>ク</t>
    </rPh>
    <rPh sb="340" eb="342">
      <t>フメイ</t>
    </rPh>
    <rPh sb="342" eb="343">
      <t>スイ</t>
    </rPh>
    <rPh sb="343" eb="345">
      <t>タイサク</t>
    </rPh>
    <rPh sb="348" eb="350">
      <t>ユウシュウ</t>
    </rPh>
    <rPh sb="350" eb="351">
      <t>リツ</t>
    </rPh>
    <rPh sb="352" eb="354">
      <t>コウジョウ</t>
    </rPh>
    <phoneticPr fontId="4"/>
  </si>
  <si>
    <t>①　収益的収支比率
　一般会計繰入金により収支差額を調整しているため、100％に満たない赤字状態ではあるが、経営状況が悪いということではない。ここ5年間は、一般会計繰入金の増加と、企業債元利償還金の減少により、改善傾向にある。
④　企業債残高対事業規模比率
　企業債残高の減少と一般会計負担分の増加により、年々減少しているが、H27に増えた要因は、分流式下水道に要する経費（基準内繰出金）の減少に伴い、一般会計で負担すべき企業債が減少したことによるものである。
⑤　経費回収率、⑥　汚水処理原価
　処理区域は拡大しているが、人口減少等により使用料収入と有収水量は横ばいとなっている。一方、分流式下水道に要する経費等の増加に伴い、汚水処理費が減少しているので、経費回収率は高くなり、汚水処理原価は低くなっている。
⑦　施設利用率
　処理区域の拡大に伴い、年々増えている。H26には100％を超え、処理能力以上の処理をしているが、保内浄化センターの増築により解消される見込みである。
⑧　水洗化率
　整備が完了している八幡浜処理区では95％に近いが、整備中の保内処理区では約6割である。保内処理区については、H18供用開始ということで、すでに浄化槽が普及していたことと、住民の高齢化が原因と考えているが、今後も水洗化率の向上に努めていきたい。</t>
    <rPh sb="2" eb="5">
      <t>シュウエキテキ</t>
    </rPh>
    <rPh sb="5" eb="7">
      <t>シュウシ</t>
    </rPh>
    <rPh sb="7" eb="9">
      <t>ヒリツ</t>
    </rPh>
    <rPh sb="21" eb="23">
      <t>シュウシ</t>
    </rPh>
    <rPh sb="23" eb="25">
      <t>サガク</t>
    </rPh>
    <rPh sb="93" eb="95">
      <t>ガンリ</t>
    </rPh>
    <rPh sb="105" eb="107">
      <t>カイゼン</t>
    </rPh>
    <rPh sb="107" eb="109">
      <t>ケイコウ</t>
    </rPh>
    <rPh sb="130" eb="132">
      <t>キギョウ</t>
    </rPh>
    <rPh sb="132" eb="133">
      <t>サイ</t>
    </rPh>
    <rPh sb="133" eb="135">
      <t>ザンダカ</t>
    </rPh>
    <rPh sb="136" eb="138">
      <t>ゲンショウ</t>
    </rPh>
    <rPh sb="145" eb="146">
      <t>ブン</t>
    </rPh>
    <rPh sb="153" eb="155">
      <t>ネンネン</t>
    </rPh>
    <rPh sb="155" eb="157">
      <t>ゲンショウ</t>
    </rPh>
    <rPh sb="167" eb="168">
      <t>フ</t>
    </rPh>
    <rPh sb="170" eb="172">
      <t>ヨウイン</t>
    </rPh>
    <rPh sb="174" eb="176">
      <t>ブンリュウ</t>
    </rPh>
    <rPh sb="176" eb="177">
      <t>シキ</t>
    </rPh>
    <rPh sb="177" eb="180">
      <t>ゲスイドウ</t>
    </rPh>
    <rPh sb="181" eb="182">
      <t>ヨウ</t>
    </rPh>
    <rPh sb="184" eb="186">
      <t>ケイヒ</t>
    </rPh>
    <rPh sb="187" eb="189">
      <t>キジュン</t>
    </rPh>
    <rPh sb="189" eb="190">
      <t>ナイ</t>
    </rPh>
    <rPh sb="190" eb="193">
      <t>クリダシキン</t>
    </rPh>
    <rPh sb="195" eb="197">
      <t>ゲンショウ</t>
    </rPh>
    <rPh sb="198" eb="199">
      <t>トモナ</t>
    </rPh>
    <rPh sb="201" eb="203">
      <t>イッパン</t>
    </rPh>
    <rPh sb="203" eb="205">
      <t>カイケイ</t>
    </rPh>
    <rPh sb="206" eb="208">
      <t>フタン</t>
    </rPh>
    <rPh sb="211" eb="213">
      <t>キギョウ</t>
    </rPh>
    <rPh sb="213" eb="214">
      <t>サイ</t>
    </rPh>
    <rPh sb="215" eb="217">
      <t>ゲンショウ</t>
    </rPh>
    <rPh sb="233" eb="235">
      <t>ケイヒ</t>
    </rPh>
    <rPh sb="235" eb="237">
      <t>カイシュウ</t>
    </rPh>
    <rPh sb="237" eb="238">
      <t>リツ</t>
    </rPh>
    <rPh sb="241" eb="243">
      <t>オスイ</t>
    </rPh>
    <rPh sb="243" eb="245">
      <t>ショリ</t>
    </rPh>
    <rPh sb="245" eb="247">
      <t>ゲンカ</t>
    </rPh>
    <rPh sb="262" eb="264">
      <t>ジンコウ</t>
    </rPh>
    <rPh sb="264" eb="266">
      <t>ゲンショウ</t>
    </rPh>
    <rPh sb="266" eb="267">
      <t>トウ</t>
    </rPh>
    <rPh sb="365" eb="367">
      <t>ショリ</t>
    </rPh>
    <rPh sb="367" eb="369">
      <t>クイキ</t>
    </rPh>
    <rPh sb="370" eb="372">
      <t>カクダイ</t>
    </rPh>
    <rPh sb="373" eb="374">
      <t>トモナ</t>
    </rPh>
    <rPh sb="376" eb="378">
      <t>ネンネン</t>
    </rPh>
    <rPh sb="378" eb="379">
      <t>フ</t>
    </rPh>
    <rPh sb="397" eb="399">
      <t>ショリ</t>
    </rPh>
    <rPh sb="399" eb="401">
      <t>ノウリョク</t>
    </rPh>
    <rPh sb="401" eb="403">
      <t>イジョウ</t>
    </rPh>
    <rPh sb="404" eb="406">
      <t>ショリ</t>
    </rPh>
    <rPh sb="413" eb="415">
      <t>ホナイ</t>
    </rPh>
    <rPh sb="415" eb="417">
      <t>ジョウカ</t>
    </rPh>
    <rPh sb="422" eb="424">
      <t>ゾウチク</t>
    </rPh>
    <rPh sb="427" eb="429">
      <t>カイショウ</t>
    </rPh>
    <rPh sb="432" eb="43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</si>
</sst>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0.19</c:v>
                </c:pt>
                <c:pt idx="1">
                  <c:v>0</c:v>
                </c:pt>
                <c:pt idx="2">
                  <c:v>0</c:v>
                </c:pt>
                <c:pt idx="3">
                  <c:v>0</c:v>
                </c:pt>
                <c:pt idx="4">
                  <c:v>0</c:v>
                </c:pt>
              </c:numCache>
            </c:numRef>
          </c:val>
        </c:ser>
        <c:dLbls>
          <c:showLegendKey val="0"/>
          <c:showVal val="0"/>
          <c:showCatName val="0"/>
          <c:showSerName val="0"/>
          <c:showPercent val="0"/>
          <c:showBubbleSize val="0"/>
        </c:dLbls>
        <c:gapWidth val="150"/>
        <c:axId val="159418624"/>
        <c:axId val="1594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c:v>
                </c:pt>
                <c:pt idx="2">
                  <c:v>7.0000000000000007E-2</c:v>
                </c:pt>
                <c:pt idx="3">
                  <c:v>0.11</c:v>
                </c:pt>
                <c:pt idx="4">
                  <c:v>0.09</c:v>
                </c:pt>
              </c:numCache>
            </c:numRef>
          </c:val>
          <c:smooth val="0"/>
        </c:ser>
        <c:dLbls>
          <c:showLegendKey val="0"/>
          <c:showVal val="0"/>
          <c:showCatName val="0"/>
          <c:showSerName val="0"/>
          <c:showPercent val="0"/>
          <c:showBubbleSize val="0"/>
        </c:dLbls>
        <c:marker val="1"/>
        <c:smooth val="0"/>
        <c:axId val="159418624"/>
        <c:axId val="159424896"/>
      </c:lineChart>
      <c:dateAx>
        <c:axId val="159418624"/>
        <c:scaling>
          <c:orientation val="minMax"/>
        </c:scaling>
        <c:delete val="1"/>
        <c:axPos val="b"/>
        <c:numFmt formatCode="ge" sourceLinked="1"/>
        <c:majorTickMark val="none"/>
        <c:minorTickMark val="none"/>
        <c:tickLblPos val="none"/>
        <c:crossAx val="159424896"/>
        <c:crosses val="autoZero"/>
        <c:auto val="1"/>
        <c:lblOffset val="100"/>
        <c:baseTimeUnit val="years"/>
      </c:dateAx>
      <c:valAx>
        <c:axId val="1594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49.86</c:v>
                </c:pt>
                <c:pt idx="1">
                  <c:v>79.180000000000007</c:v>
                </c:pt>
                <c:pt idx="2">
                  <c:v>92.98</c:v>
                </c:pt>
                <c:pt idx="3">
                  <c:v>100.37</c:v>
                </c:pt>
                <c:pt idx="4">
                  <c:v>97.78</c:v>
                </c:pt>
              </c:numCache>
            </c:numRef>
          </c:val>
        </c:ser>
        <c:dLbls>
          <c:showLegendKey val="0"/>
          <c:showVal val="0"/>
          <c:showCatName val="0"/>
          <c:showSerName val="0"/>
          <c:showPercent val="0"/>
          <c:showBubbleSize val="0"/>
        </c:dLbls>
        <c:gapWidth val="150"/>
        <c:axId val="166226560"/>
        <c:axId val="1662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55.41</c:v>
                </c:pt>
                <c:pt idx="2">
                  <c:v>55.81</c:v>
                </c:pt>
                <c:pt idx="3">
                  <c:v>64.23</c:v>
                </c:pt>
                <c:pt idx="4">
                  <c:v>59.4</c:v>
                </c:pt>
              </c:numCache>
            </c:numRef>
          </c:val>
          <c:smooth val="0"/>
        </c:ser>
        <c:dLbls>
          <c:showLegendKey val="0"/>
          <c:showVal val="0"/>
          <c:showCatName val="0"/>
          <c:showSerName val="0"/>
          <c:showPercent val="0"/>
          <c:showBubbleSize val="0"/>
        </c:dLbls>
        <c:marker val="1"/>
        <c:smooth val="0"/>
        <c:axId val="166226560"/>
        <c:axId val="166257408"/>
      </c:lineChart>
      <c:dateAx>
        <c:axId val="166226560"/>
        <c:scaling>
          <c:orientation val="minMax"/>
        </c:scaling>
        <c:delete val="1"/>
        <c:axPos val="b"/>
        <c:numFmt formatCode="ge" sourceLinked="1"/>
        <c:majorTickMark val="none"/>
        <c:minorTickMark val="none"/>
        <c:tickLblPos val="none"/>
        <c:crossAx val="166257408"/>
        <c:crosses val="autoZero"/>
        <c:auto val="1"/>
        <c:lblOffset val="100"/>
        <c:baseTimeUnit val="years"/>
      </c:dateAx>
      <c:valAx>
        <c:axId val="1662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83.32</c:v>
                </c:pt>
                <c:pt idx="1">
                  <c:v>83.55</c:v>
                </c:pt>
                <c:pt idx="2">
                  <c:v>83.84</c:v>
                </c:pt>
                <c:pt idx="3">
                  <c:v>84.69</c:v>
                </c:pt>
                <c:pt idx="4">
                  <c:v>83.83</c:v>
                </c:pt>
              </c:numCache>
            </c:numRef>
          </c:val>
        </c:ser>
        <c:dLbls>
          <c:showLegendKey val="0"/>
          <c:showVal val="0"/>
          <c:showCatName val="0"/>
          <c:showSerName val="0"/>
          <c:showPercent val="0"/>
          <c:showBubbleSize val="0"/>
        </c:dLbls>
        <c:gapWidth val="150"/>
        <c:axId val="166336768"/>
        <c:axId val="1663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84.12</c:v>
                </c:pt>
                <c:pt idx="2">
                  <c:v>84.41</c:v>
                </c:pt>
                <c:pt idx="3">
                  <c:v>90.22</c:v>
                </c:pt>
                <c:pt idx="4">
                  <c:v>89.81</c:v>
                </c:pt>
              </c:numCache>
            </c:numRef>
          </c:val>
          <c:smooth val="0"/>
        </c:ser>
        <c:dLbls>
          <c:showLegendKey val="0"/>
          <c:showVal val="0"/>
          <c:showCatName val="0"/>
          <c:showSerName val="0"/>
          <c:showPercent val="0"/>
          <c:showBubbleSize val="0"/>
        </c:dLbls>
        <c:marker val="1"/>
        <c:smooth val="0"/>
        <c:axId val="166336768"/>
        <c:axId val="166343040"/>
      </c:lineChart>
      <c:dateAx>
        <c:axId val="166336768"/>
        <c:scaling>
          <c:orientation val="minMax"/>
        </c:scaling>
        <c:delete val="1"/>
        <c:axPos val="b"/>
        <c:numFmt formatCode="ge" sourceLinked="1"/>
        <c:majorTickMark val="none"/>
        <c:minorTickMark val="none"/>
        <c:tickLblPos val="none"/>
        <c:crossAx val="166343040"/>
        <c:crosses val="autoZero"/>
        <c:auto val="1"/>
        <c:lblOffset val="100"/>
        <c:baseTimeUnit val="years"/>
      </c:dateAx>
      <c:valAx>
        <c:axId val="1663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48.91</c:v>
                </c:pt>
                <c:pt idx="1">
                  <c:v>51.4</c:v>
                </c:pt>
                <c:pt idx="2">
                  <c:v>62.74</c:v>
                </c:pt>
                <c:pt idx="3">
                  <c:v>88.26</c:v>
                </c:pt>
                <c:pt idx="4">
                  <c:v>87.3</c:v>
                </c:pt>
              </c:numCache>
            </c:numRef>
          </c:val>
        </c:ser>
        <c:dLbls>
          <c:showLegendKey val="0"/>
          <c:showVal val="0"/>
          <c:showCatName val="0"/>
          <c:showSerName val="0"/>
          <c:showPercent val="0"/>
          <c:showBubbleSize val="0"/>
        </c:dLbls>
        <c:gapWidth val="150"/>
        <c:axId val="159455104"/>
        <c:axId val="159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55104"/>
        <c:axId val="159465472"/>
      </c:lineChart>
      <c:dateAx>
        <c:axId val="159455104"/>
        <c:scaling>
          <c:orientation val="minMax"/>
        </c:scaling>
        <c:delete val="1"/>
        <c:axPos val="b"/>
        <c:numFmt formatCode="ge" sourceLinked="1"/>
        <c:majorTickMark val="none"/>
        <c:minorTickMark val="none"/>
        <c:tickLblPos val="none"/>
        <c:crossAx val="159465472"/>
        <c:crosses val="autoZero"/>
        <c:auto val="1"/>
        <c:lblOffset val="100"/>
        <c:baseTimeUnit val="years"/>
      </c:dateAx>
      <c:valAx>
        <c:axId val="1594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95680"/>
        <c:axId val="1594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95680"/>
        <c:axId val="159497600"/>
      </c:lineChart>
      <c:dateAx>
        <c:axId val="159495680"/>
        <c:scaling>
          <c:orientation val="minMax"/>
        </c:scaling>
        <c:delete val="1"/>
        <c:axPos val="b"/>
        <c:numFmt formatCode="ge" sourceLinked="1"/>
        <c:majorTickMark val="none"/>
        <c:minorTickMark val="none"/>
        <c:tickLblPos val="none"/>
        <c:crossAx val="159497600"/>
        <c:crosses val="autoZero"/>
        <c:auto val="1"/>
        <c:lblOffset val="100"/>
        <c:baseTimeUnit val="years"/>
      </c:dateAx>
      <c:valAx>
        <c:axId val="159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78272"/>
        <c:axId val="166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78272"/>
        <c:axId val="166280192"/>
      </c:lineChart>
      <c:dateAx>
        <c:axId val="166278272"/>
        <c:scaling>
          <c:orientation val="minMax"/>
        </c:scaling>
        <c:delete val="1"/>
        <c:axPos val="b"/>
        <c:numFmt formatCode="ge" sourceLinked="1"/>
        <c:majorTickMark val="none"/>
        <c:minorTickMark val="none"/>
        <c:tickLblPos val="none"/>
        <c:crossAx val="166280192"/>
        <c:crosses val="autoZero"/>
        <c:auto val="1"/>
        <c:lblOffset val="100"/>
        <c:baseTimeUnit val="years"/>
      </c:dateAx>
      <c:valAx>
        <c:axId val="166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05376"/>
        <c:axId val="1660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05376"/>
        <c:axId val="166011648"/>
      </c:lineChart>
      <c:dateAx>
        <c:axId val="166005376"/>
        <c:scaling>
          <c:orientation val="minMax"/>
        </c:scaling>
        <c:delete val="1"/>
        <c:axPos val="b"/>
        <c:numFmt formatCode="ge" sourceLinked="1"/>
        <c:majorTickMark val="none"/>
        <c:minorTickMark val="none"/>
        <c:tickLblPos val="none"/>
        <c:crossAx val="166011648"/>
        <c:crosses val="autoZero"/>
        <c:auto val="1"/>
        <c:lblOffset val="100"/>
        <c:baseTimeUnit val="years"/>
      </c:dateAx>
      <c:valAx>
        <c:axId val="1660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33664"/>
        <c:axId val="1660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33664"/>
        <c:axId val="166039936"/>
      </c:lineChart>
      <c:dateAx>
        <c:axId val="166033664"/>
        <c:scaling>
          <c:orientation val="minMax"/>
        </c:scaling>
        <c:delete val="1"/>
        <c:axPos val="b"/>
        <c:numFmt formatCode="ge" sourceLinked="1"/>
        <c:majorTickMark val="none"/>
        <c:minorTickMark val="none"/>
        <c:tickLblPos val="none"/>
        <c:crossAx val="166039936"/>
        <c:crosses val="autoZero"/>
        <c:auto val="1"/>
        <c:lblOffset val="100"/>
        <c:baseTimeUnit val="years"/>
      </c:dateAx>
      <c:valAx>
        <c:axId val="1660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1486.39</c:v>
                </c:pt>
                <c:pt idx="1">
                  <c:v>1323.68</c:v>
                </c:pt>
                <c:pt idx="2">
                  <c:v>938.01</c:v>
                </c:pt>
                <c:pt idx="3">
                  <c:v>439.96</c:v>
                </c:pt>
                <c:pt idx="4">
                  <c:v>523.66999999999996</c:v>
                </c:pt>
              </c:numCache>
            </c:numRef>
          </c:val>
        </c:ser>
        <c:dLbls>
          <c:showLegendKey val="0"/>
          <c:showVal val="0"/>
          <c:showCatName val="0"/>
          <c:showSerName val="0"/>
          <c:showPercent val="0"/>
          <c:showBubbleSize val="0"/>
        </c:dLbls>
        <c:gapWidth val="150"/>
        <c:axId val="166066048"/>
        <c:axId val="1661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1273.52</c:v>
                </c:pt>
                <c:pt idx="2">
                  <c:v>1209.95</c:v>
                </c:pt>
                <c:pt idx="3">
                  <c:v>721.06</c:v>
                </c:pt>
                <c:pt idx="4">
                  <c:v>862.87</c:v>
                </c:pt>
              </c:numCache>
            </c:numRef>
          </c:val>
          <c:smooth val="0"/>
        </c:ser>
        <c:dLbls>
          <c:showLegendKey val="0"/>
          <c:showVal val="0"/>
          <c:showCatName val="0"/>
          <c:showSerName val="0"/>
          <c:showPercent val="0"/>
          <c:showBubbleSize val="0"/>
        </c:dLbls>
        <c:marker val="1"/>
        <c:smooth val="0"/>
        <c:axId val="166066048"/>
        <c:axId val="166146048"/>
      </c:lineChart>
      <c:dateAx>
        <c:axId val="166066048"/>
        <c:scaling>
          <c:orientation val="minMax"/>
        </c:scaling>
        <c:delete val="1"/>
        <c:axPos val="b"/>
        <c:numFmt formatCode="ge" sourceLinked="1"/>
        <c:majorTickMark val="none"/>
        <c:minorTickMark val="none"/>
        <c:tickLblPos val="none"/>
        <c:crossAx val="166146048"/>
        <c:crosses val="autoZero"/>
        <c:auto val="1"/>
        <c:lblOffset val="100"/>
        <c:baseTimeUnit val="years"/>
      </c:dateAx>
      <c:valAx>
        <c:axId val="1661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66.09</c:v>
                </c:pt>
                <c:pt idx="1">
                  <c:v>67.75</c:v>
                </c:pt>
                <c:pt idx="2">
                  <c:v>74.650000000000006</c:v>
                </c:pt>
                <c:pt idx="3">
                  <c:v>86.23</c:v>
                </c:pt>
                <c:pt idx="4">
                  <c:v>78.98</c:v>
                </c:pt>
              </c:numCache>
            </c:numRef>
          </c:val>
        </c:ser>
        <c:dLbls>
          <c:showLegendKey val="0"/>
          <c:showVal val="0"/>
          <c:showCatName val="0"/>
          <c:showSerName val="0"/>
          <c:showPercent val="0"/>
          <c:showBubbleSize val="0"/>
        </c:dLbls>
        <c:gapWidth val="150"/>
        <c:axId val="166182912"/>
        <c:axId val="166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67.849999999999994</c:v>
                </c:pt>
                <c:pt idx="2">
                  <c:v>69.48</c:v>
                </c:pt>
                <c:pt idx="3">
                  <c:v>84.86</c:v>
                </c:pt>
                <c:pt idx="4">
                  <c:v>85.39</c:v>
                </c:pt>
              </c:numCache>
            </c:numRef>
          </c:val>
          <c:smooth val="0"/>
        </c:ser>
        <c:dLbls>
          <c:showLegendKey val="0"/>
          <c:showVal val="0"/>
          <c:showCatName val="0"/>
          <c:showSerName val="0"/>
          <c:showPercent val="0"/>
          <c:showBubbleSize val="0"/>
        </c:dLbls>
        <c:marker val="1"/>
        <c:smooth val="0"/>
        <c:axId val="166182912"/>
        <c:axId val="166184832"/>
      </c:lineChart>
      <c:dateAx>
        <c:axId val="166182912"/>
        <c:scaling>
          <c:orientation val="minMax"/>
        </c:scaling>
        <c:delete val="1"/>
        <c:axPos val="b"/>
        <c:numFmt formatCode="ge" sourceLinked="1"/>
        <c:majorTickMark val="none"/>
        <c:minorTickMark val="none"/>
        <c:tickLblPos val="none"/>
        <c:crossAx val="166184832"/>
        <c:crosses val="autoZero"/>
        <c:auto val="1"/>
        <c:lblOffset val="100"/>
        <c:baseTimeUnit val="years"/>
      </c:dateAx>
      <c:valAx>
        <c:axId val="1661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241.75</c:v>
                </c:pt>
                <c:pt idx="1">
                  <c:v>235.48</c:v>
                </c:pt>
                <c:pt idx="2">
                  <c:v>214.27</c:v>
                </c:pt>
                <c:pt idx="3">
                  <c:v>190.2</c:v>
                </c:pt>
                <c:pt idx="4">
                  <c:v>216.23</c:v>
                </c:pt>
              </c:numCache>
            </c:numRef>
          </c:val>
        </c:ser>
        <c:dLbls>
          <c:showLegendKey val="0"/>
          <c:showVal val="0"/>
          <c:showCatName val="0"/>
          <c:showSerName val="0"/>
          <c:showPercent val="0"/>
          <c:showBubbleSize val="0"/>
        </c:dLbls>
        <c:gapWidth val="150"/>
        <c:axId val="166206464"/>
        <c:axId val="1662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224.94</c:v>
                </c:pt>
                <c:pt idx="2">
                  <c:v>220.67</c:v>
                </c:pt>
                <c:pt idx="3">
                  <c:v>188.14</c:v>
                </c:pt>
                <c:pt idx="4">
                  <c:v>188.79</c:v>
                </c:pt>
              </c:numCache>
            </c:numRef>
          </c:val>
          <c:smooth val="0"/>
        </c:ser>
        <c:dLbls>
          <c:showLegendKey val="0"/>
          <c:showVal val="0"/>
          <c:showCatName val="0"/>
          <c:showSerName val="0"/>
          <c:showPercent val="0"/>
          <c:showBubbleSize val="0"/>
        </c:dLbls>
        <c:marker val="1"/>
        <c:smooth val="0"/>
        <c:axId val="166206464"/>
        <c:axId val="166212736"/>
      </c:lineChart>
      <c:dateAx>
        <c:axId val="166206464"/>
        <c:scaling>
          <c:orientation val="minMax"/>
        </c:scaling>
        <c:delete val="1"/>
        <c:axPos val="b"/>
        <c:numFmt formatCode="ge" sourceLinked="1"/>
        <c:majorTickMark val="none"/>
        <c:minorTickMark val="none"/>
        <c:tickLblPos val="none"/>
        <c:crossAx val="166212736"/>
        <c:crosses val="autoZero"/>
        <c:auto val="1"/>
        <c:lblOffset val="100"/>
        <c:baseTimeUnit val="years"/>
      </c:dateAx>
      <c:valAx>
        <c:axId val="166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八幡浜市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Cc1</v>
      </c>
      <c r="X8" s="76"/>
      <c r="Y8" s="76"/>
      <c r="Z8" s="76"/>
      <c r="AA8" s="76"/>
      <c r="AB8" s="76"/>
      <c r="AC8" s="76"/>
      <c r="AD8" s="3"/>
      <c r="AE8" s="3"/>
      <c r="AF8" s="3"/>
      <c r="AG8" s="3"/>
      <c r="AH8" s="3"/>
      <c r="AI8" s="3"/>
      <c r="AJ8" s="3"/>
      <c r="AK8" s="3"/>
      <c r="AL8" s="70">
        <f>データ!R6</f>
        <v>35931</v>
      </c>
      <c r="AM8" s="70"/>
      <c r="AN8" s="70"/>
      <c r="AO8" s="70"/>
      <c r="AP8" s="70"/>
      <c r="AQ8" s="70"/>
      <c r="AR8" s="70"/>
      <c r="AS8" s="70"/>
      <c r="AT8" s="69">
        <f>データ!S6</f>
        <v>132.68</v>
      </c>
      <c r="AU8" s="69"/>
      <c r="AV8" s="69"/>
      <c r="AW8" s="69"/>
      <c r="AX8" s="69"/>
      <c r="AY8" s="69"/>
      <c r="AZ8" s="69"/>
      <c r="BA8" s="69"/>
      <c r="BB8" s="69">
        <f>データ!T6</f>
        <v>270.81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70.44</v>
      </c>
      <c r="Q10" s="69"/>
      <c r="R10" s="69"/>
      <c r="S10" s="69"/>
      <c r="T10" s="69"/>
      <c r="U10" s="69"/>
      <c r="V10" s="69"/>
      <c r="W10" s="69">
        <f>データ!P6</f>
        <v>35.53</v>
      </c>
      <c r="X10" s="69"/>
      <c r="Y10" s="69"/>
      <c r="Z10" s="69"/>
      <c r="AA10" s="69"/>
      <c r="AB10" s="69"/>
      <c r="AC10" s="69"/>
      <c r="AD10" s="70">
        <f>データ!Q6</f>
        <v>3000</v>
      </c>
      <c r="AE10" s="70"/>
      <c r="AF10" s="70"/>
      <c r="AG10" s="70"/>
      <c r="AH10" s="70"/>
      <c r="AI10" s="70"/>
      <c r="AJ10" s="70"/>
      <c r="AK10" s="2"/>
      <c r="AL10" s="70">
        <f>データ!U6</f>
        <v>25108</v>
      </c>
      <c r="AM10" s="70"/>
      <c r="AN10" s="70"/>
      <c r="AO10" s="70"/>
      <c r="AP10" s="70"/>
      <c r="AQ10" s="70"/>
      <c r="AR10" s="70"/>
      <c r="AS10" s="70"/>
      <c r="AT10" s="69">
        <f>データ!V6</f>
        <v>5.37</v>
      </c>
      <c r="AU10" s="69"/>
      <c r="AV10" s="69"/>
      <c r="AW10" s="69"/>
      <c r="AX10" s="69"/>
      <c r="AY10" s="69"/>
      <c r="AZ10" s="69"/>
      <c r="BA10" s="69"/>
      <c r="BB10" s="69">
        <f>データ!W6</f>
        <v>4675.6099999999997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382043</v>
      </c>
      <c r="D6" s="31">
        <f t="shared" si="3"/>
        <v>47</v>
      </c>
      <c r="E6" s="31">
        <f t="shared" si="3"/>
        <v>17</v>
      </c>
      <c r="F6" s="31">
        <f t="shared" si="3"/>
        <v>1</v>
      </c>
      <c r="G6" s="31">
        <f t="shared" si="3"/>
        <v>0</v>
      </c>
      <c r="H6" s="31" t="str">
        <f t="shared" si="3"/>
        <v>愛媛県　八幡浜市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70.44</v>
      </c>
      <c r="P6" s="32">
        <f t="shared" si="3"/>
        <v>35.53</v>
      </c>
      <c r="Q6" s="32">
        <f t="shared" si="3"/>
        <v>3000</v>
      </c>
      <c r="R6" s="32">
        <f t="shared" si="3"/>
        <v>35931</v>
      </c>
      <c r="S6" s="32">
        <f t="shared" si="3"/>
        <v>132.68</v>
      </c>
      <c r="T6" s="32">
        <f t="shared" si="3"/>
        <v>270.81</v>
      </c>
      <c r="U6" s="32">
        <f t="shared" si="3"/>
        <v>25108</v>
      </c>
      <c r="V6" s="32">
        <f t="shared" si="3"/>
        <v>5.37</v>
      </c>
      <c r="W6" s="32">
        <f t="shared" si="3"/>
        <v>4675.6099999999997</v>
      </c>
      <c r="X6" s="33">
        <f>IF(X7="",NA(),X7)</f>
        <v>48.91</v>
      </c>
      <c r="Y6" s="33">
        <f t="shared" ref="Y6:AG6" si="4">IF(Y7="",NA(),Y7)</f>
        <v>51.4</v>
      </c>
      <c r="Z6" s="33">
        <f t="shared" si="4"/>
        <v>62.74</v>
      </c>
      <c r="AA6" s="33">
        <f t="shared" si="4"/>
        <v>88.26</v>
      </c>
      <c r="AB6" s="33">
        <f t="shared" si="4"/>
        <v>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1486.39</v>
      </c>
      <c r="BF6" s="33">
        <f t="shared" ref="BF6:BN6" si="7">IF(BF7="",NA(),BF7)</f>
        <v>1323.68</v>
      </c>
      <c r="BG6" s="33">
        <f t="shared" si="7"/>
        <v>938.01</v>
      </c>
      <c r="BH6" s="33">
        <f t="shared" si="7"/>
        <v>439.96</v>
      </c>
      <c r="BI6" s="33">
        <f t="shared" si="7"/>
        <v>523.66999999999996</v>
      </c>
      <c r="BJ6" s="33">
        <f t="shared" si="7"/>
        <v>1258.6099999999999</v>
      </c>
      <c r="BK6" s="33">
        <f t="shared" si="7"/>
        <v>1273.52</v>
      </c>
      <c r="BL6" s="33">
        <f t="shared" si="7"/>
        <v>1209.95</v>
      </c>
      <c r="BM6" s="33">
        <f t="shared" si="7"/>
        <v>721.06</v>
      </c>
      <c r="BN6" s="33">
        <f t="shared" si="7"/>
        <v>862.87</v>
      </c>
      <c r="BO6" s="32" t="str">
        <f>IF(BO7="","",IF(BO7="-","【-】","【"&amp;SUBSTITUTE(TEXT(BO7,"#,##0.00"),"-","△")&amp;"】"))</f>
        <v>【763.62】</v>
      </c>
      <c r="BP6" s="33">
        <f>IF(BP7="",NA(),BP7)</f>
        <v>66.09</v>
      </c>
      <c r="BQ6" s="33">
        <f t="shared" ref="BQ6:BY6" si="8">IF(BQ7="",NA(),BQ7)</f>
        <v>67.75</v>
      </c>
      <c r="BR6" s="33">
        <f t="shared" si="8"/>
        <v>74.650000000000006</v>
      </c>
      <c r="BS6" s="33">
        <f t="shared" si="8"/>
        <v>86.23</v>
      </c>
      <c r="BT6" s="33">
        <f t="shared" si="8"/>
        <v>78.98</v>
      </c>
      <c r="BU6" s="33">
        <f t="shared" si="8"/>
        <v>66.02</v>
      </c>
      <c r="BV6" s="33">
        <f t="shared" si="8"/>
        <v>67.849999999999994</v>
      </c>
      <c r="BW6" s="33">
        <f t="shared" si="8"/>
        <v>69.48</v>
      </c>
      <c r="BX6" s="33">
        <f t="shared" si="8"/>
        <v>84.86</v>
      </c>
      <c r="BY6" s="33">
        <f t="shared" si="8"/>
        <v>85.39</v>
      </c>
      <c r="BZ6" s="32" t="str">
        <f>IF(BZ7="","",IF(BZ7="-","【-】","【"&amp;SUBSTITUTE(TEXT(BZ7,"#,##0.00"),"-","△")&amp;"】"))</f>
        <v>【98.53】</v>
      </c>
      <c r="CA6" s="33">
        <f>IF(CA7="",NA(),CA7)</f>
        <v>241.75</v>
      </c>
      <c r="CB6" s="33">
        <f t="shared" ref="CB6:CJ6" si="9">IF(CB7="",NA(),CB7)</f>
        <v>235.48</v>
      </c>
      <c r="CC6" s="33">
        <f t="shared" si="9"/>
        <v>214.27</v>
      </c>
      <c r="CD6" s="33">
        <f t="shared" si="9"/>
        <v>190.2</v>
      </c>
      <c r="CE6" s="33">
        <f t="shared" si="9"/>
        <v>216.23</v>
      </c>
      <c r="CF6" s="33">
        <f t="shared" si="9"/>
        <v>196.8</v>
      </c>
      <c r="CG6" s="33">
        <f t="shared" si="9"/>
        <v>224.94</v>
      </c>
      <c r="CH6" s="33">
        <f t="shared" si="9"/>
        <v>220.67</v>
      </c>
      <c r="CI6" s="33">
        <f t="shared" si="9"/>
        <v>188.14</v>
      </c>
      <c r="CJ6" s="33">
        <f t="shared" si="9"/>
        <v>188.79</v>
      </c>
      <c r="CK6" s="32" t="str">
        <f>IF(CK7="","",IF(CK7="-","【-】","【"&amp;SUBSTITUTE(TEXT(CK7,"#,##0.00"),"-","△")&amp;"】"))</f>
        <v>【139.70】</v>
      </c>
      <c r="CL6" s="33">
        <f>IF(CL7="",NA(),CL7)</f>
        <v>49.86</v>
      </c>
      <c r="CM6" s="33">
        <f t="shared" ref="CM6:CU6" si="10">IF(CM7="",NA(),CM7)</f>
        <v>79.180000000000007</v>
      </c>
      <c r="CN6" s="33">
        <f t="shared" si="10"/>
        <v>92.98</v>
      </c>
      <c r="CO6" s="33">
        <f t="shared" si="10"/>
        <v>100.37</v>
      </c>
      <c r="CP6" s="33">
        <f t="shared" si="10"/>
        <v>97.78</v>
      </c>
      <c r="CQ6" s="33">
        <f t="shared" si="10"/>
        <v>54.91</v>
      </c>
      <c r="CR6" s="33">
        <f t="shared" si="10"/>
        <v>55.41</v>
      </c>
      <c r="CS6" s="33">
        <f t="shared" si="10"/>
        <v>55.81</v>
      </c>
      <c r="CT6" s="33">
        <f t="shared" si="10"/>
        <v>64.23</v>
      </c>
      <c r="CU6" s="33">
        <f t="shared" si="10"/>
        <v>59.4</v>
      </c>
      <c r="CV6" s="32" t="str">
        <f>IF(CV7="","",IF(CV7="-","【-】","【"&amp;SUBSTITUTE(TEXT(CV7,"#,##0.00"),"-","△")&amp;"】"))</f>
        <v>【60.01】</v>
      </c>
      <c r="CW6" s="33">
        <f>IF(CW7="",NA(),CW7)</f>
        <v>83.32</v>
      </c>
      <c r="CX6" s="33">
        <f t="shared" ref="CX6:DF6" si="11">IF(CX7="",NA(),CX7)</f>
        <v>83.55</v>
      </c>
      <c r="CY6" s="33">
        <f t="shared" si="11"/>
        <v>83.84</v>
      </c>
      <c r="CZ6" s="33">
        <f t="shared" si="11"/>
        <v>84.69</v>
      </c>
      <c r="DA6" s="33">
        <f t="shared" si="11"/>
        <v>83.83</v>
      </c>
      <c r="DB6" s="33">
        <f t="shared" si="11"/>
        <v>89.2</v>
      </c>
      <c r="DC6" s="33">
        <f t="shared" si="11"/>
        <v>84.12</v>
      </c>
      <c r="DD6" s="33">
        <f t="shared" si="11"/>
        <v>84.41</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0.19</v>
      </c>
      <c r="EE6" s="32">
        <f t="shared" ref="EE6:EM6" si="14">IF(EE7="",NA(),EE7)</f>
        <v>0</v>
      </c>
      <c r="EF6" s="32">
        <f t="shared" si="14"/>
        <v>0</v>
      </c>
      <c r="EG6" s="32">
        <f t="shared" si="14"/>
        <v>0</v>
      </c>
      <c r="EH6" s="32">
        <f t="shared" si="14"/>
        <v>0</v>
      </c>
      <c r="EI6" s="33">
        <f t="shared" si="14"/>
        <v>0.13</v>
      </c>
      <c r="EJ6" s="33">
        <f t="shared" si="14"/>
        <v>0.1</v>
      </c>
      <c r="EK6" s="33">
        <f t="shared" si="14"/>
        <v>7.0000000000000007E-2</v>
      </c>
      <c r="EL6" s="33">
        <f t="shared" si="14"/>
        <v>0.11</v>
      </c>
      <c r="EM6" s="33">
        <f t="shared" si="14"/>
        <v>0.09</v>
      </c>
      <c r="EN6" s="32" t="str">
        <f>IF(EN7="","",IF(EN7="-","【-】","【"&amp;SUBSTITUTE(TEXT(EN7,"#,##0.00"),"-","△")&amp;"】"))</f>
        <v>【0.23】</v>
      </c>
    </row>
    <row r="7" spans="1:144" s="34" customFormat="1">
      <c r="A7" s="26"/>
      <c r="B7" s="35">
        <v>2015</v>
      </c>
      <c r="C7" s="35">
        <v>382043</v>
      </c>
      <c r="D7" s="35">
        <v>47</v>
      </c>
      <c r="E7" s="35">
        <v>17</v>
      </c>
      <c r="F7" s="35">
        <v>1</v>
      </c>
      <c r="G7" s="35">
        <v>0</v>
      </c>
      <c r="H7" s="35" t="s">
        <v>96</v>
      </c>
      <c r="I7" s="35" t="s">
        <v>97</v>
      </c>
      <c r="J7" s="35" t="s">
        <v>98</v>
      </c>
      <c r="K7" s="35" t="s">
        <v>99</v>
      </c>
      <c r="L7" s="35" t="s">
        <v>100</v>
      </c>
      <c r="M7" s="36" t="s">
        <v>101</v>
      </c>
      <c r="N7" s="36" t="s">
        <v>102</v>
      </c>
      <c r="O7" s="36">
        <v>70.44</v>
      </c>
      <c r="P7" s="36">
        <v>35.53</v>
      </c>
      <c r="Q7" s="36">
        <v>3000</v>
      </c>
      <c r="R7" s="36">
        <v>35931</v>
      </c>
      <c r="S7" s="36">
        <v>132.68</v>
      </c>
      <c r="T7" s="36">
        <v>270.81</v>
      </c>
      <c r="U7" s="36">
        <v>25108</v>
      </c>
      <c r="V7" s="36">
        <v>5.37</v>
      </c>
      <c r="W7" s="36">
        <v>4675.6099999999997</v>
      </c>
      <c r="X7" s="36">
        <v>48.91</v>
      </c>
      <c r="Y7" s="36">
        <v>51.4</v>
      </c>
      <c r="Z7" s="36">
        <v>62.74</v>
      </c>
      <c r="AA7" s="36">
        <v>88.26</v>
      </c>
      <c r="AB7" s="36">
        <v>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1486.39</v>
      </c>
      <c r="BF7" s="36">
        <v>1323.68</v>
      </c>
      <c r="BG7" s="36">
        <v>938.01</v>
      </c>
      <c r="BH7" s="36">
        <v>439.96</v>
      </c>
      <c r="BI7" s="36">
        <v>523.66999999999996</v>
      </c>
      <c r="BJ7" s="36">
        <v>1258.6099999999999</v>
      </c>
      <c r="BK7" s="36">
        <v>1273.52</v>
      </c>
      <c r="BL7" s="36">
        <v>1209.95</v>
      </c>
      <c r="BM7" s="36">
        <v>721.06</v>
      </c>
      <c r="BN7" s="36">
        <v>862.87</v>
      </c>
      <c r="BO7" s="36">
        <v>763.62</v>
      </c>
      <c r="BP7" s="36">
        <v>66.09</v>
      </c>
      <c r="BQ7" s="36">
        <v>67.75</v>
      </c>
      <c r="BR7" s="36">
        <v>74.650000000000006</v>
      </c>
      <c r="BS7" s="36">
        <v>86.23</v>
      </c>
      <c r="BT7" s="36">
        <v>78.98</v>
      </c>
      <c r="BU7" s="36">
        <v>66.02</v>
      </c>
      <c r="BV7" s="36">
        <v>67.849999999999994</v>
      </c>
      <c r="BW7" s="36">
        <v>69.48</v>
      </c>
      <c r="BX7" s="36">
        <v>84.86</v>
      </c>
      <c r="BY7" s="36">
        <v>85.39</v>
      </c>
      <c r="BZ7" s="36">
        <v>98.53</v>
      </c>
      <c r="CA7" s="36">
        <v>241.75</v>
      </c>
      <c r="CB7" s="36">
        <v>235.48</v>
      </c>
      <c r="CC7" s="36">
        <v>214.27</v>
      </c>
      <c r="CD7" s="36">
        <v>190.2</v>
      </c>
      <c r="CE7" s="36">
        <v>216.23</v>
      </c>
      <c r="CF7" s="36">
        <v>196.8</v>
      </c>
      <c r="CG7" s="36">
        <v>224.94</v>
      </c>
      <c r="CH7" s="36">
        <v>220.67</v>
      </c>
      <c r="CI7" s="36">
        <v>188.14</v>
      </c>
      <c r="CJ7" s="36">
        <v>188.79</v>
      </c>
      <c r="CK7" s="36">
        <v>139.69999999999999</v>
      </c>
      <c r="CL7" s="36">
        <v>49.86</v>
      </c>
      <c r="CM7" s="36">
        <v>79.180000000000007</v>
      </c>
      <c r="CN7" s="36">
        <v>92.98</v>
      </c>
      <c r="CO7" s="36">
        <v>100.37</v>
      </c>
      <c r="CP7" s="36">
        <v>97.78</v>
      </c>
      <c r="CQ7" s="36">
        <v>54.91</v>
      </c>
      <c r="CR7" s="36">
        <v>55.41</v>
      </c>
      <c r="CS7" s="36">
        <v>55.81</v>
      </c>
      <c r="CT7" s="36">
        <v>64.23</v>
      </c>
      <c r="CU7" s="36">
        <v>59.4</v>
      </c>
      <c r="CV7" s="36">
        <v>60.01</v>
      </c>
      <c r="CW7" s="36">
        <v>83.32</v>
      </c>
      <c r="CX7" s="36">
        <v>83.55</v>
      </c>
      <c r="CY7" s="36">
        <v>83.84</v>
      </c>
      <c r="CZ7" s="36">
        <v>84.69</v>
      </c>
      <c r="DA7" s="36">
        <v>83.83</v>
      </c>
      <c r="DB7" s="36">
        <v>89.2</v>
      </c>
      <c r="DC7" s="36">
        <v>84.12</v>
      </c>
      <c r="DD7" s="36">
        <v>84.41</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0.19</v>
      </c>
      <c r="EE7" s="36">
        <v>0</v>
      </c>
      <c r="EF7" s="36">
        <v>0</v>
      </c>
      <c r="EG7" s="36">
        <v>0</v>
      </c>
      <c r="EH7" s="36">
        <v>0</v>
      </c>
      <c r="EI7" s="36">
        <v>0.13</v>
      </c>
      <c r="EJ7" s="36">
        <v>0.1</v>
      </c>
      <c r="EK7" s="36">
        <v>7.0000000000000007E-2</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2017-02-08T02:54:20Z</dcterms:created>
  <dcterms:modified xsi:type="dcterms:W3CDTF">2017-02-21T02:57:37Z</dcterms:modified>
  <cp:category/>
</cp:coreProperties>
</file>