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<sst xmlns="http://schemas.openxmlformats.org/spreadsheetml/2006/main" count="1145" uniqueCount="627">
  <si>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</si>
  <si>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</si>
  <si>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</si>
  <si>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</si>
  <si>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</si>
  <si>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</si>
  <si>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</si>
  <si>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</si>
  <si>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</si>
  <si>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</si>
  <si>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</si>
  <si>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</si>
  <si>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</si>
  <si>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</si>
  <si>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</si>
  <si>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</si>
  <si>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</si>
  <si>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</si>
  <si>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</si>
  <si>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</si>
  <si>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</si>
  <si>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</si>
  <si>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</si>
  <si>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</si>
  <si>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</si>
  <si>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</si>
  <si>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</si>
  <si>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</si>
  <si>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</si>
  <si>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</si>
  <si>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</si>
  <si>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</si>
  <si>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</si>
  <si>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</si>
  <si>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</si>
  <si>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</si>
  <si>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</si>
  <si>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</si>
  <si>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</si>
  <si>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</si>
  <si>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</si>
  <si>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</si>
  <si>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</si>
  <si>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</si>
  <si>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</si>
  <si>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</si>
  <si>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</si>
  <si>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</si>
  <si>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</si>
  <si>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</si>
  <si>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</si>
  <si>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</si>
  <si>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</si>
  <si>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</si>
  <si>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</si>
  <si>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</si>
  <si>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</si>
  <si>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</si>
  <si>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</si>
  <si>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</si>
  <si>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</si>
  <si>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</si>
  <si>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</si>
  <si>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</si>
  <si>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</si>
  <si>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</si>
  <si>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</si>
  <si>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</si>
  <si>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</si>
  <si>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</si>
  <si>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</si>
  <si>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</si>
  <si>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</si>
  <si>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</si>
  <si>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</si>
  <si>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</si>
  <si>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</si>
  <si>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</si>
  <si>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</si>
  <si>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</si>
  <si>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</si>
  <si>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</si>
  <si>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</si>
  <si>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</si>
  <si>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</si>
  <si>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</si>
  <si>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</si>
  <si>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</si>
  <si>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</si>
  <si>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</si>
  <si>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</si>
  <si>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</si>
  <si>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</si>
  <si>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</si>
  <si>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</si>
  <si>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</si>
  <si>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</si>
  <si>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</si>
  <si>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内子町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</si>
  <si>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</si>
  <si>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</si>
  <si>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</si>
  <si>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</si>
  <si>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</si>
  <si>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</si>
  <si>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</si>
  <si>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</si>
  <si>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</si>
  <si>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</si>
  <si>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</si>
  <si>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</si>
  <si>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</si>
  <si>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</si>
  <si>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</si>
  <si>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</si>
  <si>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</si>
  <si>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</si>
  <si>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</si>
  <si>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</si>
  <si>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</si>
  <si>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</si>
  <si>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</si>
  <si>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</si>
  <si>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</si>
  <si>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</si>
  <si>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</si>
  <si>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</si>
  <si>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</si>
  <si>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</si>
  <si>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</si>
  <si>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</si>
  <si>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</si>
  <si>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</si>
  <si>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</si>
  <si>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</si>
  <si>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</si>
  <si>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</si>
  <si>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</si>
  <si>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</si>
  <si>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</si>
  <si>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</si>
  <si>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</si>
  <si>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</si>
  <si>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</si>
  <si>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</si>
  <si>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</si>
  <si>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</si>
  <si>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</si>
  <si>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</si>
  <si>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</si>
  <si>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</si>
  <si>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</si>
  <si>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</si>
  <si>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</si>
  <si>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</si>
  <si>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</si>
  <si>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</si>
  <si>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</si>
  <si>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</si>
  <si>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</si>
  <si>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</si>
  <si>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</si>
  <si>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</si>
  <si>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</si>
  <si>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</si>
  <si>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</si>
  <si>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</si>
  <si>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</si>
  <si>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</si>
  <si>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</si>
  <si>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</si>
  <si>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</si>
  <si>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</si>
  <si>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</si>
  <si>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</si>
  <si>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</si>
  <si>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</si>
  <si>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</si>
  <si>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</si>
  <si>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</si>
  <si>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</si>
  <si>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</si>
  <si>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</si>
  <si>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</si>
  <si>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</si>
  <si>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</si>
  <si>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</si>
  <si>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</si>
  <si>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</si>
  <si>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</si>
  <si>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</si>
  <si>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</si>
  <si>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</si>
  <si>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</si>
  <si>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</si>
  <si>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</si>
  <si>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</si>
  <si>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</si>
  <si>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</si>
  <si>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</si>
  <si>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</si>
  <si>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</si>
  <si>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</si>
  <si>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</si>
  <si>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</si>
  <si>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</si>
  <si>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</si>
  <si>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</si>
  <si>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</si>
  <si>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</si>
  <si>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</si>
  <si>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</si>
  <si>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</si>
  <si>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</si>
  <si>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</si>
  <si>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</si>
  <si>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</si>
  <si>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</si>
  <si>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</si>
  <si>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愛媛県内子町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</si>
  <si>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</si>
  <si>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</si>
  <si>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</si>
  <si>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</si>
  <si>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</si>
  <si>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</si>
  <si>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</si>
  <si>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</si>
  <si>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</si>
  <si>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</si>
  <si>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</si>
  <si>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</si>
  <si>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</si>
  <si>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</si>
  <si>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</si>
  <si>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</si>
  <si>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</si>
  <si>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</si>
  <si>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</si>
  <si>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</si>
  <si>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</si>
  <si>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</si>
  <si>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</si>
  <si>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</si>
  <si>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</si>
  <si>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</si>
  <si>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</si>
  <si>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</si>
  <si>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</si>
  <si>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</si>
  <si>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</si>
  <si>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</si>
  <si>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</si>
  <si>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</si>
  <si>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</si>
  <si>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</si>
  <si>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</si>
  <si>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</si>
  <si>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</si>
  <si>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</si>
  <si>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</si>
  <si>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</si>
  <si>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</si>
  <si>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</si>
  <si>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</si>
  <si>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</si>
  <si>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</si>
  <si>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</si>
  <si>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</si>
  <si>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</si>
  <si>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</si>
  <si>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</si>
  <si>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</si>
  <si>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</si>
  <si>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</si>
  <si>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</si>
  <si>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</si>
  <si>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</si>
  <si>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</si>
  <si>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</si>
  <si>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</si>
  <si>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</si>
  <si>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</si>
  <si>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</si>
  <si>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</si>
  <si>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</si>
  <si>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</si>
  <si>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</si>
  <si>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</si>
  <si>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</si>
  <si>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</si>
  <si>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</si>
  <si>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</si>
  <si>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</si>
  <si>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</si>
  <si>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</si>
  <si>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</si>
  <si>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</si>
  <si>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</si>
  <si>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</si>
  <si>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</si>
  <si>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</si>
  <si>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</si>
  <si>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</si>
  <si>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</si>
  <si>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</si>
  <si>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</si>
  <si>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</si>
  <si>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</si>
  <si>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</si>
  <si>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</si>
  <si>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</si>
  <si>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</si>
  <si>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</si>
  <si>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</si>
  <si>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</si>
  <si>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</si>
  <si>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</si>
  <si>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</si>
  <si>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</si>
  <si>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</si>
  <si>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</si>
  <si>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</si>
  <si>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</si>
  <si>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</si>
  <si>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</si>
  <si>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</si>
  <si>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</si>
  <si>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</si>
  <si>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</si>
  <si>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</si>
  <si>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</si>
  <si>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</si>
  <si>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</si>
  <si>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</si>
  <si>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</si>
  <si>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</si>
  <si>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</si>
  <si>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</si>
  <si>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</si>
  <si>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</si>
  <si>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</si>
  <si>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</si>
  <si>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</si>
  <si>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</si>
  <si>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</si>
  <si>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</si>
  <si>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</si>
  <si>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</si>
  <si>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</si>
  <si>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</si>
  <si>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</si>
  <si>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</si>
  <si>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</si>
  <si>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</si>
  <si>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</si>
  <si>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</si>
  <si>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</si>
  <si>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</si>
  <si>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</si>
  <si>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</si>
  <si>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</si>
  <si>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</si>
  <si>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</si>
  <si>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</si>
  <si>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</si>
  <si>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</si>
  <si>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</si>
  <si>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</si>
  <si>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</si>
  <si>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</si>
  <si>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</si>
  <si>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</si>
  <si>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愛媛県内子町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</si>
  <si>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</si>
  <si>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</si>
  <si>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</si>
  <si>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</si>
  <si>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</si>
  <si>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</si>
  <si>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</si>
  <si>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</si>
  <si>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</si>
  <si>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</si>
  <si>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</si>
  <si>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</si>
  <si>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</si>
  <si>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</si>
  <si>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</si>
  <si>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</si>
  <si>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</si>
  <si>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</si>
  <si>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</si>
  <si>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</si>
  <si>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内子高等学校小田分校寄宿舎特別会計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</si>
  <si>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</si>
  <si>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</si>
  <si>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</si>
  <si>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</si>
  <si>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</si>
  <si>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</si>
  <si>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</si>
  <si>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</si>
  <si>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</si>
  <si>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</si>
  <si>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</si>
  <si>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</si>
  <si>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</si>
  <si>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</si>
  <si>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</si>
  <si>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内子町国民健康保険事業特別会計</t>
    <phoneticPr fontId="5"/>
  </si>
  <si>
    <t>内子町介護保険事業特別会計</t>
    <phoneticPr fontId="5"/>
  </si>
  <si>
    <t>内子町後期高齢者医療保険事業特別会計</t>
    <phoneticPr fontId="5"/>
  </si>
  <si>
    <t>内子町介護保険サービス事業特別会計</t>
    <phoneticPr fontId="5"/>
  </si>
  <si>
    <t>内子町水道事業会計</t>
    <phoneticPr fontId="5"/>
  </si>
  <si>
    <t>法適用企業</t>
    <phoneticPr fontId="5"/>
  </si>
  <si>
    <t>内子町公共下水道事業会計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</si>
  <si>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</si>
  <si>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</si>
  <si>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</si>
  <si>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</si>
  <si>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</si>
  <si>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</si>
  <si>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</si>
  <si>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</si>
  <si>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</si>
  <si>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</si>
  <si>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</si>
  <si>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</si>
  <si>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</si>
  <si>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</si>
  <si>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</si>
  <si>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</si>
  <si>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</si>
  <si>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</si>
  <si>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</si>
  <si>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</si>
  <si>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</si>
  <si>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</si>
  <si>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</si>
  <si>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</si>
  <si>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</si>
  <si>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</si>
  <si>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</si>
  <si>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</si>
  <si>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</si>
  <si>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</si>
  <si>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</si>
  <si>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</si>
  <si>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</si>
  <si>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</si>
  <si>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</si>
  <si>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</si>
  <si>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</si>
  <si>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</si>
  <si>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</si>
  <si>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</si>
  <si>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</si>
  <si>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</si>
  <si>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</si>
  <si>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</si>
  <si>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</si>
  <si>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</si>
  <si>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</si>
  <si>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</si>
  <si>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</si>
  <si>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</si>
  <si>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</si>
  <si>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</si>
  <si>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</si>
  <si>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</si>
  <si>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</si>
  <si>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</si>
  <si>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</si>
  <si>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</si>
  <si>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</si>
  <si>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</si>
  <si>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</si>
  <si>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内子町水道事業会計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</si>
  <si>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</si>
  <si>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</si>
  <si>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内子町下水道事業会計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</si>
  <si>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</si>
  <si>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内子町介護保険サービス事業特別会計</t>
    <phoneticPr fontId="5"/>
  </si>
  <si>
    <t>(Ｆ)</t>
    <phoneticPr fontId="5"/>
  </si>
  <si>
    <t>内子町介護保険事業特別会計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</si>
  <si>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</si>
  <si>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</si>
  <si>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</si>
  <si>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</si>
  <si>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</si>
  <si>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</si>
  <si>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</si>
  <si>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</si>
  <si>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</si>
  <si>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</si>
  <si>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</si>
  <si>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</si>
  <si>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</si>
  <si>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</si>
  <si>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</si>
  <si>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</si>
  <si>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</si>
  <si>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</si>
  <si>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</si>
  <si>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</si>
  <si>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</si>
  <si>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</si>
  <si>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</si>
  <si>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</si>
  <si>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</si>
  <si>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</si>
  <si>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</si>
  <si>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</si>
  <si>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</si>
  <si>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</si>
  <si>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</si>
  <si>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</si>
  <si>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</si>
  <si>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</si>
  <si>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</si>
  <si>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</si>
  <si>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</si>
  <si>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</si>
  <si>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</si>
  <si>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</si>
  <si>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</si>
  <si>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</si>
  <si>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</si>
  <si>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</si>
  <si>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</si>
  <si>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</si>
  <si>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</si>
  <si>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</si>
  <si>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</si>
  <si>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</si>
  <si>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</si>
  <si>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</si>
  <si>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</si>
  <si>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</si>
  <si>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</si>
  <si>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</si>
  <si>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</si>
  <si>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</si>
  <si>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</si>
  <si>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</si>
  <si>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</si>
  <si>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</si>
  <si>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</si>
  <si>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</si>
  <si>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</si>
  <si>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</si>
  <si>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</si>
  <si>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</si>
  <si>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</si>
  <si>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</si>
  <si>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</si>
  <si>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</si>
  <si>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</si>
  <si>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</si>
  <si>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</si>
  <si>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</si>
  <si>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</si>
  <si>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</si>
  <si>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</si>
  <si>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</si>
  <si>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</si>
  <si>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</si>
  <si>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</si>
  <si>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</si>
  <si>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</si>
  <si>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</si>
  <si>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1.50</t>
  </si>
  <si>
    <t>内子町水道事業会計</t>
  </si>
  <si>
    <t>一般会計</t>
  </si>
  <si>
    <t>内子町公共下水道事業会計</t>
  </si>
  <si>
    <t>内子町介護保険事業特別会計</t>
  </si>
  <si>
    <t>内子町後期高齢者医療保険事業特別会計</t>
  </si>
  <si>
    <t>内子町国民健康保険事業特別会計</t>
  </si>
  <si>
    <t>内子高等学校小田分校寄宿舎特別会計</t>
  </si>
  <si>
    <t>内子町介護保険サービス事業特別会計</t>
  </si>
  <si>
    <t>その他会計（赤字）</t>
  </si>
  <si>
    <t>その他会計（黒字）</t>
  </si>
  <si>
    <t>H28末</t>
    <phoneticPr fontId="5"/>
  </si>
  <si>
    <t>H29末</t>
    <phoneticPr fontId="5"/>
  </si>
  <si>
    <t>H30末</t>
    <phoneticPr fontId="5"/>
  </si>
  <si>
    <t>R01末</t>
    <phoneticPr fontId="5"/>
  </si>
  <si>
    <t>R02末</t>
    <phoneticPr fontId="5"/>
  </si>
  <si>
    <t>内子町地域振興基金</t>
    <phoneticPr fontId="5"/>
  </si>
  <si>
    <t>公共施設整備基金</t>
    <rPh sb="0" eb="4">
      <t>コウキョウシセツ</t>
    </rPh>
    <rPh sb="4" eb="6">
      <t>セイビ</t>
    </rPh>
    <rPh sb="6" eb="8">
      <t>キキン</t>
    </rPh>
    <phoneticPr fontId="5"/>
  </si>
  <si>
    <t>地域福祉基金</t>
    <rPh sb="0" eb="2">
      <t>チイキ</t>
    </rPh>
    <rPh sb="2" eb="4">
      <t>フクシ</t>
    </rPh>
    <rPh sb="4" eb="6">
      <t>キキン</t>
    </rPh>
    <phoneticPr fontId="5"/>
  </si>
  <si>
    <t>一般廃棄物処理施設維持管理基金</t>
    <rPh sb="0" eb="2">
      <t>イッパン</t>
    </rPh>
    <rPh sb="2" eb="5">
      <t>ハイキブツ</t>
    </rPh>
    <rPh sb="5" eb="7">
      <t>ショリ</t>
    </rPh>
    <rPh sb="7" eb="9">
      <t>シセツ</t>
    </rPh>
    <rPh sb="9" eb="11">
      <t>イジ</t>
    </rPh>
    <rPh sb="11" eb="13">
      <t>カンリ</t>
    </rPh>
    <rPh sb="13" eb="15">
      <t>キキン</t>
    </rPh>
    <phoneticPr fontId="5"/>
  </si>
  <si>
    <t>いかざき小田川はらっぱ基金</t>
    <rPh sb="4" eb="7">
      <t>オダガワ</t>
    </rPh>
    <rPh sb="11" eb="13">
      <t>キキン</t>
    </rPh>
    <phoneticPr fontId="5"/>
  </si>
  <si>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</si>
  <si>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</si>
  <si>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5">
      <t>エヒメケンシチョウ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</si>
  <si>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11">
      <t>エヒメケンシチョウソウゴウジムクミアイ</t>
    </rPh>
    <rPh sb="12" eb="14">
      <t>ジチ</t>
    </rPh>
    <rPh sb="14" eb="16">
      <t>カイカン</t>
    </rPh>
    <rPh sb="16" eb="18">
      <t>ジギョウ</t>
    </rPh>
    <rPh sb="18" eb="19">
      <t>ブン</t>
    </rPh>
    <phoneticPr fontId="2"/>
  </si>
  <si>
    <t>愛媛県市町総合事務組合　議員公務災害事業分</t>
    <rPh sb="0" eb="11">
      <t>エヒメケンシチョウソウゴウジムクミアイ</t>
    </rPh>
    <rPh sb="12" eb="14">
      <t>ギイン</t>
    </rPh>
    <rPh sb="14" eb="16">
      <t>コウム</t>
    </rPh>
    <rPh sb="16" eb="18">
      <t>サイガイ</t>
    </rPh>
    <rPh sb="18" eb="20">
      <t>ジギョウ</t>
    </rPh>
    <rPh sb="20" eb="21">
      <t>ブン</t>
    </rPh>
    <phoneticPr fontId="2"/>
  </si>
  <si>
    <t>愛媛県市町総合事務組合　共通経費分</t>
    <rPh sb="0" eb="11">
      <t>エヒメケンシチョウソウゴウジムクミアイ</t>
    </rPh>
    <rPh sb="12" eb="14">
      <t>キョウツウ</t>
    </rPh>
    <rPh sb="14" eb="16">
      <t>ケイヒ</t>
    </rPh>
    <rPh sb="16" eb="17">
      <t>ブン</t>
    </rPh>
    <phoneticPr fontId="2"/>
  </si>
  <si>
    <t>大洲・喜多衛生事務組合</t>
    <rPh sb="0" eb="2">
      <t>オオズ</t>
    </rPh>
    <rPh sb="3" eb="5">
      <t>キタ</t>
    </rPh>
    <rPh sb="5" eb="7">
      <t>エイセイ</t>
    </rPh>
    <rPh sb="7" eb="9">
      <t>ジム</t>
    </rPh>
    <rPh sb="9" eb="11">
      <t>クミアイ</t>
    </rPh>
    <phoneticPr fontId="2"/>
  </si>
  <si>
    <t>大洲喜多特別養護老人ホーム事務組合　一般会計</t>
    <rPh sb="0" eb="2">
      <t>オオズ</t>
    </rPh>
    <rPh sb="2" eb="4">
      <t>キタ</t>
    </rPh>
    <rPh sb="4" eb="10">
      <t>トクベツヨウゴロウジン</t>
    </rPh>
    <rPh sb="13" eb="15">
      <t>ジム</t>
    </rPh>
    <rPh sb="15" eb="17">
      <t>クミアイ</t>
    </rPh>
    <rPh sb="18" eb="20">
      <t>イッパン</t>
    </rPh>
    <rPh sb="20" eb="22">
      <t>カイケイ</t>
    </rPh>
    <phoneticPr fontId="2"/>
  </si>
  <si>
    <t>大洲喜多特別養護老人ホーム事務組合　公営企業会計</t>
    <rPh sb="0" eb="2">
      <t>オオズ</t>
    </rPh>
    <rPh sb="2" eb="4">
      <t>キタ</t>
    </rPh>
    <rPh sb="4" eb="10">
      <t>トクベツヨウゴロウジン</t>
    </rPh>
    <rPh sb="13" eb="15">
      <t>ジム</t>
    </rPh>
    <rPh sb="15" eb="17">
      <t>クミアイ</t>
    </rPh>
    <rPh sb="18" eb="20">
      <t>コウエイ</t>
    </rPh>
    <rPh sb="20" eb="22">
      <t>キギョウ</t>
    </rPh>
    <rPh sb="22" eb="24">
      <t>カイケイ</t>
    </rPh>
    <phoneticPr fontId="2"/>
  </si>
  <si>
    <t>大洲地区広域消防事務組合</t>
    <rPh sb="0" eb="2">
      <t>オオズ</t>
    </rPh>
    <rPh sb="2" eb="4">
      <t>チク</t>
    </rPh>
    <rPh sb="4" eb="6">
      <t>コウイキ</t>
    </rPh>
    <rPh sb="6" eb="8">
      <t>ショウボウ</t>
    </rPh>
    <rPh sb="8" eb="10">
      <t>ジム</t>
    </rPh>
    <rPh sb="10" eb="12">
      <t>クミアイ</t>
    </rPh>
    <phoneticPr fontId="2"/>
  </si>
  <si>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</si>
  <si>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　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2">
      <t>タイサクシツ</t>
    </rPh>
    <rPh sb="32" eb="34">
      <t>トクベツ</t>
    </rPh>
    <rPh sb="34" eb="36">
      <t>カイケイ</t>
    </rPh>
    <phoneticPr fontId="2"/>
  </si>
  <si>
    <t>八幡浜大洲地区広域市町村圏組合　八幡浜・大洲地区ふるさと市町村圏基金事業特別会計</t>
    <rPh sb="0" eb="3">
      <t>ヤワタハマ</t>
    </rPh>
    <rPh sb="3" eb="9">
      <t>オオズチクコウイキ</t>
    </rPh>
    <rPh sb="9" eb="15">
      <t>シチョウソンケンクミアイ</t>
    </rPh>
    <rPh sb="16" eb="19">
      <t>ヤワタハマ</t>
    </rPh>
    <rPh sb="20" eb="22">
      <t>オオズ</t>
    </rPh>
    <rPh sb="22" eb="24">
      <t>チク</t>
    </rPh>
    <rPh sb="28" eb="31">
      <t>シチョウソン</t>
    </rPh>
    <rPh sb="31" eb="32">
      <t>ケン</t>
    </rPh>
    <rPh sb="32" eb="34">
      <t>キキン</t>
    </rPh>
    <rPh sb="34" eb="36">
      <t>ジギョウ</t>
    </rPh>
    <rPh sb="36" eb="38">
      <t>トクベツ</t>
    </rPh>
    <rPh sb="38" eb="40">
      <t>カイケイ</t>
    </rPh>
    <phoneticPr fontId="2"/>
  </si>
  <si>
    <t>八幡浜・大洲地区広域市町村圏組合　運動公園特別会計</t>
    <rPh sb="0" eb="3">
      <t>ヤワタハマ</t>
    </rPh>
    <rPh sb="4" eb="6">
      <t>オオズ</t>
    </rPh>
    <rPh sb="6" eb="8">
      <t>チク</t>
    </rPh>
    <rPh sb="8" eb="16">
      <t>コウイキシチョウソンケンクミアイ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</si>
  <si>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</si>
  <si>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</si>
  <si>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</si>
  <si>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内子フレッシュパークからり</t>
    <rPh sb="0" eb="2">
      <t>ウチコ</t>
    </rPh>
    <phoneticPr fontId="2"/>
  </si>
  <si>
    <t>内子町国際交流協会</t>
    <rPh sb="0" eb="3">
      <t>ウチコチョウ</t>
    </rPh>
    <rPh sb="3" eb="5">
      <t>コクサイ</t>
    </rPh>
    <rPh sb="5" eb="7">
      <t>コウリュウ</t>
    </rPh>
    <rPh sb="7" eb="9">
      <t>キョウカイ</t>
    </rPh>
    <phoneticPr fontId="2"/>
  </si>
  <si>
    <t>小田まちづくり</t>
    <rPh sb="0" eb="2">
      <t>オダ</t>
    </rPh>
    <phoneticPr fontId="2"/>
  </si>
  <si>
    <t>-</t>
    <phoneticPr fontId="2"/>
  </si>
  <si>
    <t xml:space="preserve">※8：職員の状況については、令和3年地方公務員給与実態調査に基づいている。 </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</si>
  <si>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</si>
  <si>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</si>
  <si>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</si>
  <si>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</si>
  <si>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</si>
  <si>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</si>
  <si>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内子町では、平成20年度に策定をした「公債費負担適正化計画」により地方債の発行を抑制している結果、将来負担比率は低下し、地方債も発行を抑制しているため、実質公債費比率においても低下している。令和３年度で1.7%と類似団体内平均値より6.3%低い数値となっている。前年度より0.1％下がり３ヶ年平均は改善されたが、単年は悪化している。
　内子町公共施設総合管理計画に基づき、各施設の修繕（長寿命化）は優先順位をつけて改修・整備を進め、地方債の発行を抑制していき、実質公債費比率の増減に注視していく。</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</si>
  <si>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</si>
  <si>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</si>
  <si>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</si>
  <si>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t>
    </r>
    <r>
      <rPr>
        <sz val="10"/>
        <color indexed="8"/>
        <rFont val="ＭＳ 明朝"/>
        <family val="1"/>
        <charset val="128"/>
      </rPr>
      <t>内子町では、平成20年度に策定をした「公債費負担適正化計画」により地方債の発行を抑制している結果、将来負担比率は低下している。しかし、有形固定資産減価償却率は、令和３年度で62.7％と類似団体内平均値より0.4％低い数値となっている。
　有形固定資産償却率が高くなっている施設は、「幼稚園・保育所」、「公営住宅」、「図書館」、「保健センター」、「消防施設」、「庁舎」である。内子町公共施設総合管理計画に基づき、老朽化対策に取り組んでいくが、地方債の発行額の抑制を図るなど適切な起債管理に努め、計画的に施設整備を進めていく必要がある。</t>
    </r>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</si>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</sst>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indexed="8"/>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6706-4521-921F-25D4513F6F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150024</c:v>
                </c:pt>
                <c:pt idx="1">
                  <c:v>94652</c:v>
                </c:pt>
                <c:pt idx="2">
                  <c:v>96076</c:v>
                </c:pt>
                <c:pt idx="3">
                  <c:v>119928</c:v>
                </c:pt>
                <c:pt idx="4">
                  <c:v>102002</c:v>
                </c:pt>
              </c:numCache>
            </c:numRef>
          </c:val>
          <c:smooth val="0"/>
          <c:extLst>
            <c:ext xmlns:c16="http://schemas.microsoft.com/office/drawing/2014/chart" uri="{C3380CC4-5D6E-409C-BE32-E72D297353CC}">
              <c16:uniqueId val="{00000001-6706-4521-921F-25D4513F6F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3.32</c:v>
                </c:pt>
                <c:pt idx="1">
                  <c:v>4.22</c:v>
                </c:pt>
                <c:pt idx="2">
                  <c:v>3.29</c:v>
                </c:pt>
                <c:pt idx="3">
                  <c:v>5.47</c:v>
                </c:pt>
                <c:pt idx="4">
                  <c:v>4.16</c:v>
                </c:pt>
              </c:numCache>
            </c:numRef>
          </c:val>
          <c:extLst>
            <c:ext xmlns:c16="http://schemas.microsoft.com/office/drawing/2014/chart" uri="{C3380CC4-5D6E-409C-BE32-E72D297353CC}">
              <c16:uniqueId val="{00000000-6DB8-4FE6-B684-844FDA1234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16.27</c:v>
                </c:pt>
                <c:pt idx="1">
                  <c:v>16.670000000000002</c:v>
                </c:pt>
                <c:pt idx="2">
                  <c:v>18.649999999999999</c:v>
                </c:pt>
                <c:pt idx="3">
                  <c:v>19.45</c:v>
                </c:pt>
                <c:pt idx="4">
                  <c:v>19.82</c:v>
                </c:pt>
              </c:numCache>
            </c:numRef>
          </c:val>
          <c:extLst>
            <c:ext xmlns:c16="http://schemas.microsoft.com/office/drawing/2014/chart" uri="{C3380CC4-5D6E-409C-BE32-E72D297353CC}">
              <c16:uniqueId val="{00000001-6DB8-4FE6-B684-844FDA1234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c:v>
                </c:pt>
                <c:pt idx="1">
                  <c:v>0.83</c:v>
                </c:pt>
                <c:pt idx="2">
                  <c:v>0.73</c:v>
                </c:pt>
                <c:pt idx="3">
                  <c:v>3.56</c:v>
                </c:pt>
                <c:pt idx="4">
                  <c:v>0.23</c:v>
                </c:pt>
              </c:numCache>
            </c:numRef>
          </c:val>
          <c:smooth val="0"/>
          <c:extLst>
            <c:ext xmlns:c16="http://schemas.microsoft.com/office/drawing/2014/chart" uri="{C3380CC4-5D6E-409C-BE32-E72D297353CC}">
              <c16:uniqueId val="{00000002-6DB8-4FE6-B684-844FDA1234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C781-4FEC-B78C-B291374D48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81-4FEC-B78C-B291374D48CB}"/>
            </c:ext>
          </c:extLst>
        </c:ser>
        <c:ser>
          <c:idx val="2"/>
          <c:order val="2"/>
          <c:tx>
            <c:strRef>
              <c:f>データシート!$A$29</c:f>
              <c:strCache>
                <c:ptCount val="1"/>
                <c:pt idx="0">
                  <c:v>内子町介護保険サービス事業特別会計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81-4FEC-B78C-B291374D48CB}"/>
            </c:ext>
          </c:extLst>
        </c:ser>
        <c:ser>
          <c:idx val="3"/>
          <c:order val="3"/>
          <c:tx>
            <c:strRef>
              <c:f>データシート!$A$30</c:f>
              <c:strCache>
                <c:ptCount val="1"/>
                <c:pt idx="0">
                  <c:v>内子高等学校小田分校寄宿舎特別会計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C781-4FEC-B78C-B291374D48CB}"/>
            </c:ext>
          </c:extLst>
        </c:ser>
        <c:ser>
          <c:idx val="4"/>
          <c:order val="4"/>
          <c:tx>
            <c:strRef>
              <c:f>データシート!$A$31</c:f>
              <c:strCache>
                <c:ptCount val="1"/>
                <c:pt idx="0">
                  <c:v>内子町国民健康保険事業特別会計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1.77</c:v>
                </c:pt>
                <c:pt idx="2">
                  <c:v>#N/A</c:v>
                </c:pt>
                <c:pt idx="3">
                  <c:v>1.1599999999999999</c:v>
                </c:pt>
                <c:pt idx="4">
                  <c:v>#N/A</c:v>
                </c:pt>
                <c:pt idx="5">
                  <c:v>1.08</c:v>
                </c:pt>
                <c:pt idx="6">
                  <c:v>#N/A</c:v>
                </c:pt>
                <c:pt idx="7">
                  <c:v>0.23</c:v>
                </c:pt>
                <c:pt idx="8">
                  <c:v>#N/A</c:v>
                </c:pt>
                <c:pt idx="9">
                  <c:v>0.05</c:v>
                </c:pt>
              </c:numCache>
            </c:numRef>
          </c:val>
          <c:extLst>
            <c:ext xmlns:c16="http://schemas.microsoft.com/office/drawing/2014/chart" uri="{C3380CC4-5D6E-409C-BE32-E72D297353CC}">
              <c16:uniqueId val="{00000004-C781-4FEC-B78C-B291374D48CB}"/>
            </c:ext>
          </c:extLst>
        </c:ser>
        <c:ser>
          <c:idx val="5"/>
          <c:order val="5"/>
          <c:tx>
            <c:strRef>
              <c:f>データシート!$A$32</c:f>
              <c:strCache>
                <c:ptCount val="1"/>
                <c:pt idx="0">
                  <c:v>内子町後期高齢者医療保険事業特別会計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0.05</c:v>
                </c:pt>
                <c:pt idx="4">
                  <c:v>#N/A</c:v>
                </c:pt>
                <c:pt idx="5">
                  <c:v>0.11</c:v>
                </c:pt>
                <c:pt idx="6">
                  <c:v>#N/A</c:v>
                </c:pt>
                <c:pt idx="7">
                  <c:v>0.13</c:v>
                </c:pt>
                <c:pt idx="8">
                  <c:v>#N/A</c:v>
                </c:pt>
                <c:pt idx="9">
                  <c:v>0.12</c:v>
                </c:pt>
              </c:numCache>
            </c:numRef>
          </c:val>
          <c:extLst>
            <c:ext xmlns:c16="http://schemas.microsoft.com/office/drawing/2014/chart" uri="{C3380CC4-5D6E-409C-BE32-E72D297353CC}">
              <c16:uniqueId val="{00000005-C781-4FEC-B78C-B291374D48CB}"/>
            </c:ext>
          </c:extLst>
        </c:ser>
        <c:ser>
          <c:idx val="6"/>
          <c:order val="6"/>
          <c:tx>
            <c:strRef>
              <c:f>データシート!$A$33</c:f>
              <c:strCache>
                <c:ptCount val="1"/>
                <c:pt idx="0">
                  <c:v>内子町介護保険事業特別会計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0.81</c:v>
                </c:pt>
                <c:pt idx="4">
                  <c:v>#N/A</c:v>
                </c:pt>
                <c:pt idx="5">
                  <c:v>0.42</c:v>
                </c:pt>
                <c:pt idx="6">
                  <c:v>#N/A</c:v>
                </c:pt>
                <c:pt idx="7">
                  <c:v>0.05</c:v>
                </c:pt>
                <c:pt idx="8">
                  <c:v>#N/A</c:v>
                </c:pt>
                <c:pt idx="9">
                  <c:v>0.6</c:v>
                </c:pt>
              </c:numCache>
            </c:numRef>
          </c:val>
          <c:extLst>
            <c:ext xmlns:c16="http://schemas.microsoft.com/office/drawing/2014/chart" uri="{C3380CC4-5D6E-409C-BE32-E72D297353CC}">
              <c16:uniqueId val="{00000006-C781-4FEC-B78C-B291374D48CB}"/>
            </c:ext>
          </c:extLst>
        </c:ser>
        <c:ser>
          <c:idx val="7"/>
          <c:order val="7"/>
          <c:tx>
            <c:strRef>
              <c:f>データシート!$A$34</c:f>
              <c:strCache>
                <c:ptCount val="1"/>
                <c:pt idx="0">
                  <c:v>内子町公共下水道事業会計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c:v>
                </c:pt>
                <c:pt idx="2">
                  <c:v>#N/A</c:v>
                </c:pt>
                <c:pt idx="3">
                  <c:v>0.45</c:v>
                </c:pt>
                <c:pt idx="4">
                  <c:v>#N/A</c:v>
                </c:pt>
                <c:pt idx="5">
                  <c:v>0.67</c:v>
                </c:pt>
                <c:pt idx="6">
                  <c:v>#N/A</c:v>
                </c:pt>
                <c:pt idx="7">
                  <c:v>0.72</c:v>
                </c:pt>
                <c:pt idx="8">
                  <c:v>#N/A</c:v>
                </c:pt>
                <c:pt idx="9">
                  <c:v>0.81</c:v>
                </c:pt>
              </c:numCache>
            </c:numRef>
          </c:val>
          <c:extLst>
            <c:ext xmlns:c16="http://schemas.microsoft.com/office/drawing/2014/chart" uri="{C3380CC4-5D6E-409C-BE32-E72D297353CC}">
              <c16:uniqueId val="{00000007-C781-4FEC-B78C-B291374D48C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3.31</c:v>
                </c:pt>
                <c:pt idx="2">
                  <c:v>#N/A</c:v>
                </c:pt>
                <c:pt idx="3">
                  <c:v>4.21</c:v>
                </c:pt>
                <c:pt idx="4">
                  <c:v>#N/A</c:v>
                </c:pt>
                <c:pt idx="5">
                  <c:v>3.29</c:v>
                </c:pt>
                <c:pt idx="6">
                  <c:v>#N/A</c:v>
                </c:pt>
                <c:pt idx="7">
                  <c:v>5.47</c:v>
                </c:pt>
                <c:pt idx="8">
                  <c:v>#N/A</c:v>
                </c:pt>
                <c:pt idx="9">
                  <c:v>4.16</c:v>
                </c:pt>
              </c:numCache>
            </c:numRef>
          </c:val>
          <c:extLst>
            <c:ext xmlns:c16="http://schemas.microsoft.com/office/drawing/2014/chart" uri="{C3380CC4-5D6E-409C-BE32-E72D297353CC}">
              <c16:uniqueId val="{00000008-C781-4FEC-B78C-B291374D48CB}"/>
            </c:ext>
          </c:extLst>
        </c:ser>
        <c:ser>
          <c:idx val="9"/>
          <c:order val="9"/>
          <c:tx>
            <c:strRef>
              <c:f>データシート!$A$36</c:f>
              <c:strCache>
                <c:ptCount val="1"/>
                <c:pt idx="0">
                  <c:v>内子町水道事業会計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9.64</c:v>
                </c:pt>
                <c:pt idx="2">
                  <c:v>#N/A</c:v>
                </c:pt>
                <c:pt idx="3">
                  <c:v>10.43</c:v>
                </c:pt>
                <c:pt idx="4">
                  <c:v>#N/A</c:v>
                </c:pt>
                <c:pt idx="5">
                  <c:v>11.64</c:v>
                </c:pt>
                <c:pt idx="6">
                  <c:v>#N/A</c:v>
                </c:pt>
                <c:pt idx="7">
                  <c:v>12.17</c:v>
                </c:pt>
                <c:pt idx="8">
                  <c:v>#N/A</c:v>
                </c:pt>
                <c:pt idx="9">
                  <c:v>12.92</c:v>
                </c:pt>
              </c:numCache>
            </c:numRef>
          </c:val>
          <c:extLst>
            <c:ext xmlns:c16="http://schemas.microsoft.com/office/drawing/2014/chart" uri="{C3380CC4-5D6E-409C-BE32-E72D297353CC}">
              <c16:uniqueId val="{00000009-C781-4FEC-B78C-B291374D48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1182</c:v>
                </c:pt>
                <c:pt idx="5">
                  <c:v>1132</c:v>
                </c:pt>
                <c:pt idx="8">
                  <c:v>1089</c:v>
                </c:pt>
                <c:pt idx="11">
                  <c:v>1076</c:v>
                </c:pt>
                <c:pt idx="14">
                  <c:v>1046</c:v>
                </c:pt>
              </c:numCache>
            </c:numRef>
          </c:val>
          <c:extLst>
            <c:ext xmlns:c16="http://schemas.microsoft.com/office/drawing/2014/chart" uri="{C3380CC4-5D6E-409C-BE32-E72D297353CC}">
              <c16:uniqueId val="{00000000-040F-4AC6-99AE-6AEA93F89C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0F-4AC6-99AE-6AEA93F89C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c:v>
                </c:pt>
                <c:pt idx="3">
                  <c:v>31</c:v>
                </c:pt>
                <c:pt idx="6">
                  <c:v>31</c:v>
                </c:pt>
                <c:pt idx="9">
                  <c:v>9</c:v>
                </c:pt>
                <c:pt idx="12">
                  <c:v>9</c:v>
                </c:pt>
              </c:numCache>
            </c:numRef>
          </c:val>
          <c:extLst>
            <c:ext xmlns:c16="http://schemas.microsoft.com/office/drawing/2014/chart" uri="{C3380CC4-5D6E-409C-BE32-E72D297353CC}">
              <c16:uniqueId val="{00000002-040F-4AC6-99AE-6AEA93F89C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17</c:v>
                </c:pt>
                <c:pt idx="6">
                  <c:v>13</c:v>
                </c:pt>
                <c:pt idx="9">
                  <c:v>6</c:v>
                </c:pt>
                <c:pt idx="12">
                  <c:v>8</c:v>
                </c:pt>
              </c:numCache>
            </c:numRef>
          </c:val>
          <c:extLst>
            <c:ext xmlns:c16="http://schemas.microsoft.com/office/drawing/2014/chart" uri="{C3380CC4-5D6E-409C-BE32-E72D297353CC}">
              <c16:uniqueId val="{00000003-040F-4AC6-99AE-6AEA93F89C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187</c:v>
                </c:pt>
                <c:pt idx="3">
                  <c:v>179</c:v>
                </c:pt>
                <c:pt idx="6">
                  <c:v>184</c:v>
                </c:pt>
                <c:pt idx="9">
                  <c:v>169</c:v>
                </c:pt>
                <c:pt idx="12">
                  <c:v>157</c:v>
                </c:pt>
              </c:numCache>
            </c:numRef>
          </c:val>
          <c:extLst>
            <c:ext xmlns:c16="http://schemas.microsoft.com/office/drawing/2014/chart" uri="{C3380CC4-5D6E-409C-BE32-E72D297353CC}">
              <c16:uniqueId val="{00000004-040F-4AC6-99AE-6AEA93F89C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0F-4AC6-99AE-6AEA93F89C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0F-4AC6-99AE-6AEA93F89C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1079</c:v>
                </c:pt>
                <c:pt idx="3">
                  <c:v>1028</c:v>
                </c:pt>
                <c:pt idx="6">
                  <c:v>948</c:v>
                </c:pt>
                <c:pt idx="9">
                  <c:v>990</c:v>
                </c:pt>
                <c:pt idx="12">
                  <c:v>999</c:v>
                </c:pt>
              </c:numCache>
            </c:numRef>
          </c:val>
          <c:extLst>
            <c:ext xmlns:c16="http://schemas.microsoft.com/office/drawing/2014/chart" uri="{C3380CC4-5D6E-409C-BE32-E72D297353CC}">
              <c16:uniqueId val="{00000007-040F-4AC6-99AE-6AEA93F89C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136</c:v>
                </c:pt>
                <c:pt idx="2">
                  <c:v>#N/A</c:v>
                </c:pt>
                <c:pt idx="3">
                  <c:v>#N/A</c:v>
                </c:pt>
                <c:pt idx="4">
                  <c:v>123</c:v>
                </c:pt>
                <c:pt idx="5">
                  <c:v>#N/A</c:v>
                </c:pt>
                <c:pt idx="6">
                  <c:v>#N/A</c:v>
                </c:pt>
                <c:pt idx="7">
                  <c:v>87</c:v>
                </c:pt>
                <c:pt idx="8">
                  <c:v>#N/A</c:v>
                </c:pt>
                <c:pt idx="9">
                  <c:v>#N/A</c:v>
                </c:pt>
                <c:pt idx="10">
                  <c:v>98</c:v>
                </c:pt>
                <c:pt idx="11">
                  <c:v>#N/A</c:v>
                </c:pt>
                <c:pt idx="12">
                  <c:v>#N/A</c:v>
                </c:pt>
                <c:pt idx="13">
                  <c:v>127</c:v>
                </c:pt>
                <c:pt idx="14">
                  <c:v>#N/A</c:v>
                </c:pt>
              </c:numCache>
            </c:numRef>
          </c:val>
          <c:smooth val="0"/>
          <c:extLst>
            <c:ext xmlns:c16="http://schemas.microsoft.com/office/drawing/2014/chart" uri="{C3380CC4-5D6E-409C-BE32-E72D297353CC}">
              <c16:uniqueId val="{00000008-040F-4AC6-99AE-6AEA93F89C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9615</c:v>
                </c:pt>
                <c:pt idx="5">
                  <c:v>9556</c:v>
                </c:pt>
                <c:pt idx="8">
                  <c:v>9248</c:v>
                </c:pt>
                <c:pt idx="11">
                  <c:v>8895</c:v>
                </c:pt>
                <c:pt idx="14">
                  <c:v>8603</c:v>
                </c:pt>
              </c:numCache>
            </c:numRef>
          </c:val>
          <c:extLst>
            <c:ext xmlns:c16="http://schemas.microsoft.com/office/drawing/2014/chart" uri="{C3380CC4-5D6E-409C-BE32-E72D297353CC}">
              <c16:uniqueId val="{00000000-D359-4D1F-B454-228FF5940F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185</c:v>
                </c:pt>
                <c:pt idx="5">
                  <c:v>149</c:v>
                </c:pt>
                <c:pt idx="8">
                  <c:v>110</c:v>
                </c:pt>
                <c:pt idx="11">
                  <c:v>72</c:v>
                </c:pt>
                <c:pt idx="14">
                  <c:v>40</c:v>
                </c:pt>
              </c:numCache>
            </c:numRef>
          </c:val>
          <c:extLst>
            <c:ext xmlns:c16="http://schemas.microsoft.com/office/drawing/2014/chart" uri="{C3380CC4-5D6E-409C-BE32-E72D297353CC}">
              <c16:uniqueId val="{00000001-D359-4D1F-B454-228FF5940F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6149</c:v>
                </c:pt>
                <c:pt idx="5">
                  <c:v>6320</c:v>
                </c:pt>
                <c:pt idx="8">
                  <c:v>6503</c:v>
                </c:pt>
                <c:pt idx="11">
                  <c:v>6668</c:v>
                </c:pt>
                <c:pt idx="14">
                  <c:v>7511</c:v>
                </c:pt>
              </c:numCache>
            </c:numRef>
          </c:val>
          <c:extLst>
            <c:ext xmlns:c16="http://schemas.microsoft.com/office/drawing/2014/chart" uri="{C3380CC4-5D6E-409C-BE32-E72D297353CC}">
              <c16:uniqueId val="{00000002-D359-4D1F-B454-228FF5940F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59-4D1F-B454-228FF5940F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59-4D1F-B454-228FF5940F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59-4D1F-B454-228FF5940F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1789</c:v>
                </c:pt>
                <c:pt idx="3">
                  <c:v>1659</c:v>
                </c:pt>
                <c:pt idx="6">
                  <c:v>1574</c:v>
                </c:pt>
                <c:pt idx="9">
                  <c:v>1554</c:v>
                </c:pt>
                <c:pt idx="12">
                  <c:v>1511</c:v>
                </c:pt>
              </c:numCache>
            </c:numRef>
          </c:val>
          <c:extLst>
            <c:ext xmlns:c16="http://schemas.microsoft.com/office/drawing/2014/chart" uri="{C3380CC4-5D6E-409C-BE32-E72D297353CC}">
              <c16:uniqueId val="{00000006-D359-4D1F-B454-228FF5940F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123</c:v>
                </c:pt>
                <c:pt idx="3">
                  <c:v>117</c:v>
                </c:pt>
                <c:pt idx="6">
                  <c:v>107</c:v>
                </c:pt>
                <c:pt idx="9">
                  <c:v>100</c:v>
                </c:pt>
                <c:pt idx="12">
                  <c:v>83</c:v>
                </c:pt>
              </c:numCache>
            </c:numRef>
          </c:val>
          <c:extLst>
            <c:ext xmlns:c16="http://schemas.microsoft.com/office/drawing/2014/chart" uri="{C3380CC4-5D6E-409C-BE32-E72D297353CC}">
              <c16:uniqueId val="{00000007-D359-4D1F-B454-228FF5940F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1921</c:v>
                </c:pt>
                <c:pt idx="3">
                  <c:v>1928</c:v>
                </c:pt>
                <c:pt idx="6">
                  <c:v>1678</c:v>
                </c:pt>
                <c:pt idx="9">
                  <c:v>1588</c:v>
                </c:pt>
                <c:pt idx="12">
                  <c:v>1474</c:v>
                </c:pt>
              </c:numCache>
            </c:numRef>
          </c:val>
          <c:extLst>
            <c:ext xmlns:c16="http://schemas.microsoft.com/office/drawing/2014/chart" uri="{C3380CC4-5D6E-409C-BE32-E72D297353CC}">
              <c16:uniqueId val="{00000008-D359-4D1F-B454-228FF5940F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134</c:v>
                </c:pt>
                <c:pt idx="3">
                  <c:v>95</c:v>
                </c:pt>
                <c:pt idx="6">
                  <c:v>55</c:v>
                </c:pt>
                <c:pt idx="9">
                  <c:v>40</c:v>
                </c:pt>
                <c:pt idx="12">
                  <c:v>26</c:v>
                </c:pt>
              </c:numCache>
            </c:numRef>
          </c:val>
          <c:extLst>
            <c:ext xmlns:c16="http://schemas.microsoft.com/office/drawing/2014/chart" uri="{C3380CC4-5D6E-409C-BE32-E72D297353CC}">
              <c16:uniqueId val="{00000009-D359-4D1F-B454-228FF5940F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8219</c:v>
                </c:pt>
                <c:pt idx="3">
                  <c:v>8371</c:v>
                </c:pt>
                <c:pt idx="6">
                  <c:v>8090</c:v>
                </c:pt>
                <c:pt idx="9">
                  <c:v>7998</c:v>
                </c:pt>
                <c:pt idx="12">
                  <c:v>8052</c:v>
                </c:pt>
              </c:numCache>
            </c:numRef>
          </c:val>
          <c:extLst>
            <c:ext xmlns:c16="http://schemas.microsoft.com/office/drawing/2014/chart" uri="{C3380CC4-5D6E-409C-BE32-E72D297353CC}">
              <c16:uniqueId val="{0000000A-D359-4D1F-B454-228FF5940F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59-4D1F-B454-228FF5940F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1201</c:v>
                </c:pt>
                <c:pt idx="1">
                  <c:v>1286</c:v>
                </c:pt>
                <c:pt idx="2">
                  <c:v>1375</c:v>
                </c:pt>
              </c:numCache>
            </c:numRef>
          </c:val>
          <c:extLst>
            <c:ext xmlns:c16="http://schemas.microsoft.com/office/drawing/2014/chart" uri="{C3380CC4-5D6E-409C-BE32-E72D297353CC}">
              <c16:uniqueId val="{00000000-1082-400D-90AC-E10E83FBFE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994</c:v>
                </c:pt>
                <c:pt idx="1">
                  <c:v>1007</c:v>
                </c:pt>
                <c:pt idx="2">
                  <c:v>1177</c:v>
                </c:pt>
              </c:numCache>
            </c:numRef>
          </c:val>
          <c:extLst>
            <c:ext xmlns:c16="http://schemas.microsoft.com/office/drawing/2014/chart" uri="{C3380CC4-5D6E-409C-BE32-E72D297353CC}">
              <c16:uniqueId val="{00000001-1082-400D-90AC-E10E83FBFE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3859</c:v>
                </c:pt>
                <c:pt idx="1">
                  <c:v>3986</c:v>
                </c:pt>
                <c:pt idx="2">
                  <c:v>4914</c:v>
                </c:pt>
              </c:numCache>
            </c:numRef>
          </c:val>
          <c:extLst>
            <c:ext xmlns:c16="http://schemas.microsoft.com/office/drawing/2014/chart" uri="{C3380CC4-5D6E-409C-BE32-E72D297353CC}">
              <c16:uniqueId val="{00000002-1082-400D-90AC-E10E83FBFE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{3FB6FEF6-12D9-495F-886E-7035D2FE0B78}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CAF-4635-8EF2-2C01F8103C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{34639A87-4353-4725-B517-FE0CC9161BF4}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AF-4635-8EF2-2C01F8103C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{4929E8AA-B87D-4C84-83E8-82E880764314}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AF-4635-8EF2-2C01F8103C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{4ACA2C8F-3205-4AE9-B45E-9C9E6F0B5370}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AF-4635-8EF2-2C01F8103C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{576A4CF8-0CD5-4433-9060-1AC21DF9664F}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AF-4635-8EF2-2C01F8103C1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{7324FE06-0CFB-4B4D-90AA-86F23B215DA9}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CAF-4635-8EF2-2C01F8103C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{28AA033A-C3D1-444E-AAC8-4A6762F0CE78}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CAF-4635-8EF2-2C01F8103C1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{084648AD-D49D-4BB4-8238-9721CD5B9978}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CAF-4635-8EF2-2C01F8103C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{471D3F57-E9C8-4496-BF3E-1444C2DBB929}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CAF-4635-8EF2-2C01F8103C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61.3</c:v>
                </c:pt>
                <c:pt idx="16">
                  <c:v>62.9</c:v>
                </c:pt>
                <c:pt idx="24">
                  <c:v>64.5</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CAF-4635-8EF2-2C01F8103C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{8668A709-8B04-49B4-B97A-95B7EC570981}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CAF-4635-8EF2-2C01F8103C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{047FA7A6-AD59-4854-ABC7-B201C87C317E}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AF-4635-8EF2-2C01F8103C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{55BDEB3A-7552-4811-BFC1-2CB6E3A38542}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AF-4635-8EF2-2C01F8103C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{C04359E1-68BC-4850-A779-05E0F7A4CCD6}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AF-4635-8EF2-2C01F8103C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{A4D6CEB2-2A3F-4DC0-939C-27937D7E7627}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AF-4635-8EF2-2C01F8103C1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{631758A7-83F4-4D3C-8896-98F9EF1717B5}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CAF-4635-8EF2-2C01F8103C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{ED61168B-47C2-4EDC-AEE0-AA9E0EA111A9}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CAF-4635-8EF2-2C01F8103C1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{6685203B-9B9C-4295-BB5C-7B8255DCF66C}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CAF-4635-8EF2-2C01F8103C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{3B84B241-0AC6-432A-B34C-0369D38D2357}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CAF-4635-8EF2-2C01F8103C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BCAF-4635-8EF2-2C01F8103C16}"/>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{FBF0BA1A-A84A-48BD-9811-20B8D7AC5FCC}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D6-4C55-B4C8-42003836A6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{2D632EF7-25CA-4CC5-91CA-4A87184310D6}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D6-4C55-B4C8-42003836A6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{C470440C-CB15-4C6C-8254-B1F3C6CE4B19}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D6-4C55-B4C8-42003836A6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{04AB8ABA-1636-4376-B0C6-0A864C90D526}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D6-4C55-B4C8-42003836A6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{ABD2E39A-2AC9-43F4-AF43-1DC118B2D5D7}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D6-4C55-B4C8-42003836A67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{BBCCC6AF-E031-4541-B321-E10FBFE9BA2C}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D6-4C55-B4C8-42003836A67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{21FBDD2A-1B88-472C-9E84-480C26845873}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D6-4C55-B4C8-42003836A67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{1C2F2C01-F292-45C0-91AF-E9ACA2A01B41}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D6-4C55-B4C8-42003836A67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{D2092AAB-9801-4E8E-A06E-F237EEBACE18}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D6-4C55-B4C8-42003836A6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3.1</c:v>
                </c:pt>
                <c:pt idx="16">
                  <c:v>2.1</c:v>
                </c:pt>
                <c:pt idx="24">
                  <c:v>1.8</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D6-4C55-B4C8-42003836A6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{6C61E71E-A94A-4F8D-A050-47396434542F}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D6-4C55-B4C8-42003836A6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{D30E64D3-BE62-4567-A561-5B80CF9F1370}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D6-4C55-B4C8-42003836A6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{A3794091-7274-46D5-B5E3-D10C96EB81E7}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D6-4C55-B4C8-42003836A6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{BEB56D4A-5F07-42CE-9102-F3F3EE9DF525}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D6-4C55-B4C8-42003836A6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{DCA45555-CA29-40A7-8CD7-2D5271FB069A}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D6-4C55-B4C8-42003836A67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{16553FF4-8331-46EF-8095-A6C658B36A7C}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D6-4C55-B4C8-42003836A677}"/>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{429FAF01-6E82-4E11-94A9-43522439D2FF}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D6-4C55-B4C8-42003836A67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{1E85A8E8-AE64-413F-8B24-B1FC37E99E1C}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D6-4C55-B4C8-42003836A67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{93C5C6D8-DC2C-4BB9-8C99-A0CB02484091}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D6-4C55-B4C8-42003836A6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D1D6-4C55-B4C8-42003836A677}"/>
            </c:ext>
          </c:extLst>
        </c:ser>
        <c:dLbls>
          <c:showLegendKey val="0"/>
          <c:showVal val="1"/>
          <c:showCatName val="0"/>
          <c:showSerName val="0"/>
          <c:showPercent val="0"/>
          <c:showBubbleSize val="0"/>
        </c:dLbls>
        <c:axId val="84219776"/>
        <c:axId val="84234240"/>
      </c:scatterChart>
      <c:valAx>
        <c:axId val="84219776"/>
        <c:scaling>
          <c:orientation val="maxMin"/>
          <c:max val="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実質公債費比率においては</a:t>
          </a:r>
          <a:endParaRPr lang="ja-JP" altLang="ja-JP" sz="900">
            <a:effectLst/>
          </a:endParaRPr>
        </a:p>
        <a:p>
          <a:r>
            <a:rPr kumimoji="1" lang="ja-JP" altLang="ja-JP" sz="900">
              <a:solidFill>
                <a:schemeClr val="dk1"/>
              </a:solidFill>
              <a:effectLst/>
              <a:latin typeface="+mn-lt"/>
              <a:ea typeface="+mn-ea"/>
              <a:cs typeface="+mn-cs"/>
            </a:rPr>
            <a:t>①平成</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年度に繰り上げ償還（</a:t>
          </a:r>
          <a:r>
            <a:rPr kumimoji="1" lang="en-US" altLang="ja-JP" sz="900">
              <a:solidFill>
                <a:schemeClr val="dk1"/>
              </a:solidFill>
              <a:effectLst/>
              <a:latin typeface="+mn-lt"/>
              <a:ea typeface="+mn-ea"/>
              <a:cs typeface="+mn-cs"/>
            </a:rPr>
            <a:t>378,075</a:t>
          </a:r>
          <a:r>
            <a:rPr kumimoji="1" lang="ja-JP" altLang="ja-JP" sz="900">
              <a:solidFill>
                <a:schemeClr val="dk1"/>
              </a:solidFill>
              <a:effectLst/>
              <a:latin typeface="+mn-lt"/>
              <a:ea typeface="+mn-ea"/>
              <a:cs typeface="+mn-cs"/>
            </a:rPr>
            <a:t>千円）を実施したこと</a:t>
          </a:r>
          <a:endParaRPr lang="ja-JP" altLang="ja-JP" sz="900">
            <a:effectLst/>
          </a:endParaRPr>
        </a:p>
        <a:p>
          <a:r>
            <a:rPr kumimoji="1" lang="ja-JP" altLang="ja-JP" sz="900">
              <a:solidFill>
                <a:schemeClr val="dk1"/>
              </a:solidFill>
              <a:effectLst/>
              <a:latin typeface="+mn-lt"/>
              <a:ea typeface="+mn-ea"/>
              <a:cs typeface="+mn-cs"/>
            </a:rPr>
            <a:t>②平成</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年度に作成した公債費負担適正化計画に基づき地方債の発行抑制を図っている。</a:t>
          </a:r>
          <a:endParaRPr lang="ja-JP" altLang="ja-JP" sz="900">
            <a:effectLst/>
          </a:endParaRPr>
        </a:p>
        <a:p>
          <a:r>
            <a:rPr kumimoji="1" lang="ja-JP" altLang="ja-JP" sz="900">
              <a:solidFill>
                <a:schemeClr val="dk1"/>
              </a:solidFill>
              <a:effectLst/>
              <a:latin typeface="+mn-lt"/>
              <a:ea typeface="+mn-ea"/>
              <a:cs typeface="+mn-cs"/>
            </a:rPr>
            <a:t>　しかし、</a:t>
          </a:r>
          <a:r>
            <a:rPr kumimoji="1" lang="ja-JP" altLang="en-US" sz="900">
              <a:solidFill>
                <a:schemeClr val="dk1"/>
              </a:solidFill>
              <a:effectLst/>
              <a:latin typeface="+mn-lt"/>
              <a:ea typeface="+mn-ea"/>
              <a:cs typeface="+mn-cs"/>
            </a:rPr>
            <a:t>災害復旧事業</a:t>
          </a:r>
          <a:r>
            <a:rPr kumimoji="1" lang="ja-JP" altLang="ja-JP" sz="900">
              <a:solidFill>
                <a:schemeClr val="dk1"/>
              </a:solidFill>
              <a:effectLst/>
              <a:latin typeface="+mn-lt"/>
              <a:ea typeface="+mn-ea"/>
              <a:cs typeface="+mn-cs"/>
            </a:rPr>
            <a:t>債の償還、</a:t>
          </a:r>
          <a:r>
            <a:rPr kumimoji="1" lang="ja-JP" altLang="en-US" sz="900">
              <a:solidFill>
                <a:schemeClr val="dk1"/>
              </a:solidFill>
              <a:effectLst/>
              <a:latin typeface="+mn-lt"/>
              <a:ea typeface="+mn-ea"/>
              <a:cs typeface="+mn-cs"/>
            </a:rPr>
            <a:t>過疎対策事業債等</a:t>
          </a:r>
          <a:r>
            <a:rPr kumimoji="1" lang="ja-JP" altLang="ja-JP" sz="900">
              <a:solidFill>
                <a:schemeClr val="dk1"/>
              </a:solidFill>
              <a:effectLst/>
              <a:latin typeface="+mn-lt"/>
              <a:ea typeface="+mn-ea"/>
              <a:cs typeface="+mn-cs"/>
            </a:rPr>
            <a:t>の償還が前年度と比較して増加していることから、</a:t>
          </a:r>
          <a:r>
            <a:rPr kumimoji="1" lang="en-US" altLang="ja-JP" sz="900">
              <a:solidFill>
                <a:schemeClr val="dk1"/>
              </a:solidFill>
              <a:effectLst/>
              <a:latin typeface="+mn-lt"/>
              <a:ea typeface="+mn-ea"/>
              <a:cs typeface="+mn-cs"/>
            </a:rPr>
            <a:t>8,475</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0.86</a:t>
          </a:r>
          <a:r>
            <a:rPr kumimoji="1" lang="ja-JP" altLang="ja-JP" sz="900">
              <a:solidFill>
                <a:schemeClr val="dk1"/>
              </a:solidFill>
              <a:effectLst/>
              <a:latin typeface="+mn-lt"/>
              <a:ea typeface="+mn-ea"/>
              <a:cs typeface="+mn-cs"/>
            </a:rPr>
            <a:t>％）増加となっている。そのほかの「公営企業の元利償還金に対する繰入金」「組合による地方債」</a:t>
          </a:r>
          <a:r>
            <a:rPr kumimoji="1" lang="ja-JP" altLang="en-US" sz="900">
              <a:solidFill>
                <a:schemeClr val="dk1"/>
              </a:solidFill>
              <a:effectLst/>
              <a:latin typeface="+mn-lt"/>
              <a:ea typeface="+mn-ea"/>
              <a:cs typeface="+mn-cs"/>
            </a:rPr>
            <a:t>「債務負担行為に基づく支出額」においては、若干の増減はあるもののほぼ横ばい傾向である。結果として、</a:t>
          </a:r>
          <a:r>
            <a:rPr kumimoji="1" lang="ja-JP" altLang="ja-JP" sz="900">
              <a:solidFill>
                <a:schemeClr val="dk1"/>
              </a:solidFill>
              <a:effectLst/>
              <a:latin typeface="+mn-lt"/>
              <a:ea typeface="+mn-ea"/>
              <a:cs typeface="+mn-cs"/>
            </a:rPr>
            <a:t>分子における元利償還金の増加が影響して最終的に実質公債費比率は増加となっている。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起債残高は前年度と比較して</a:t>
          </a:r>
          <a:r>
            <a:rPr kumimoji="1" lang="en-US" altLang="ja-JP" sz="900">
              <a:solidFill>
                <a:schemeClr val="dk1"/>
              </a:solidFill>
              <a:effectLst/>
              <a:latin typeface="+mn-lt"/>
              <a:ea typeface="+mn-ea"/>
              <a:cs typeface="+mn-cs"/>
            </a:rPr>
            <a:t>54,542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0.68</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となっており、引き続き発行抑制を図りながら健全化等に取り組んでいるところである。</a:t>
          </a:r>
          <a:endParaRPr lang="ja-JP" altLang="ja-JP" sz="9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合併前の地方債償還が順次終了していることにあわせて、平成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年度に公債費適正化計画を策定し起債の抑制を図ってきたことにより地方債残高は年々減少ている。</a:t>
          </a:r>
          <a:r>
            <a:rPr kumimoji="1" lang="ja-JP" altLang="en-US" sz="900">
              <a:solidFill>
                <a:schemeClr val="dk1"/>
              </a:solidFill>
              <a:effectLst/>
              <a:latin typeface="+mn-lt"/>
              <a:ea typeface="+mn-ea"/>
              <a:cs typeface="+mn-cs"/>
            </a:rPr>
            <a:t>しかし、平成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年度の災害等により</a:t>
          </a:r>
          <a:r>
            <a:rPr kumimoji="1" lang="ja-JP" altLang="ja-JP" sz="900">
              <a:solidFill>
                <a:schemeClr val="dk1"/>
              </a:solidFill>
              <a:effectLst/>
              <a:latin typeface="+mn-lt"/>
              <a:ea typeface="+mn-ea"/>
              <a:cs typeface="+mn-cs"/>
            </a:rPr>
            <a:t>対前年度と比較して</a:t>
          </a:r>
          <a:r>
            <a:rPr kumimoji="1" lang="en-US" altLang="ja-JP" sz="900">
              <a:solidFill>
                <a:schemeClr val="dk1"/>
              </a:solidFill>
              <a:effectLst/>
              <a:latin typeface="+mn-lt"/>
              <a:ea typeface="+mn-ea"/>
              <a:cs typeface="+mn-cs"/>
            </a:rPr>
            <a:t>54,542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0.68</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なっている。</a:t>
          </a:r>
          <a:endParaRPr lang="ja-JP" altLang="ja-JP" sz="900">
            <a:effectLst/>
          </a:endParaRPr>
        </a:p>
        <a:p>
          <a:r>
            <a:rPr kumimoji="1" lang="ja-JP" altLang="ja-JP" sz="900">
              <a:solidFill>
                <a:schemeClr val="dk1"/>
              </a:solidFill>
              <a:effectLst/>
              <a:latin typeface="+mn-lt"/>
              <a:ea typeface="+mn-ea"/>
              <a:cs typeface="+mn-cs"/>
            </a:rPr>
            <a:t>　将来負担額（</a:t>
          </a:r>
          <a:r>
            <a:rPr kumimoji="1" lang="en-US" altLang="ja-JP" sz="900">
              <a:solidFill>
                <a:schemeClr val="dk1"/>
              </a:solidFill>
              <a:effectLst/>
              <a:latin typeface="+mn-lt"/>
              <a:ea typeface="+mn-ea"/>
              <a:cs typeface="+mn-cs"/>
            </a:rPr>
            <a:t>A</a:t>
          </a:r>
          <a:r>
            <a:rPr kumimoji="1" lang="ja-JP" altLang="ja-JP" sz="900">
              <a:solidFill>
                <a:schemeClr val="dk1"/>
              </a:solidFill>
              <a:effectLst/>
              <a:latin typeface="+mn-lt"/>
              <a:ea typeface="+mn-ea"/>
              <a:cs typeface="+mn-cs"/>
            </a:rPr>
            <a:t>）全体を見ると</a:t>
          </a:r>
          <a:endParaRPr lang="ja-JP" altLang="ja-JP" sz="900">
            <a:effectLst/>
          </a:endParaRPr>
        </a:p>
        <a:p>
          <a:r>
            <a:rPr kumimoji="1" lang="ja-JP" altLang="ja-JP" sz="900">
              <a:solidFill>
                <a:schemeClr val="dk1"/>
              </a:solidFill>
              <a:effectLst/>
              <a:latin typeface="+mn-lt"/>
              <a:ea typeface="+mn-ea"/>
              <a:cs typeface="+mn-cs"/>
            </a:rPr>
            <a:t>　債務負担行為に基づく支出予定額△</a:t>
          </a:r>
          <a:r>
            <a:rPr kumimoji="1" lang="en-US" altLang="ja-JP" sz="900">
              <a:solidFill>
                <a:schemeClr val="dk1"/>
              </a:solidFill>
              <a:effectLst/>
              <a:latin typeface="+mn-lt"/>
              <a:ea typeface="+mn-ea"/>
              <a:cs typeface="+mn-cs"/>
            </a:rPr>
            <a:t>13,863</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34.86</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退職手当負担△</a:t>
          </a:r>
          <a:r>
            <a:rPr kumimoji="1" lang="en-US" altLang="ja-JP" sz="900">
              <a:solidFill>
                <a:schemeClr val="dk1"/>
              </a:solidFill>
              <a:effectLst/>
              <a:latin typeface="+mn-lt"/>
              <a:ea typeface="+mn-ea"/>
              <a:cs typeface="+mn-cs"/>
            </a:rPr>
            <a:t>43,2399</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2.78</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公営企業等繰入金見込み額△</a:t>
          </a:r>
          <a:r>
            <a:rPr kumimoji="1" lang="en-US" altLang="ja-JP" sz="900">
              <a:solidFill>
                <a:schemeClr val="dk1"/>
              </a:solidFill>
              <a:effectLst/>
              <a:latin typeface="+mn-lt"/>
              <a:ea typeface="+mn-ea"/>
              <a:cs typeface="+mn-cs"/>
            </a:rPr>
            <a:t>114,026</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7.18</a:t>
          </a:r>
          <a:r>
            <a:rPr kumimoji="1" lang="ja-JP" altLang="ja-JP" sz="900">
              <a:solidFill>
                <a:schemeClr val="dk1"/>
              </a:solidFill>
              <a:effectLst/>
              <a:latin typeface="+mn-lt"/>
              <a:ea typeface="+mn-ea"/>
              <a:cs typeface="+mn-cs"/>
            </a:rPr>
            <a:t>％）と減少していることから、△</a:t>
          </a:r>
          <a:r>
            <a:rPr kumimoji="1" lang="en-US" altLang="ja-JP" sz="900">
              <a:solidFill>
                <a:schemeClr val="dk1"/>
              </a:solidFill>
              <a:effectLst/>
              <a:latin typeface="+mn-lt"/>
              <a:ea typeface="+mn-ea"/>
              <a:cs typeface="+mn-cs"/>
            </a:rPr>
            <a:t>133,415</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1.18</a:t>
          </a:r>
          <a:r>
            <a:rPr kumimoji="1" lang="ja-JP" altLang="ja-JP" sz="900">
              <a:solidFill>
                <a:schemeClr val="dk1"/>
              </a:solidFill>
              <a:effectLst/>
              <a:latin typeface="+mn-lt"/>
              <a:ea typeface="+mn-ea"/>
              <a:cs typeface="+mn-cs"/>
            </a:rPr>
            <a:t>％）の減少となった。</a:t>
          </a:r>
          <a:endParaRPr lang="ja-JP" altLang="ja-JP" sz="900">
            <a:effectLst/>
          </a:endParaRPr>
        </a:p>
        <a:p>
          <a:r>
            <a:rPr kumimoji="1" lang="ja-JP" altLang="ja-JP" sz="900">
              <a:solidFill>
                <a:schemeClr val="dk1"/>
              </a:solidFill>
              <a:effectLst/>
              <a:latin typeface="+mn-lt"/>
              <a:ea typeface="+mn-ea"/>
              <a:cs typeface="+mn-cs"/>
            </a:rPr>
            <a:t>　その一方で、充当可能財源等（</a:t>
          </a:r>
          <a:r>
            <a:rPr kumimoji="1" lang="en-US" altLang="ja-JP" sz="900">
              <a:solidFill>
                <a:schemeClr val="dk1"/>
              </a:solidFill>
              <a:effectLst/>
              <a:latin typeface="+mn-lt"/>
              <a:ea typeface="+mn-ea"/>
              <a:cs typeface="+mn-cs"/>
            </a:rPr>
            <a:t>B</a:t>
          </a:r>
          <a:r>
            <a:rPr kumimoji="1" lang="ja-JP" altLang="ja-JP" sz="900">
              <a:solidFill>
                <a:schemeClr val="dk1"/>
              </a:solidFill>
              <a:effectLst/>
              <a:latin typeface="+mn-lt"/>
              <a:ea typeface="+mn-ea"/>
              <a:cs typeface="+mn-cs"/>
            </a:rPr>
            <a:t>）を見ると</a:t>
          </a:r>
          <a:r>
            <a:rPr kumimoji="1" lang="en-US" altLang="ja-JP" sz="900">
              <a:solidFill>
                <a:schemeClr val="dk1"/>
              </a:solidFill>
              <a:effectLst/>
              <a:latin typeface="+mn-lt"/>
              <a:ea typeface="+mn-ea"/>
              <a:cs typeface="+mn-cs"/>
            </a:rPr>
            <a:t>517,855</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3.31</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となっている。</a:t>
          </a:r>
          <a:r>
            <a:rPr kumimoji="1" lang="ja-JP" altLang="en-US" sz="900">
              <a:solidFill>
                <a:schemeClr val="dk1"/>
              </a:solidFill>
              <a:effectLst/>
              <a:latin typeface="+mn-lt"/>
              <a:ea typeface="+mn-ea"/>
              <a:cs typeface="+mn-cs"/>
            </a:rPr>
            <a:t>充当可能特定歳入は△</a:t>
          </a:r>
          <a:r>
            <a:rPr kumimoji="1" lang="en-US" altLang="ja-JP" sz="900">
              <a:solidFill>
                <a:schemeClr val="dk1"/>
              </a:solidFill>
              <a:effectLst/>
              <a:latin typeface="+mn-lt"/>
              <a:ea typeface="+mn-ea"/>
              <a:cs typeface="+mn-cs"/>
            </a:rPr>
            <a:t>32,832</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45.33</a:t>
          </a:r>
          <a:r>
            <a:rPr kumimoji="1" lang="ja-JP" altLang="en-US" sz="900">
              <a:solidFill>
                <a:schemeClr val="dk1"/>
              </a:solidFill>
              <a:effectLst/>
              <a:latin typeface="+mn-lt"/>
              <a:ea typeface="+mn-ea"/>
              <a:cs typeface="+mn-cs"/>
            </a:rPr>
            <a:t>％）であったが、</a:t>
          </a:r>
          <a:r>
            <a:rPr kumimoji="1" lang="ja-JP" altLang="ja-JP" sz="900">
              <a:solidFill>
                <a:schemeClr val="dk1"/>
              </a:solidFill>
              <a:effectLst/>
              <a:latin typeface="+mn-lt"/>
              <a:ea typeface="+mn-ea"/>
              <a:cs typeface="+mn-cs"/>
            </a:rPr>
            <a:t>充当可能基金</a:t>
          </a:r>
          <a:r>
            <a:rPr kumimoji="1" lang="ja-JP" altLang="en-US" sz="900">
              <a:solidFill>
                <a:schemeClr val="dk1"/>
              </a:solidFill>
              <a:effectLst/>
              <a:latin typeface="+mn-lt"/>
              <a:ea typeface="+mn-ea"/>
              <a:cs typeface="+mn-cs"/>
            </a:rPr>
            <a:t>については</a:t>
          </a:r>
          <a:r>
            <a:rPr kumimoji="1" lang="en-US" altLang="ja-JP" sz="900">
              <a:solidFill>
                <a:schemeClr val="dk1"/>
              </a:solidFill>
              <a:effectLst/>
              <a:latin typeface="+mn-lt"/>
              <a:ea typeface="+mn-ea"/>
              <a:cs typeface="+mn-cs"/>
            </a:rPr>
            <a:t>842,223</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12.63</a:t>
          </a:r>
          <a:r>
            <a:rPr kumimoji="1" lang="ja-JP" altLang="en-US" sz="900">
              <a:solidFill>
                <a:schemeClr val="dk1"/>
              </a:solidFill>
              <a:effectLst/>
              <a:latin typeface="+mn-lt"/>
              <a:ea typeface="+mn-ea"/>
              <a:cs typeface="+mn-cs"/>
            </a:rPr>
            <a:t>％）と大幅に積立をおこなったことにより、</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B</a:t>
          </a:r>
          <a:r>
            <a:rPr kumimoji="1" lang="ja-JP" altLang="ja-JP" sz="900">
              <a:solidFill>
                <a:schemeClr val="dk1"/>
              </a:solidFill>
              <a:effectLst/>
              <a:latin typeface="+mn-lt"/>
              <a:ea typeface="+mn-ea"/>
              <a:cs typeface="+mn-cs"/>
            </a:rPr>
            <a:t>）項目は</a:t>
          </a:r>
          <a:r>
            <a:rPr kumimoji="1" lang="ja-JP" altLang="en-US" sz="900">
              <a:solidFill>
                <a:schemeClr val="dk1"/>
              </a:solidFill>
              <a:effectLst/>
              <a:latin typeface="+mn-lt"/>
              <a:ea typeface="+mn-ea"/>
              <a:cs typeface="+mn-cs"/>
            </a:rPr>
            <a:t>増加と</a:t>
          </a:r>
          <a:r>
            <a:rPr kumimoji="1" lang="ja-JP" altLang="ja-JP" sz="900">
              <a:solidFill>
                <a:schemeClr val="dk1"/>
              </a:solidFill>
              <a:effectLst/>
              <a:latin typeface="+mn-lt"/>
              <a:ea typeface="+mn-ea"/>
              <a:cs typeface="+mn-cs"/>
            </a:rPr>
            <a:t>なっている。</a:t>
          </a:r>
          <a:endParaRPr lang="ja-JP" altLang="ja-JP" sz="900">
            <a:effectLst/>
          </a:endParaRPr>
        </a:p>
        <a:p>
          <a:r>
            <a:rPr kumimoji="1" lang="ja-JP" altLang="ja-JP" sz="900">
              <a:solidFill>
                <a:schemeClr val="dk1"/>
              </a:solidFill>
              <a:effectLst/>
              <a:latin typeface="+mn-lt"/>
              <a:ea typeface="+mn-ea"/>
              <a:cs typeface="+mn-cs"/>
            </a:rPr>
            <a:t>　以上の結果から、将来負担比率は</a:t>
          </a:r>
          <a:r>
            <a:rPr kumimoji="1" lang="en-US" altLang="ja-JP" sz="900">
              <a:solidFill>
                <a:schemeClr val="dk1"/>
              </a:solidFill>
              <a:effectLst/>
              <a:latin typeface="+mn-lt"/>
              <a:ea typeface="+mn-ea"/>
              <a:cs typeface="+mn-cs"/>
            </a:rPr>
            <a:t>6.4</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することとなった。</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愛媛県内子町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・今年度においても、預金利子分の積み立てを行っている。</a:t>
          </a:r>
          <a:endParaRPr lang="ja-JP" altLang="ja-JP" sz="1200">
            <a:effectLst/>
          </a:endParaRPr>
        </a:p>
        <a:p>
          <a:r>
            <a:rPr kumimoji="1" lang="ja-JP" altLang="ja-JP" sz="1200">
              <a:solidFill>
                <a:schemeClr val="dk1"/>
              </a:solidFill>
              <a:effectLst/>
              <a:latin typeface="+mn-lt"/>
              <a:ea typeface="+mn-ea"/>
              <a:cs typeface="+mn-cs"/>
            </a:rPr>
            <a:t>・今後の財源不足に充当すべく財政調整基金への積立を行っている。</a:t>
          </a:r>
          <a:endParaRPr kumimoji="1" lang="en-US" altLang="ja-JP" sz="1200">
            <a:solidFill>
              <a:schemeClr val="dk1"/>
            </a:solidFill>
            <a:effectLst/>
            <a:latin typeface="+mn-lt"/>
            <a:ea typeface="+mn-ea"/>
            <a:cs typeface="+mn-cs"/>
          </a:endParaRPr>
        </a:p>
        <a:p>
          <a:r>
            <a:rPr lang="ja-JP" altLang="en-US" sz="1200">
              <a:effectLst/>
            </a:rPr>
            <a:t>・今後の財源不足に対応するため、合併特例債を活用した「地域振興基金」を創設し基金の積立をおこなっている。</a:t>
          </a:r>
          <a:endParaRPr lang="ja-JP" altLang="ja-JP" sz="1200">
            <a:effectLst/>
          </a:endParaRPr>
        </a:p>
        <a:p>
          <a:r>
            <a:rPr kumimoji="1" lang="ja-JP" altLang="ja-JP" sz="1200">
              <a:solidFill>
                <a:schemeClr val="dk1"/>
              </a:solidFill>
              <a:effectLst/>
              <a:latin typeface="+mn-lt"/>
              <a:ea typeface="+mn-ea"/>
              <a:cs typeface="+mn-cs"/>
            </a:rPr>
            <a:t>・そのほかにも、各種目的基金への積立をおこなっているものもあり、それぞれの目的に充当していく予定である。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・短期的にみると横ばい傾向であるが、合併後においては基金残高は増加傾向にある。</a:t>
          </a:r>
          <a:endParaRPr lang="ja-JP" altLang="ja-JP" sz="1200">
            <a:effectLst/>
          </a:endParaRPr>
        </a:p>
        <a:p>
          <a:r>
            <a:rPr kumimoji="1" lang="ja-JP" altLang="ja-JP" sz="1200">
              <a:solidFill>
                <a:schemeClr val="dk1"/>
              </a:solidFill>
              <a:effectLst/>
              <a:latin typeface="+mn-lt"/>
              <a:ea typeface="+mn-ea"/>
              <a:cs typeface="+mn-cs"/>
            </a:rPr>
            <a:t>・今後のことを考えると、新型コロナウイルス感染症対応に対する予算や、公共施設の老朽化に対応する予算として確保しておく必要があることから、長期的な視点に立って計画的に積立取り崩しを行っていく予定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100">
              <a:solidFill>
                <a:schemeClr val="dk1"/>
              </a:solidFill>
              <a:effectLst/>
              <a:latin typeface="+mn-lt"/>
              <a:ea typeface="+mn-ea"/>
              <a:cs typeface="+mn-cs"/>
            </a:rPr>
            <a:t>・公共施設整備基金：公共施設整備に要する財源に充てる。</a:t>
          </a:r>
          <a:endParaRPr lang="ja-JP" altLang="ja-JP" sz="1100">
            <a:effectLst/>
          </a:endParaRPr>
        </a:p>
        <a:p>
          <a:r>
            <a:rPr kumimoji="1" lang="ja-JP" altLang="ja-JP" sz="1100">
              <a:solidFill>
                <a:schemeClr val="dk1"/>
              </a:solidFill>
              <a:effectLst/>
              <a:latin typeface="+mn-lt"/>
              <a:ea typeface="+mn-ea"/>
              <a:cs typeface="+mn-cs"/>
            </a:rPr>
            <a:t>・地域福祉基金　　：地域の福祉の増進を図るために充てる財源。</a:t>
          </a:r>
          <a:endParaRPr lang="ja-JP" altLang="ja-JP" sz="1100">
            <a:effectLst/>
          </a:endParaRPr>
        </a:p>
        <a:p>
          <a:r>
            <a:rPr kumimoji="1" lang="ja-JP" altLang="ja-JP" sz="1100">
              <a:solidFill>
                <a:schemeClr val="dk1"/>
              </a:solidFill>
              <a:effectLst/>
              <a:latin typeface="+mn-lt"/>
              <a:ea typeface="+mn-ea"/>
              <a:cs typeface="+mn-cs"/>
            </a:rPr>
            <a:t>・一般廃棄物処理施設維持管理基金：所為施設の災害、老朽化等による大規模改修、解体に必要な財源としての基金。</a:t>
          </a:r>
          <a:endParaRPr lang="ja-JP" altLang="ja-JP" sz="1100">
            <a:effectLst/>
          </a:endParaRPr>
        </a:p>
        <a:p>
          <a:r>
            <a:rPr kumimoji="1" lang="ja-JP" altLang="ja-JP" sz="1100">
              <a:solidFill>
                <a:schemeClr val="dk1"/>
              </a:solidFill>
              <a:effectLst/>
              <a:latin typeface="+mn-lt"/>
              <a:ea typeface="+mn-ea"/>
              <a:cs typeface="+mn-cs"/>
            </a:rPr>
            <a:t>・いかざき小田川原っぱ基金：小田川流域の自然計画を保全し、再生・創造し子孫に引き継ぐための経費。</a:t>
          </a:r>
          <a:endParaRPr lang="ja-JP" altLang="ja-JP" sz="1100">
            <a:effectLst/>
          </a:endParaRPr>
        </a:p>
        <a:p>
          <a:r>
            <a:rPr kumimoji="1" lang="ja-JP" altLang="ja-JP" sz="1100">
              <a:solidFill>
                <a:schemeClr val="dk1"/>
              </a:solidFill>
              <a:effectLst/>
              <a:latin typeface="+mn-lt"/>
              <a:ea typeface="+mn-ea"/>
              <a:cs typeface="+mn-cs"/>
            </a:rPr>
            <a:t>・災害対策基金　　：災害の復旧に要する経費とその他災害に関連する経費の財源に充てる。</a:t>
          </a:r>
          <a:endParaRPr kumimoji="1" lang="en-US" altLang="ja-JP" sz="1100">
            <a:solidFill>
              <a:schemeClr val="dk1"/>
            </a:solidFill>
            <a:effectLst/>
            <a:latin typeface="+mn-lt"/>
            <a:ea typeface="+mn-ea"/>
            <a:cs typeface="+mn-cs"/>
          </a:endParaRPr>
        </a:p>
        <a:p>
          <a:endParaRPr lang="ja-JP" altLang="ja-JP" sz="1100">
            <a:effectLst/>
          </a:endParaRPr>
        </a:p>
        <a:p>
          <a:r>
            <a:rPr kumimoji="1" lang="ja-JP" altLang="ja-JP" sz="1100">
              <a:solidFill>
                <a:schemeClr val="dk1"/>
              </a:solidFill>
              <a:effectLst/>
              <a:latin typeface="+mn-lt"/>
              <a:ea typeface="+mn-ea"/>
              <a:cs typeface="+mn-cs"/>
            </a:rPr>
            <a:t>（増減理由）</a:t>
          </a:r>
          <a:endParaRPr lang="ja-JP" altLang="ja-JP" sz="1100">
            <a:effectLst/>
          </a:endParaRPr>
        </a:p>
        <a:p>
          <a:r>
            <a:rPr kumimoji="1" lang="ja-JP" altLang="ja-JP" sz="1100">
              <a:solidFill>
                <a:schemeClr val="dk1"/>
              </a:solidFill>
              <a:effectLst/>
              <a:latin typeface="+mn-lt"/>
              <a:ea typeface="+mn-ea"/>
              <a:cs typeface="+mn-cs"/>
            </a:rPr>
            <a:t>・公共施設整備基金：翌年度以降の財源として、</a:t>
          </a:r>
          <a:r>
            <a:rPr kumimoji="1" lang="en-US" altLang="ja-JP" sz="1100">
              <a:solidFill>
                <a:schemeClr val="dk1"/>
              </a:solidFill>
              <a:effectLst/>
              <a:latin typeface="+mn-lt"/>
              <a:ea typeface="+mn-ea"/>
              <a:cs typeface="+mn-cs"/>
            </a:rPr>
            <a:t>400,483</a:t>
          </a:r>
          <a:r>
            <a:rPr kumimoji="1" lang="ja-JP" altLang="ja-JP" sz="1100">
              <a:solidFill>
                <a:schemeClr val="dk1"/>
              </a:solidFill>
              <a:effectLst/>
              <a:latin typeface="+mn-lt"/>
              <a:ea typeface="+mn-ea"/>
              <a:cs typeface="+mn-cs"/>
            </a:rPr>
            <a:t>千円を積み立てた。</a:t>
          </a:r>
          <a:r>
            <a:rPr kumimoji="1" lang="ja-JP" altLang="en-US" sz="1100">
              <a:solidFill>
                <a:schemeClr val="dk1"/>
              </a:solidFill>
              <a:effectLst/>
              <a:latin typeface="+mn-lt"/>
              <a:ea typeface="+mn-ea"/>
              <a:cs typeface="+mn-cs"/>
            </a:rPr>
            <a:t>一方、公共施設の維持修繕等に</a:t>
          </a:r>
          <a:r>
            <a:rPr kumimoji="1" lang="en-US" altLang="ja-JP" sz="1100">
              <a:solidFill>
                <a:schemeClr val="dk1"/>
              </a:solidFill>
              <a:effectLst/>
              <a:latin typeface="+mn-lt"/>
              <a:ea typeface="+mn-ea"/>
              <a:cs typeface="+mn-cs"/>
            </a:rPr>
            <a:t>91,908</a:t>
          </a:r>
          <a:r>
            <a:rPr kumimoji="1" lang="ja-JP" altLang="en-US" sz="1100">
              <a:solidFill>
                <a:schemeClr val="dk1"/>
              </a:solidFill>
              <a:effectLst/>
              <a:latin typeface="+mn-lt"/>
              <a:ea typeface="+mn-ea"/>
              <a:cs typeface="+mn-cs"/>
            </a:rPr>
            <a:t>千円の取崩。</a:t>
          </a:r>
          <a:endParaRPr kumimoji="1" lang="en-US" altLang="ja-JP" sz="1100">
            <a:solidFill>
              <a:schemeClr val="dk1"/>
            </a:solidFill>
            <a:effectLst/>
            <a:latin typeface="+mn-lt"/>
            <a:ea typeface="+mn-ea"/>
            <a:cs typeface="+mn-cs"/>
          </a:endParaRPr>
        </a:p>
        <a:p>
          <a:r>
            <a:rPr lang="ja-JP" altLang="en-US" sz="1100">
              <a:effectLst/>
            </a:rPr>
            <a:t>・合併特例基金（地域振興基金）：合併特例債を活用して</a:t>
          </a:r>
          <a:r>
            <a:rPr lang="en-US" altLang="ja-JP" sz="1100">
              <a:effectLst/>
            </a:rPr>
            <a:t>615,816</a:t>
          </a:r>
          <a:r>
            <a:rPr lang="ja-JP" altLang="en-US" sz="1100">
              <a:effectLst/>
            </a:rPr>
            <a:t>千円積立を行った。</a:t>
          </a:r>
          <a:endParaRPr lang="en-US" altLang="ja-JP" sz="1100">
            <a:effectLst/>
          </a:endParaRPr>
        </a:p>
        <a:p>
          <a:r>
            <a:rPr kumimoji="1" lang="ja-JP" altLang="ja-JP" sz="1100">
              <a:solidFill>
                <a:schemeClr val="dk1"/>
              </a:solidFill>
              <a:effectLst/>
              <a:latin typeface="+mn-lt"/>
              <a:ea typeface="+mn-ea"/>
              <a:cs typeface="+mn-cs"/>
            </a:rPr>
            <a:t>・地域福祉基金　　：寄附講座として</a:t>
          </a:r>
          <a:r>
            <a:rPr kumimoji="1" lang="en-US" altLang="ja-JP" sz="1100">
              <a:solidFill>
                <a:schemeClr val="dk1"/>
              </a:solidFill>
              <a:effectLst/>
              <a:latin typeface="+mn-lt"/>
              <a:ea typeface="+mn-ea"/>
              <a:cs typeface="+mn-cs"/>
            </a:rPr>
            <a:t>22,000</a:t>
          </a:r>
          <a:r>
            <a:rPr kumimoji="1" lang="ja-JP" altLang="ja-JP" sz="1100">
              <a:solidFill>
                <a:schemeClr val="dk1"/>
              </a:solidFill>
              <a:effectLst/>
              <a:latin typeface="+mn-lt"/>
              <a:ea typeface="+mn-ea"/>
              <a:cs typeface="+mn-cs"/>
            </a:rPr>
            <a:t>千円充当。</a:t>
          </a:r>
          <a:endParaRPr lang="ja-JP" altLang="ja-JP" sz="1100">
            <a:effectLst/>
          </a:endParaRPr>
        </a:p>
        <a:p>
          <a:r>
            <a:rPr kumimoji="1" lang="ja-JP" altLang="ja-JP" sz="1100">
              <a:solidFill>
                <a:schemeClr val="dk1"/>
              </a:solidFill>
              <a:effectLst/>
              <a:latin typeface="+mn-lt"/>
              <a:ea typeface="+mn-ea"/>
              <a:cs typeface="+mn-cs"/>
            </a:rPr>
            <a:t>・「エコロジータウン内子」ふるさと応援基金：ふるさと納税の寄附分を積み立てをし、経費となるものを取り崩し。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・新型コロナウイルス感染対策資金利子補給基金：利子補給として</a:t>
          </a:r>
          <a:r>
            <a:rPr kumimoji="1" lang="en-US" altLang="ja-JP" sz="1100">
              <a:solidFill>
                <a:schemeClr val="dk1"/>
              </a:solidFill>
              <a:effectLst/>
              <a:latin typeface="+mn-lt"/>
              <a:ea typeface="+mn-ea"/>
              <a:cs typeface="+mn-cs"/>
            </a:rPr>
            <a:t>8,185</a:t>
          </a:r>
          <a:r>
            <a:rPr kumimoji="1" lang="ja-JP" altLang="en-US" sz="1100">
              <a:solidFill>
                <a:schemeClr val="dk1"/>
              </a:solidFill>
              <a:effectLst/>
              <a:latin typeface="+mn-lt"/>
              <a:ea typeface="+mn-ea"/>
              <a:cs typeface="+mn-cs"/>
            </a:rPr>
            <a:t>千円を取崩、充当。</a:t>
          </a:r>
          <a:endParaRPr kumimoji="1" lang="en-US" altLang="ja-JP" sz="1100">
            <a:solidFill>
              <a:schemeClr val="dk1"/>
            </a:solidFill>
            <a:effectLst/>
            <a:latin typeface="+mn-lt"/>
            <a:ea typeface="+mn-ea"/>
            <a:cs typeface="+mn-cs"/>
          </a:endParaRPr>
        </a:p>
        <a:p>
          <a:endParaRPr lang="ja-JP" altLang="ja-JP" sz="1100">
            <a:effectLst/>
          </a:endParaRPr>
        </a:p>
        <a:p>
          <a:r>
            <a:rPr kumimoji="1" lang="ja-JP" altLang="ja-JP" sz="1100">
              <a:solidFill>
                <a:schemeClr val="dk1"/>
              </a:solidFill>
              <a:effectLst/>
              <a:latin typeface="+mn-lt"/>
              <a:ea typeface="+mn-ea"/>
              <a:cs typeface="+mn-cs"/>
            </a:rPr>
            <a:t>（今後の方針）</a:t>
          </a:r>
          <a:endParaRPr lang="ja-JP" altLang="ja-JP" sz="1100">
            <a:effectLst/>
          </a:endParaRPr>
        </a:p>
        <a:p>
          <a:r>
            <a:rPr kumimoji="1" lang="ja-JP" altLang="ja-JP" sz="1100">
              <a:solidFill>
                <a:schemeClr val="dk1"/>
              </a:solidFill>
              <a:effectLst/>
              <a:latin typeface="+mn-lt"/>
              <a:ea typeface="+mn-ea"/>
              <a:cs typeface="+mn-cs"/>
            </a:rPr>
            <a:t>・公共施設整備基金：内子座耐震改修、自治会耐震改修など公共施設の安心安全に係る整備に充当予定。</a:t>
          </a:r>
          <a:endParaRPr lang="ja-JP" altLang="ja-JP" sz="1100">
            <a:effectLst/>
          </a:endParaRPr>
        </a:p>
        <a:p>
          <a:r>
            <a:rPr kumimoji="1" lang="ja-JP" altLang="ja-JP" sz="1100">
              <a:solidFill>
                <a:schemeClr val="dk1"/>
              </a:solidFill>
              <a:effectLst/>
              <a:latin typeface="+mn-lt"/>
              <a:ea typeface="+mn-ea"/>
              <a:cs typeface="+mn-cs"/>
            </a:rPr>
            <a:t>・地域福祉基金　　：寄附講座を継続することからも、その財源として取り崩しを行う。</a:t>
          </a:r>
          <a:endParaRPr kumimoji="1" lang="en-US" altLang="ja-JP" sz="1100">
            <a:solidFill>
              <a:schemeClr val="dk1"/>
            </a:solidFill>
            <a:effectLst/>
            <a:latin typeface="+mn-lt"/>
            <a:ea typeface="+mn-ea"/>
            <a:cs typeface="+mn-cs"/>
          </a:endParaRPr>
        </a:p>
        <a:p>
          <a:r>
            <a:rPr lang="ja-JP" altLang="en-US" sz="1100">
              <a:effectLst/>
            </a:rPr>
            <a:t>・地域振興基金：地域振興のための事業等に活用する財源として取崩を行う。</a:t>
          </a:r>
          <a:endParaRPr lang="ja-JP" altLang="ja-JP" sz="1100">
            <a:effectLst/>
          </a:endParaRPr>
        </a:p>
        <a:p>
          <a:r>
            <a:rPr kumimoji="1" lang="ja-JP" altLang="ja-JP" sz="1100">
              <a:solidFill>
                <a:schemeClr val="dk1"/>
              </a:solidFill>
              <a:effectLst/>
              <a:latin typeface="+mn-lt"/>
              <a:ea typeface="+mn-ea"/>
              <a:cs typeface="+mn-cs"/>
            </a:rPr>
            <a:t>・その他の基金についても目的基金であり、条例の目的に即して充当していく予定である。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200">
              <a:solidFill>
                <a:schemeClr val="dk1"/>
              </a:solidFill>
              <a:effectLst/>
              <a:latin typeface="+mn-lt"/>
              <a:ea typeface="+mn-ea"/>
              <a:cs typeface="+mn-cs"/>
            </a:rPr>
            <a:t>・預金利子と翌年度以降の財源不足分への充当を考慮して、</a:t>
          </a:r>
          <a:r>
            <a:rPr kumimoji="1" lang="en-US" altLang="ja-JP" sz="1200">
              <a:solidFill>
                <a:schemeClr val="dk1"/>
              </a:solidFill>
              <a:effectLst/>
              <a:latin typeface="+mn-lt"/>
              <a:ea typeface="+mn-ea"/>
              <a:cs typeface="+mn-cs"/>
            </a:rPr>
            <a:t>89,275</a:t>
          </a:r>
          <a:r>
            <a:rPr kumimoji="1" lang="ja-JP" altLang="ja-JP" sz="1200">
              <a:solidFill>
                <a:schemeClr val="dk1"/>
              </a:solidFill>
              <a:effectLst/>
              <a:latin typeface="+mn-lt"/>
              <a:ea typeface="+mn-ea"/>
              <a:cs typeface="+mn-cs"/>
            </a:rPr>
            <a:t>千円積立を行った。</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3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・財政調整基金の残高は、近年の予算規模の１０％程度を維持している。</a:t>
          </a:r>
          <a:endParaRPr lang="ja-JP" altLang="ja-JP" sz="1200">
            <a:effectLst/>
          </a:endParaRPr>
        </a:p>
        <a:p>
          <a:r>
            <a:rPr kumimoji="1" lang="ja-JP" altLang="ja-JP" sz="1200">
              <a:solidFill>
                <a:schemeClr val="dk1"/>
              </a:solidFill>
              <a:effectLst/>
              <a:latin typeface="+mn-lt"/>
              <a:ea typeface="+mn-ea"/>
              <a:cs typeface="+mn-cs"/>
            </a:rPr>
            <a:t>・短期的には、増減するものの、中長期的には減少する見込みである。</a:t>
          </a:r>
          <a:endParaRPr lang="ja-JP" altLang="ja-JP" sz="1200">
            <a:effectLst/>
          </a:endParaRPr>
        </a:p>
        <a:p>
          <a:r>
            <a:rPr kumimoji="1" lang="ja-JP" altLang="ja-JP" sz="1200">
              <a:solidFill>
                <a:schemeClr val="dk1"/>
              </a:solidFill>
              <a:effectLst/>
              <a:latin typeface="+mn-lt"/>
              <a:ea typeface="+mn-ea"/>
              <a:cs typeface="+mn-cs"/>
            </a:rPr>
            <a:t>（新型コロナウイルス対策に要する経費など突発的に充当すべき事業もあることから、その財源として確保しておく必要があると考える。）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200">
              <a:solidFill>
                <a:schemeClr val="dk1"/>
              </a:solidFill>
              <a:effectLst/>
              <a:latin typeface="+mn-lt"/>
              <a:ea typeface="+mn-ea"/>
              <a:cs typeface="+mn-cs"/>
            </a:rPr>
            <a:t>・第三セクター改革等推進債関係として、</a:t>
          </a:r>
          <a:r>
            <a:rPr kumimoji="1" lang="en-US" altLang="ja-JP" sz="1200">
              <a:solidFill>
                <a:schemeClr val="dk1"/>
              </a:solidFill>
              <a:effectLst/>
              <a:latin typeface="+mn-lt"/>
              <a:ea typeface="+mn-ea"/>
              <a:cs typeface="+mn-cs"/>
            </a:rPr>
            <a:t>12,676</a:t>
          </a:r>
          <a:r>
            <a:rPr kumimoji="1" lang="ja-JP" altLang="ja-JP" sz="1200">
              <a:solidFill>
                <a:schemeClr val="dk1"/>
              </a:solidFill>
              <a:effectLst/>
              <a:latin typeface="+mn-lt"/>
              <a:ea typeface="+mn-ea"/>
              <a:cs typeface="+mn-cs"/>
            </a:rPr>
            <a:t>千円積み立てたことによる増加。</a:t>
          </a:r>
          <a:endParaRPr lang="ja-JP" altLang="ja-JP" sz="1200">
            <a:effectLst/>
          </a:endParaRPr>
        </a:p>
        <a:p>
          <a:r>
            <a:rPr kumimoji="1" lang="ja-JP" altLang="ja-JP" sz="1200">
              <a:solidFill>
                <a:schemeClr val="dk1"/>
              </a:solidFill>
              <a:effectLst/>
              <a:latin typeface="+mn-lt"/>
              <a:ea typeface="+mn-ea"/>
              <a:cs typeface="+mn-cs"/>
            </a:rPr>
            <a:t>・また基金運用利益として</a:t>
          </a:r>
          <a:r>
            <a:rPr kumimoji="1" lang="en-US" altLang="ja-JP" sz="1200">
              <a:solidFill>
                <a:schemeClr val="dk1"/>
              </a:solidFill>
              <a:effectLst/>
              <a:latin typeface="+mn-lt"/>
              <a:ea typeface="+mn-ea"/>
              <a:cs typeface="+mn-cs"/>
            </a:rPr>
            <a:t>253</a:t>
          </a:r>
          <a:r>
            <a:rPr kumimoji="1" lang="ja-JP" altLang="ja-JP" sz="1200">
              <a:solidFill>
                <a:schemeClr val="dk1"/>
              </a:solidFill>
              <a:effectLst/>
              <a:latin typeface="+mn-lt"/>
              <a:ea typeface="+mn-ea"/>
              <a:cs typeface="+mn-cs"/>
            </a:rPr>
            <a:t>千円の調整を行っている。</a:t>
          </a:r>
          <a:endParaRPr kumimoji="1" lang="en-US" altLang="ja-JP" sz="1200">
            <a:solidFill>
              <a:schemeClr val="dk1"/>
            </a:solidFill>
            <a:effectLst/>
            <a:latin typeface="+mn-lt"/>
            <a:ea typeface="+mn-ea"/>
            <a:cs typeface="+mn-cs"/>
          </a:endParaRPr>
        </a:p>
        <a:p>
          <a:r>
            <a:rPr lang="ja-JP" altLang="en-US" sz="1200">
              <a:effectLst/>
            </a:rPr>
            <a:t>・普通地方交付税において「臨時財政対策債償還基金費」として</a:t>
          </a:r>
          <a:r>
            <a:rPr lang="en-US" altLang="ja-JP" sz="1200">
              <a:effectLst/>
            </a:rPr>
            <a:t>69,326</a:t>
          </a:r>
          <a:r>
            <a:rPr lang="ja-JP" altLang="en-US" sz="1200">
              <a:effectLst/>
            </a:rPr>
            <a:t>千円の需要額が算定されていることから、それに見合った額の積立を行っている。</a:t>
          </a:r>
          <a:endParaRPr lang="en-US" altLang="ja-JP" sz="1200">
            <a:effectLst/>
          </a:endParaRPr>
        </a:p>
        <a:p>
          <a:endParaRPr lang="ja-JP" altLang="ja-JP" sz="12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200">
              <a:solidFill>
                <a:schemeClr val="dk1"/>
              </a:solidFill>
              <a:effectLst/>
              <a:latin typeface="+mn-lt"/>
              <a:ea typeface="+mn-ea"/>
              <a:cs typeface="+mn-cs"/>
            </a:rPr>
            <a:t>・地方債の償還計画を踏まえて対応したい。</a:t>
          </a:r>
          <a:endParaRPr lang="ja-JP" altLang="ja-JP" sz="1200">
            <a:effectLst/>
          </a:endParaRPr>
        </a:p>
        <a:p>
          <a:r>
            <a:rPr kumimoji="1" lang="ja-JP" altLang="ja-JP" sz="1200">
              <a:solidFill>
                <a:schemeClr val="dk1"/>
              </a:solidFill>
              <a:effectLst/>
              <a:latin typeface="+mn-lt"/>
              <a:ea typeface="+mn-ea"/>
              <a:cs typeface="+mn-cs"/>
            </a:rPr>
            <a:t>・近年の年間償還額は</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億円程度とピークを過ぎているものの、多額の償還金を必要としていることから積み立てを計画的に行っていく予定である。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15,758
15,696
299.43
12,188,111
11,735,623
288,915
6,938,996
8,052,448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050">
              <a:solidFill>
                <a:schemeClr val="dk1"/>
              </a:solidFill>
              <a:effectLst/>
              <a:latin typeface="ＭＳ 明朝" panose="02020609040205080304" pitchFamily="17" charset="-128"/>
              <a:ea typeface="ＭＳ 明朝" panose="02020609040205080304" pitchFamily="17" charset="-128"/>
              <a:cs typeface="+mn-cs"/>
            </a:rPr>
            <a:t>  </a:t>
          </a:r>
          <a:r>
            <a:rPr lang="ja-JP" altLang="ja-JP" sz="1050">
              <a:solidFill>
                <a:schemeClr val="dk1"/>
              </a:solidFill>
              <a:effectLst/>
              <a:latin typeface="ＭＳ 明朝" panose="02020609040205080304" pitchFamily="17" charset="-128"/>
              <a:ea typeface="ＭＳ 明朝" panose="02020609040205080304" pitchFamily="17" charset="-128"/>
              <a:cs typeface="+mn-cs"/>
            </a:rPr>
            <a:t>有形固定資産額は前年度に比べて</a:t>
          </a:r>
          <a:r>
            <a:rPr lang="en-US" altLang="ja-JP" sz="1050">
              <a:solidFill>
                <a:schemeClr val="dk1"/>
              </a:solidFill>
              <a:effectLst/>
              <a:latin typeface="ＭＳ 明朝" panose="02020609040205080304" pitchFamily="17" charset="-128"/>
              <a:ea typeface="ＭＳ 明朝" panose="02020609040205080304" pitchFamily="17" charset="-128"/>
              <a:cs typeface="+mn-cs"/>
            </a:rPr>
            <a:t>1,868</a:t>
          </a:r>
          <a:r>
            <a:rPr lang="ja-JP" altLang="ja-JP" sz="1050">
              <a:solidFill>
                <a:schemeClr val="dk1"/>
              </a:solidFill>
              <a:effectLst/>
              <a:latin typeface="ＭＳ 明朝" panose="02020609040205080304" pitchFamily="17" charset="-128"/>
              <a:ea typeface="ＭＳ 明朝" panose="02020609040205080304" pitchFamily="17" charset="-128"/>
              <a:cs typeface="+mn-cs"/>
            </a:rPr>
            <a:t>百万円</a:t>
          </a:r>
          <a:r>
            <a:rPr lang="en-US" altLang="ja-JP" sz="1050">
              <a:solidFill>
                <a:schemeClr val="dk1"/>
              </a:solidFill>
              <a:effectLst/>
              <a:latin typeface="ＭＳ 明朝" panose="02020609040205080304" pitchFamily="17" charset="-128"/>
              <a:ea typeface="ＭＳ 明朝" panose="02020609040205080304" pitchFamily="17" charset="-128"/>
              <a:cs typeface="+mn-cs"/>
            </a:rPr>
            <a:t>(</a:t>
          </a:r>
          <a:r>
            <a:rPr lang="ja-JP" altLang="ja-JP" sz="1050">
              <a:solidFill>
                <a:schemeClr val="dk1"/>
              </a:solidFill>
              <a:effectLst/>
              <a:latin typeface="ＭＳ 明朝" panose="02020609040205080304" pitchFamily="17" charset="-128"/>
              <a:ea typeface="ＭＳ 明朝" panose="02020609040205080304" pitchFamily="17" charset="-128"/>
              <a:cs typeface="+mn-cs"/>
            </a:rPr>
            <a:t>△</a:t>
          </a:r>
          <a:r>
            <a:rPr lang="en-US" altLang="ja-JP" sz="1050">
              <a:solidFill>
                <a:schemeClr val="dk1"/>
              </a:solidFill>
              <a:effectLst/>
              <a:latin typeface="ＭＳ 明朝" panose="02020609040205080304" pitchFamily="17" charset="-128"/>
              <a:ea typeface="ＭＳ 明朝" panose="02020609040205080304" pitchFamily="17" charset="-128"/>
              <a:cs typeface="+mn-cs"/>
            </a:rPr>
            <a:t>3.3%)</a:t>
          </a:r>
          <a:r>
            <a:rPr lang="ja-JP" altLang="ja-JP" sz="1050">
              <a:solidFill>
                <a:schemeClr val="dk1"/>
              </a:solidFill>
              <a:effectLst/>
              <a:latin typeface="ＭＳ 明朝" panose="02020609040205080304" pitchFamily="17" charset="-128"/>
              <a:ea typeface="ＭＳ 明朝" panose="02020609040205080304" pitchFamily="17" charset="-128"/>
              <a:cs typeface="+mn-cs"/>
            </a:rPr>
            <a:t>減少し、有形固定資産減価償却率も前年度に比べて</a:t>
          </a:r>
          <a:r>
            <a:rPr lang="en-US" altLang="ja-JP" sz="1050">
              <a:solidFill>
                <a:schemeClr val="dk1"/>
              </a:solidFill>
              <a:effectLst/>
              <a:latin typeface="ＭＳ 明朝" panose="02020609040205080304" pitchFamily="17" charset="-128"/>
              <a:ea typeface="ＭＳ 明朝" panose="02020609040205080304" pitchFamily="17" charset="-128"/>
              <a:cs typeface="+mn-cs"/>
            </a:rPr>
            <a:t>1.8</a:t>
          </a:r>
          <a:r>
            <a:rPr lang="ja-JP" altLang="ja-JP" sz="1050">
              <a:solidFill>
                <a:schemeClr val="dk1"/>
              </a:solidFill>
              <a:effectLst/>
              <a:latin typeface="ＭＳ 明朝" panose="02020609040205080304" pitchFamily="17" charset="-128"/>
              <a:ea typeface="ＭＳ 明朝" panose="02020609040205080304" pitchFamily="17" charset="-128"/>
              <a:cs typeface="+mn-cs"/>
            </a:rPr>
            <a:t>％（△</a:t>
          </a:r>
          <a:r>
            <a:rPr lang="en-US" altLang="ja-JP" sz="1050">
              <a:solidFill>
                <a:schemeClr val="dk1"/>
              </a:solidFill>
              <a:effectLst/>
              <a:latin typeface="ＭＳ 明朝" panose="02020609040205080304" pitchFamily="17" charset="-128"/>
              <a:ea typeface="ＭＳ 明朝" panose="02020609040205080304" pitchFamily="17" charset="-128"/>
              <a:cs typeface="+mn-cs"/>
            </a:rPr>
            <a:t>2.8</a:t>
          </a:r>
          <a:r>
            <a:rPr lang="ja-JP" altLang="ja-JP" sz="1050">
              <a:solidFill>
                <a:schemeClr val="dk1"/>
              </a:solidFill>
              <a:effectLst/>
              <a:latin typeface="ＭＳ 明朝" panose="02020609040205080304" pitchFamily="17" charset="-128"/>
              <a:ea typeface="ＭＳ 明朝" panose="02020609040205080304" pitchFamily="17" charset="-128"/>
              <a:cs typeface="+mn-cs"/>
            </a:rPr>
            <a:t>％）減少している。</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lang="ja-JP" altLang="ja-JP" sz="1050">
              <a:solidFill>
                <a:schemeClr val="dk1"/>
              </a:solidFill>
              <a:effectLst/>
              <a:latin typeface="ＭＳ 明朝" panose="02020609040205080304" pitchFamily="17" charset="-128"/>
              <a:ea typeface="ＭＳ 明朝" panose="02020609040205080304" pitchFamily="17" charset="-128"/>
              <a:cs typeface="+mn-cs"/>
            </a:rPr>
            <a:t>　減価償却累計額は既存資産が耐用年数を迎えるか、除却・売却するまで一定額増加し続けるため、資産の更新や除却・売却を行わない限り、有形固定資産減価償却率は年々増加し続ける。科目別にみると建物や道路、橋梁などの老朽化が進んでいることが分かり、計画的に長寿命化対策を図っていく必要があるといえる。</a:t>
          </a:r>
          <a:endParaRPr lang="ja-JP" altLang="ja-JP" sz="1050">
            <a:effectLst/>
            <a:latin typeface="ＭＳ 明朝" panose="02020609040205080304" pitchFamily="17" charset="-128"/>
            <a:ea typeface="ＭＳ 明朝" panose="02020609040205080304" pitchFamily="17"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73" name="直線コネクタ 72"/>
        <xdr:cNvCxnSpPr/>
      </xdr:nvCxnSpPr>
      <xdr:spPr>
        <a:xfrm flipV="1">
          <a:off x="4760595" y="455282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74" name="有形固定資産減価償却率最小値テキスト"/>
        <xdr:cNvSpPr txBox="1"/>
      </xdr:nvSpPr>
      <xdr:spPr>
        <a:xfrm>
          <a:off x="4813300"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75" name="直線コネクタ 74"/>
        <xdr:cNvCxnSpPr/>
      </xdr:nvCxnSpPr>
      <xdr:spPr>
        <a:xfrm>
          <a:off x="4673600" y="5934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96918</xdr:rowOff>
    </xdr:from>
    <xdr:ext cx="405111" cy="259045"/>
    <xdr:sp macro="" textlink="">
      <xdr:nvSpPr>
        <xdr:cNvPr id="78" name="有形固定資産減価償却率平均値テキスト"/>
        <xdr:cNvSpPr txBox="1"/>
      </xdr:nvSpPr>
      <xdr:spPr>
        <a:xfrm>
          <a:off x="4813300" y="5240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79" name="フローチャート: 判断 78"/>
        <xdr:cNvSpPr/>
      </xdr:nvSpPr>
      <xdr:spPr>
        <a:xfrm>
          <a:off x="4711700" y="526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xdr:cNvSpPr/>
      </xdr:nvSpPr>
      <xdr:spPr>
        <a:xfrm>
          <a:off x="4000500" y="508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81" name="フローチャート: 判断 80"/>
        <xdr:cNvSpPr/>
      </xdr:nvSpPr>
      <xdr:spPr>
        <a:xfrm>
          <a:off x="3238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82" name="フローチャート: 判断 81"/>
        <xdr:cNvSpPr/>
      </xdr:nvSpPr>
      <xdr:spPr>
        <a:xfrm>
          <a:off x="2476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83" name="フローチャート: 判断 82"/>
        <xdr:cNvSpPr/>
      </xdr:nvSpPr>
      <xdr:spPr>
        <a:xfrm>
          <a:off x="1714500" y="487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89" name="楕円 88"/>
        <xdr:cNvSpPr/>
      </xdr:nvSpPr>
      <xdr:spPr>
        <a:xfrm>
          <a:off x="4711700" y="52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106824</xdr:rowOff>
    </xdr:from>
    <xdr:ext cx="405111" cy="259045"/>
    <xdr:sp macro="" textlink="">
      <xdr:nvSpPr>
        <xdr:cNvPr id="90" name="有形固定資産減価償却率該当値テキスト"/>
        <xdr:cNvSpPr txBox="1"/>
      </xdr:nvSpPr>
      <xdr:spPr>
        <a:xfrm>
          <a:off x="4813300" y="507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1" name="楕円 90"/>
        <xdr:cNvSpPr/>
      </xdr:nvSpPr>
      <xdr:spPr>
        <a:xfrm>
          <a:off x="4000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134747</xdr:rowOff>
    </xdr:from>
    <xdr:to>
      <xdr:col>23</xdr:col>
      <xdr:colOff>85725</xdr:colOff>
      <xdr:row>31</xdr:row>
      <xdr:rowOff>118745</xdr:rowOff>
    </xdr:to>
    <xdr:cxnSp macro="">
      <xdr:nvCxnSpPr>
        <xdr:cNvPr id="92" name="直線コネクタ 91"/>
        <xdr:cNvCxnSpPr/>
      </xdr:nvCxnSpPr>
      <xdr:spPr>
        <a:xfrm flipV="1">
          <a:off x="4051300" y="5278247"/>
          <a:ext cx="711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101219</xdr:rowOff>
    </xdr:from>
    <xdr:to>
      <xdr:col>15</xdr:col>
      <xdr:colOff>187325</xdr:colOff>
      <xdr:row>31</xdr:row>
      <xdr:rowOff>31369</xdr:rowOff>
    </xdr:to>
    <xdr:sp macro="" textlink="">
      <xdr:nvSpPr>
        <xdr:cNvPr id="93" name="楕円 92"/>
        <xdr:cNvSpPr/>
      </xdr:nvSpPr>
      <xdr:spPr>
        <a:xfrm>
          <a:off x="3238500" y="52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152019</xdr:rowOff>
    </xdr:from>
    <xdr:to>
      <xdr:col>19</xdr:col>
      <xdr:colOff>136525</xdr:colOff>
      <xdr:row>31</xdr:row>
      <xdr:rowOff>118745</xdr:rowOff>
    </xdr:to>
    <xdr:cxnSp macro="">
      <xdr:nvCxnSpPr>
        <xdr:cNvPr id="94" name="直線コネクタ 93"/>
        <xdr:cNvCxnSpPr/>
      </xdr:nvCxnSpPr>
      <xdr:spPr>
        <a:xfrm>
          <a:off x="3289300" y="5295519"/>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134493</xdr:rowOff>
    </xdr:from>
    <xdr:to>
      <xdr:col>11</xdr:col>
      <xdr:colOff>187325</xdr:colOff>
      <xdr:row>30</xdr:row>
      <xdr:rowOff>64643</xdr:rowOff>
    </xdr:to>
    <xdr:sp macro="" textlink="">
      <xdr:nvSpPr>
        <xdr:cNvPr id="95" name="楕円 94"/>
        <xdr:cNvSpPr/>
      </xdr:nvSpPr>
      <xdr:spPr>
        <a:xfrm>
          <a:off x="2476500" y="51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13843</xdr:rowOff>
    </xdr:from>
    <xdr:to>
      <xdr:col>15</xdr:col>
      <xdr:colOff>136525</xdr:colOff>
      <xdr:row>30</xdr:row>
      <xdr:rowOff>152019</xdr:rowOff>
    </xdr:to>
    <xdr:cxnSp macro="">
      <xdr:nvCxnSpPr>
        <xdr:cNvPr id="96" name="直線コネクタ 95"/>
        <xdr:cNvCxnSpPr/>
      </xdr:nvCxnSpPr>
      <xdr:spPr>
        <a:xfrm>
          <a:off x="2527300" y="5157343"/>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4953</xdr:rowOff>
    </xdr:from>
    <xdr:to>
      <xdr:col>7</xdr:col>
      <xdr:colOff>187325</xdr:colOff>
      <xdr:row>29</xdr:row>
      <xdr:rowOff>106553</xdr:rowOff>
    </xdr:to>
    <xdr:sp macro="" textlink="">
      <xdr:nvSpPr>
        <xdr:cNvPr id="97" name="楕円 96"/>
        <xdr:cNvSpPr/>
      </xdr:nvSpPr>
      <xdr:spPr>
        <a:xfrm>
          <a:off x="1714500" y="4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55753</xdr:rowOff>
    </xdr:from>
    <xdr:to>
      <xdr:col>11</xdr:col>
      <xdr:colOff>136525</xdr:colOff>
      <xdr:row>30</xdr:row>
      <xdr:rowOff>13843</xdr:rowOff>
    </xdr:to>
    <xdr:cxnSp macro="">
      <xdr:nvCxnSpPr>
        <xdr:cNvPr id="98" name="直線コネクタ 97"/>
        <xdr:cNvCxnSpPr/>
      </xdr:nvCxnSpPr>
      <xdr:spPr>
        <a:xfrm>
          <a:off x="1765300" y="5027803"/>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9" name="n_1aveValue有形固定資産減価償却率"/>
        <xdr:cNvSpPr txBox="1"/>
      </xdr:nvSpPr>
      <xdr:spPr>
        <a:xfrm>
          <a:off x="3836044" y="486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100" name="n_2aveValue有形固定資産減価償却率"/>
        <xdr:cNvSpPr txBox="1"/>
      </xdr:nvSpPr>
      <xdr:spPr>
        <a:xfrm>
          <a:off x="3086744"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101" name="n_3aveValue有形固定資産減価償却率"/>
        <xdr:cNvSpPr txBox="1"/>
      </xdr:nvSpPr>
      <xdr:spPr>
        <a:xfrm>
          <a:off x="2324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102" name="n_4aveValue有形固定資産減価償却率"/>
        <xdr:cNvSpPr txBox="1"/>
      </xdr:nvSpPr>
      <xdr:spPr>
        <a:xfrm>
          <a:off x="15627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103" name="n_1mainValue有形固定資産減価償却率"/>
        <xdr:cNvSpPr txBox="1"/>
      </xdr:nvSpPr>
      <xdr:spPr>
        <a:xfrm>
          <a:off x="38360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104" name="n_2mainValue有形固定資産減価償却率"/>
        <xdr:cNvSpPr txBox="1"/>
      </xdr:nvSpPr>
      <xdr:spPr>
        <a:xfrm>
          <a:off x="3086744" y="5337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55770</xdr:rowOff>
    </xdr:from>
    <xdr:ext cx="405111" cy="259045"/>
    <xdr:sp macro="" textlink="">
      <xdr:nvSpPr>
        <xdr:cNvPr id="105" name="n_3mainValue有形固定資産減価償却率"/>
        <xdr:cNvSpPr txBox="1"/>
      </xdr:nvSpPr>
      <xdr:spPr>
        <a:xfrm>
          <a:off x="23247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97680</xdr:rowOff>
    </xdr:from>
    <xdr:ext cx="405111" cy="259045"/>
    <xdr:sp macro="" textlink="">
      <xdr:nvSpPr>
        <xdr:cNvPr id="106" name="n_4mainValue有形固定資産減価償却率"/>
        <xdr:cNvSpPr txBox="1"/>
      </xdr:nvSpPr>
      <xdr:spPr>
        <a:xfrm>
          <a:off x="1562744" y="506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a:solidFill>
                <a:schemeClr val="dk1"/>
              </a:solidFill>
              <a:effectLst/>
              <a:latin typeface="+mn-lt"/>
              <a:ea typeface="+mn-ea"/>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債務償還比率は前年度に比べて</a:t>
          </a:r>
          <a:r>
            <a:rPr lang="en-US" altLang="ja-JP" sz="1000">
              <a:solidFill>
                <a:schemeClr val="dk1"/>
              </a:solidFill>
              <a:effectLst/>
              <a:latin typeface="ＭＳ 明朝" panose="02020609040205080304" pitchFamily="17" charset="-128"/>
              <a:ea typeface="ＭＳ 明朝" panose="02020609040205080304" pitchFamily="17" charset="-128"/>
              <a:cs typeface="+mn-cs"/>
            </a:rPr>
            <a:t>65.0</a:t>
          </a:r>
          <a:r>
            <a:rPr lang="ja-JP" altLang="ja-JP" sz="1000">
              <a:solidFill>
                <a:schemeClr val="dk1"/>
              </a:solidFill>
              <a:effectLst/>
              <a:latin typeface="ＭＳ 明朝" panose="02020609040205080304" pitchFamily="17" charset="-128"/>
              <a:ea typeface="ＭＳ 明朝" panose="02020609040205080304" pitchFamily="17" charset="-128"/>
              <a:cs typeface="+mn-cs"/>
            </a:rPr>
            <a:t>％（△</a:t>
          </a:r>
          <a:r>
            <a:rPr lang="en-US" altLang="ja-JP" sz="1000">
              <a:solidFill>
                <a:schemeClr val="dk1"/>
              </a:solidFill>
              <a:effectLst/>
              <a:latin typeface="ＭＳ 明朝" panose="02020609040205080304" pitchFamily="17" charset="-128"/>
              <a:ea typeface="ＭＳ 明朝" panose="02020609040205080304" pitchFamily="17" charset="-128"/>
              <a:cs typeface="+mn-cs"/>
            </a:rPr>
            <a:t>34.0</a:t>
          </a:r>
          <a:r>
            <a:rPr lang="ja-JP" altLang="ja-JP" sz="1000">
              <a:solidFill>
                <a:schemeClr val="dk1"/>
              </a:solidFill>
              <a:effectLst/>
              <a:latin typeface="ＭＳ 明朝" panose="02020609040205080304" pitchFamily="17" charset="-128"/>
              <a:ea typeface="ＭＳ 明朝" panose="02020609040205080304" pitchFamily="17" charset="-128"/>
              <a:cs typeface="+mn-cs"/>
            </a:rPr>
            <a:t>％）減少し、類似団体内平均値と比較しても</a:t>
          </a:r>
          <a:r>
            <a:rPr lang="en-US" altLang="ja-JP" sz="1000">
              <a:solidFill>
                <a:schemeClr val="dk1"/>
              </a:solidFill>
              <a:effectLst/>
              <a:latin typeface="ＭＳ 明朝" panose="02020609040205080304" pitchFamily="17" charset="-128"/>
              <a:ea typeface="ＭＳ 明朝" panose="02020609040205080304" pitchFamily="17" charset="-128"/>
              <a:cs typeface="+mn-cs"/>
            </a:rPr>
            <a:t>239.1%</a:t>
          </a:r>
          <a:r>
            <a:rPr lang="ja-JP" altLang="ja-JP" sz="1000">
              <a:solidFill>
                <a:schemeClr val="dk1"/>
              </a:solidFill>
              <a:effectLst/>
              <a:latin typeface="ＭＳ 明朝" panose="02020609040205080304" pitchFamily="17" charset="-128"/>
              <a:ea typeface="ＭＳ 明朝" panose="02020609040205080304" pitchFamily="17" charset="-128"/>
              <a:cs typeface="+mn-cs"/>
            </a:rPr>
            <a:t>低く、債務償還能力が 平均より高いといえる。</a:t>
          </a:r>
          <a:endParaRPr lang="ja-JP" altLang="ja-JP" sz="1000">
            <a:effectLst/>
            <a:latin typeface="ＭＳ 明朝" panose="02020609040205080304" pitchFamily="17" charset="-128"/>
            <a:ea typeface="ＭＳ 明朝" panose="02020609040205080304" pitchFamily="17" charset="-128"/>
          </a:endParaRPr>
        </a:p>
        <a:p>
          <a:pPr eaLnBrk="1" fontAlgn="auto" latinLnBrk="0" hangingPunct="1"/>
          <a:r>
            <a:rPr lang="ja-JP" altLang="ja-JP"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b="0" i="0">
              <a:solidFill>
                <a:schemeClr val="dk1"/>
              </a:solidFill>
              <a:effectLst/>
              <a:latin typeface="ＭＳ 明朝" panose="02020609040205080304" pitchFamily="17" charset="-128"/>
              <a:ea typeface="ＭＳ 明朝" panose="02020609040205080304" pitchFamily="17" charset="-128"/>
              <a:cs typeface="+mn-cs"/>
            </a:rPr>
            <a:t>返済が残っている地方債を経常的に 確保できる資金で返済した場合に、何 年で返済できるかを表す指標であり、</a:t>
          </a:r>
          <a:r>
            <a:rPr lang="ja-JP" altLang="ja-JP" sz="1000">
              <a:solidFill>
                <a:schemeClr val="dk1"/>
              </a:solidFill>
              <a:effectLst/>
              <a:latin typeface="ＭＳ 明朝" panose="02020609040205080304" pitchFamily="17" charset="-128"/>
              <a:ea typeface="ＭＳ 明朝" panose="02020609040205080304" pitchFamily="17" charset="-128"/>
              <a:cs typeface="+mn-cs"/>
            </a:rPr>
            <a:t>起債借入時に民間金融機関への信頼性を担保できるので、適切な起債管理を行い、比率改善を図っていく。</a:t>
          </a:r>
          <a:endParaRPr lang="ja-JP" altLang="ja-JP" sz="1000">
            <a:effectLst/>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24" name="テキスト ボックス 123"/>
        <xdr:cNvSpPr txBox="1"/>
      </xdr:nvSpPr>
      <xdr:spPr>
        <a:xfrm>
          <a:off x="10828811" y="593824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34</xdr:row>
      <xdr:rowOff>156482</xdr:rowOff>
    </xdr:to>
    <xdr:cxnSp macro="">
      <xdr:nvCxnSpPr>
        <xdr:cNvPr id="138" name="直線コネクタ 137"/>
        <xdr:cNvCxnSpPr/>
      </xdr:nvCxnSpPr>
      <xdr:spPr>
        <a:xfrm flipV="1">
          <a:off x="14793595" y="4531850"/>
          <a:ext cx="1269" cy="1453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9" name="債務償還比率最小値テキスト"/>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0" name="直線コネクタ 139"/>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41" name="債務償還比率最大値テキスト"/>
        <xdr:cNvSpPr txBox="1"/>
      </xdr:nvSpPr>
      <xdr:spPr>
        <a:xfrm>
          <a:off x="14846300" y="4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42" name="直線コネクタ 141"/>
        <xdr:cNvCxnSpPr/>
      </xdr:nvCxnSpPr>
      <xdr:spPr>
        <a:xfrm>
          <a:off x="14706600" y="4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92292</xdr:rowOff>
    </xdr:from>
    <xdr:ext cx="469744" cy="259045"/>
    <xdr:sp macro="" textlink="">
      <xdr:nvSpPr>
        <xdr:cNvPr id="143" name="債務償還比率平均値テキスト"/>
        <xdr:cNvSpPr txBox="1"/>
      </xdr:nvSpPr>
      <xdr:spPr>
        <a:xfrm>
          <a:off x="14846300" y="5235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113865</xdr:rowOff>
    </xdr:from>
    <xdr:to>
      <xdr:col>76</xdr:col>
      <xdr:colOff>73025</xdr:colOff>
      <xdr:row>31</xdr:row>
      <xdr:rowOff>44015</xdr:rowOff>
    </xdr:to>
    <xdr:sp macro="" textlink="">
      <xdr:nvSpPr>
        <xdr:cNvPr id="144" name="フローチャート: 判断 143"/>
        <xdr:cNvSpPr/>
      </xdr:nvSpPr>
      <xdr:spPr>
        <a:xfrm>
          <a:off x="14744700" y="525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65550</xdr:rowOff>
    </xdr:from>
    <xdr:to>
      <xdr:col>72</xdr:col>
      <xdr:colOff>123825</xdr:colOff>
      <xdr:row>33</xdr:row>
      <xdr:rowOff>167150</xdr:rowOff>
    </xdr:to>
    <xdr:sp macro="" textlink="">
      <xdr:nvSpPr>
        <xdr:cNvPr id="145" name="フローチャート: 判断 144"/>
        <xdr:cNvSpPr/>
      </xdr:nvSpPr>
      <xdr:spPr>
        <a:xfrm>
          <a:off x="14033500" y="57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117366</xdr:rowOff>
    </xdr:from>
    <xdr:to>
      <xdr:col>68</xdr:col>
      <xdr:colOff>123825</xdr:colOff>
      <xdr:row>34</xdr:row>
      <xdr:rowOff>47516</xdr:rowOff>
    </xdr:to>
    <xdr:sp macro="" textlink="">
      <xdr:nvSpPr>
        <xdr:cNvPr id="146" name="フローチャート: 判断 145"/>
        <xdr:cNvSpPr/>
      </xdr:nvSpPr>
      <xdr:spPr>
        <a:xfrm>
          <a:off x="13271500" y="57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135563</xdr:rowOff>
    </xdr:from>
    <xdr:to>
      <xdr:col>64</xdr:col>
      <xdr:colOff>123825</xdr:colOff>
      <xdr:row>34</xdr:row>
      <xdr:rowOff>65713</xdr:rowOff>
    </xdr:to>
    <xdr:sp macro="" textlink="">
      <xdr:nvSpPr>
        <xdr:cNvPr id="147" name="フローチャート: 判断 146"/>
        <xdr:cNvSpPr/>
      </xdr:nvSpPr>
      <xdr:spPr>
        <a:xfrm>
          <a:off x="12509500" y="579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109655</xdr:rowOff>
    </xdr:from>
    <xdr:to>
      <xdr:col>60</xdr:col>
      <xdr:colOff>123825</xdr:colOff>
      <xdr:row>34</xdr:row>
      <xdr:rowOff>39805</xdr:rowOff>
    </xdr:to>
    <xdr:sp macro="" textlink="">
      <xdr:nvSpPr>
        <xdr:cNvPr id="148" name="フローチャート: 判断 147"/>
        <xdr:cNvSpPr/>
      </xdr:nvSpPr>
      <xdr:spPr>
        <a:xfrm>
          <a:off x="11747500" y="57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62212</xdr:rowOff>
    </xdr:from>
    <xdr:to>
      <xdr:col>76</xdr:col>
      <xdr:colOff>73025</xdr:colOff>
      <xdr:row>26</xdr:row>
      <xdr:rowOff>163812</xdr:rowOff>
    </xdr:to>
    <xdr:sp macro="" textlink="">
      <xdr:nvSpPr>
        <xdr:cNvPr id="154" name="楕円 153"/>
        <xdr:cNvSpPr/>
      </xdr:nvSpPr>
      <xdr:spPr>
        <a:xfrm>
          <a:off x="14744700" y="45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148589</xdr:rowOff>
    </xdr:from>
    <xdr:ext cx="469744" cy="259045"/>
    <xdr:sp macro="" textlink="">
      <xdr:nvSpPr>
        <xdr:cNvPr id="155" name="債務償還比率該当値テキスト"/>
        <xdr:cNvSpPr txBox="1"/>
      </xdr:nvSpPr>
      <xdr:spPr>
        <a:xfrm>
          <a:off x="14846300" y="443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91241</xdr:rowOff>
    </xdr:from>
    <xdr:to>
      <xdr:col>72</xdr:col>
      <xdr:colOff>123825</xdr:colOff>
      <xdr:row>28</xdr:row>
      <xdr:rowOff>21391</xdr:rowOff>
    </xdr:to>
    <xdr:sp macro="" textlink="">
      <xdr:nvSpPr>
        <xdr:cNvPr id="156" name="楕円 155"/>
        <xdr:cNvSpPr/>
      </xdr:nvSpPr>
      <xdr:spPr>
        <a:xfrm>
          <a:off x="14033500" y="47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113012</xdr:rowOff>
    </xdr:from>
    <xdr:to>
      <xdr:col>76</xdr:col>
      <xdr:colOff>22225</xdr:colOff>
      <xdr:row>27</xdr:row>
      <xdr:rowOff>142041</xdr:rowOff>
    </xdr:to>
    <xdr:cxnSp macro="">
      <xdr:nvCxnSpPr>
        <xdr:cNvPr id="157" name="直線コネクタ 156"/>
        <xdr:cNvCxnSpPr/>
      </xdr:nvCxnSpPr>
      <xdr:spPr>
        <a:xfrm flipV="1">
          <a:off x="14084300" y="4570712"/>
          <a:ext cx="711200" cy="20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130411</xdr:rowOff>
    </xdr:from>
    <xdr:to>
      <xdr:col>68</xdr:col>
      <xdr:colOff>123825</xdr:colOff>
      <xdr:row>28</xdr:row>
      <xdr:rowOff>60561</xdr:rowOff>
    </xdr:to>
    <xdr:sp macro="" textlink="">
      <xdr:nvSpPr>
        <xdr:cNvPr id="158" name="楕円 157"/>
        <xdr:cNvSpPr/>
      </xdr:nvSpPr>
      <xdr:spPr>
        <a:xfrm>
          <a:off x="13271500" y="47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142041</xdr:rowOff>
    </xdr:from>
    <xdr:to>
      <xdr:col>72</xdr:col>
      <xdr:colOff>73025</xdr:colOff>
      <xdr:row>28</xdr:row>
      <xdr:rowOff>9761</xdr:rowOff>
    </xdr:to>
    <xdr:cxnSp macro="">
      <xdr:nvCxnSpPr>
        <xdr:cNvPr id="159" name="直線コネクタ 158"/>
        <xdr:cNvCxnSpPr/>
      </xdr:nvCxnSpPr>
      <xdr:spPr>
        <a:xfrm flipV="1">
          <a:off x="13322300" y="4771191"/>
          <a:ext cx="76200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40694</xdr:rowOff>
    </xdr:from>
    <xdr:to>
      <xdr:col>64</xdr:col>
      <xdr:colOff>123825</xdr:colOff>
      <xdr:row>28</xdr:row>
      <xdr:rowOff>142294</xdr:rowOff>
    </xdr:to>
    <xdr:sp macro="" textlink="">
      <xdr:nvSpPr>
        <xdr:cNvPr id="160" name="楕円 159"/>
        <xdr:cNvSpPr/>
      </xdr:nvSpPr>
      <xdr:spPr>
        <a:xfrm>
          <a:off x="12509500" y="48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9761</xdr:rowOff>
    </xdr:from>
    <xdr:to>
      <xdr:col>68</xdr:col>
      <xdr:colOff>73025</xdr:colOff>
      <xdr:row>28</xdr:row>
      <xdr:rowOff>91494</xdr:rowOff>
    </xdr:to>
    <xdr:cxnSp macro="">
      <xdr:nvCxnSpPr>
        <xdr:cNvPr id="161" name="直線コネクタ 160"/>
        <xdr:cNvCxnSpPr/>
      </xdr:nvCxnSpPr>
      <xdr:spPr>
        <a:xfrm flipV="1">
          <a:off x="12560300" y="4810361"/>
          <a:ext cx="762000" cy="8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29283</xdr:rowOff>
    </xdr:from>
    <xdr:to>
      <xdr:col>60</xdr:col>
      <xdr:colOff>123825</xdr:colOff>
      <xdr:row>28</xdr:row>
      <xdr:rowOff>130883</xdr:rowOff>
    </xdr:to>
    <xdr:sp macro="" textlink="">
      <xdr:nvSpPr>
        <xdr:cNvPr id="162" name="楕円 161"/>
        <xdr:cNvSpPr/>
      </xdr:nvSpPr>
      <xdr:spPr>
        <a:xfrm>
          <a:off x="11747500" y="48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80083</xdr:rowOff>
    </xdr:from>
    <xdr:to>
      <xdr:col>64</xdr:col>
      <xdr:colOff>73025</xdr:colOff>
      <xdr:row>28</xdr:row>
      <xdr:rowOff>91494</xdr:rowOff>
    </xdr:to>
    <xdr:cxnSp macro="">
      <xdr:nvCxnSpPr>
        <xdr:cNvPr id="163" name="直線コネクタ 162"/>
        <xdr:cNvCxnSpPr/>
      </xdr:nvCxnSpPr>
      <xdr:spPr>
        <a:xfrm>
          <a:off x="11798300" y="4880683"/>
          <a:ext cx="762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158277</xdr:rowOff>
    </xdr:from>
    <xdr:ext cx="469744" cy="259045"/>
    <xdr:sp macro="" textlink="">
      <xdr:nvSpPr>
        <xdr:cNvPr id="164" name="n_1aveValue債務償還比率"/>
        <xdr:cNvSpPr txBox="1"/>
      </xdr:nvSpPr>
      <xdr:spPr>
        <a:xfrm>
          <a:off x="13836727" y="58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38643</xdr:rowOff>
    </xdr:from>
    <xdr:ext cx="469744" cy="259045"/>
    <xdr:sp macro="" textlink="">
      <xdr:nvSpPr>
        <xdr:cNvPr id="165" name="n_2aveValue債務償還比率"/>
        <xdr:cNvSpPr txBox="1"/>
      </xdr:nvSpPr>
      <xdr:spPr>
        <a:xfrm>
          <a:off x="13087427" y="58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56840</xdr:rowOff>
    </xdr:from>
    <xdr:ext cx="469744" cy="259045"/>
    <xdr:sp macro="" textlink="">
      <xdr:nvSpPr>
        <xdr:cNvPr id="166" name="n_3aveValue債務償還比率"/>
        <xdr:cNvSpPr txBox="1"/>
      </xdr:nvSpPr>
      <xdr:spPr>
        <a:xfrm>
          <a:off x="12325427" y="588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30932</xdr:rowOff>
    </xdr:from>
    <xdr:ext cx="469744" cy="259045"/>
    <xdr:sp macro="" textlink="">
      <xdr:nvSpPr>
        <xdr:cNvPr id="167" name="n_4aveValue債務償還比率"/>
        <xdr:cNvSpPr txBox="1"/>
      </xdr:nvSpPr>
      <xdr:spPr>
        <a:xfrm>
          <a:off x="11563427" y="586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37918</xdr:rowOff>
    </xdr:from>
    <xdr:ext cx="469744" cy="259045"/>
    <xdr:sp macro="" textlink="">
      <xdr:nvSpPr>
        <xdr:cNvPr id="168" name="n_1mainValue債務償還比率"/>
        <xdr:cNvSpPr txBox="1"/>
      </xdr:nvSpPr>
      <xdr:spPr>
        <a:xfrm>
          <a:off x="13836727" y="449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77088</xdr:rowOff>
    </xdr:from>
    <xdr:ext cx="469744" cy="259045"/>
    <xdr:sp macro="" textlink="">
      <xdr:nvSpPr>
        <xdr:cNvPr id="169" name="n_2mainValue債務償還比率"/>
        <xdr:cNvSpPr txBox="1"/>
      </xdr:nvSpPr>
      <xdr:spPr>
        <a:xfrm>
          <a:off x="13087427" y="45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158821</xdr:rowOff>
    </xdr:from>
    <xdr:ext cx="469744" cy="259045"/>
    <xdr:sp macro="" textlink="">
      <xdr:nvSpPr>
        <xdr:cNvPr id="170" name="n_3mainValue債務償還比率"/>
        <xdr:cNvSpPr txBox="1"/>
      </xdr:nvSpPr>
      <xdr:spPr>
        <a:xfrm>
          <a:off x="12325427" y="46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147410</xdr:rowOff>
    </xdr:from>
    <xdr:ext cx="469744" cy="259045"/>
    <xdr:sp macro="" textlink="">
      <xdr:nvSpPr>
        <xdr:cNvPr id="171" name="n_4mainValue債務償還比率"/>
        <xdr:cNvSpPr txBox="1"/>
      </xdr:nvSpPr>
      <xdr:spPr>
        <a:xfrm>
          <a:off x="11563427" y="46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15,758
15,696
299.43
12,188,111
11,735,623
288,915
6,938,996
8,052,448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81551</xdr:rowOff>
    </xdr:from>
    <xdr:ext cx="405111" cy="259045"/>
    <xdr:sp macro="" textlink="">
      <xdr:nvSpPr>
        <xdr:cNvPr id="60" name="【道路】&#10;有形固定資産減価償却率平均値テキスト"/>
        <xdr:cNvSpPr txBox="1"/>
      </xdr:nvSpPr>
      <xdr:spPr>
        <a:xfrm>
          <a:off x="4673600" y="625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96266</xdr:rowOff>
    </xdr:from>
    <xdr:to>
      <xdr:col>24</xdr:col>
      <xdr:colOff>114300</xdr:colOff>
      <xdr:row>37</xdr:row>
      <xdr:rowOff>26416</xdr:rowOff>
    </xdr:to>
    <xdr:sp macro="" textlink="">
      <xdr:nvSpPr>
        <xdr:cNvPr id="71" name="楕円 70"/>
        <xdr:cNvSpPr/>
      </xdr:nvSpPr>
      <xdr:spPr>
        <a:xfrm>
          <a:off x="45847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119143</xdr:rowOff>
    </xdr:from>
    <xdr:ext cx="405111" cy="259045"/>
    <xdr:sp macro="" textlink="">
      <xdr:nvSpPr>
        <xdr:cNvPr id="72" name="【道路】&#10;有形固定資産減価償却率該当値テキスト"/>
        <xdr:cNvSpPr txBox="1"/>
      </xdr:nvSpPr>
      <xdr:spPr>
        <a:xfrm>
          <a:off x="4673600" y="61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50546</xdr:rowOff>
    </xdr:from>
    <xdr:to>
      <xdr:col>20</xdr:col>
      <xdr:colOff>38100</xdr:colOff>
      <xdr:row>36</xdr:row>
      <xdr:rowOff>152146</xdr:rowOff>
    </xdr:to>
    <xdr:sp macro="" textlink="">
      <xdr:nvSpPr>
        <xdr:cNvPr id="73" name="楕円 72"/>
        <xdr:cNvSpPr/>
      </xdr:nvSpPr>
      <xdr:spPr>
        <a:xfrm>
          <a:off x="3746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101346</xdr:rowOff>
    </xdr:from>
    <xdr:to>
      <xdr:col>24</xdr:col>
      <xdr:colOff>63500</xdr:colOff>
      <xdr:row>36</xdr:row>
      <xdr:rowOff>147066</xdr:rowOff>
    </xdr:to>
    <xdr:cxnSp macro="">
      <xdr:nvCxnSpPr>
        <xdr:cNvPr id="74" name="直線コネクタ 73"/>
        <xdr:cNvCxnSpPr/>
      </xdr:nvCxnSpPr>
      <xdr:spPr>
        <a:xfrm>
          <a:off x="3797300" y="62735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xdr:rowOff>
    </xdr:from>
    <xdr:to>
      <xdr:col>15</xdr:col>
      <xdr:colOff>101600</xdr:colOff>
      <xdr:row>36</xdr:row>
      <xdr:rowOff>108712</xdr:rowOff>
    </xdr:to>
    <xdr:sp macro="" textlink="">
      <xdr:nvSpPr>
        <xdr:cNvPr id="75" name="楕円 74"/>
        <xdr:cNvSpPr/>
      </xdr:nvSpPr>
      <xdr:spPr>
        <a:xfrm>
          <a:off x="2857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57912</xdr:rowOff>
    </xdr:from>
    <xdr:to>
      <xdr:col>19</xdr:col>
      <xdr:colOff>177800</xdr:colOff>
      <xdr:row>36</xdr:row>
      <xdr:rowOff>101346</xdr:rowOff>
    </xdr:to>
    <xdr:cxnSp macro="">
      <xdr:nvCxnSpPr>
        <xdr:cNvPr id="76" name="直線コネクタ 75"/>
        <xdr:cNvCxnSpPr/>
      </xdr:nvCxnSpPr>
      <xdr:spPr>
        <a:xfrm>
          <a:off x="2908300" y="62301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7" name="楕円 76"/>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57912</xdr:rowOff>
    </xdr:to>
    <xdr:cxnSp macro="">
      <xdr:nvCxnSpPr>
        <xdr:cNvPr id="78" name="直線コネクタ 77"/>
        <xdr:cNvCxnSpPr/>
      </xdr:nvCxnSpPr>
      <xdr:spPr>
        <a:xfrm>
          <a:off x="2019300" y="61912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89408</xdr:rowOff>
    </xdr:from>
    <xdr:to>
      <xdr:col>6</xdr:col>
      <xdr:colOff>38100</xdr:colOff>
      <xdr:row>36</xdr:row>
      <xdr:rowOff>19558</xdr:rowOff>
    </xdr:to>
    <xdr:sp macro="" textlink="">
      <xdr:nvSpPr>
        <xdr:cNvPr id="79" name="楕円 78"/>
        <xdr:cNvSpPr/>
      </xdr:nvSpPr>
      <xdr:spPr>
        <a:xfrm>
          <a:off x="1079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140208</xdr:rowOff>
    </xdr:from>
    <xdr:to>
      <xdr:col>10</xdr:col>
      <xdr:colOff>114300</xdr:colOff>
      <xdr:row>36</xdr:row>
      <xdr:rowOff>19050</xdr:rowOff>
    </xdr:to>
    <xdr:cxnSp macro="">
      <xdr:nvCxnSpPr>
        <xdr:cNvPr id="80" name="直線コネクタ 79"/>
        <xdr:cNvCxnSpPr/>
      </xdr:nvCxnSpPr>
      <xdr:spPr>
        <a:xfrm>
          <a:off x="1130300" y="61409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68089</xdr:rowOff>
    </xdr:from>
    <xdr:ext cx="405111" cy="259045"/>
    <xdr:sp macro="" textlink="">
      <xdr:nvSpPr>
        <xdr:cNvPr id="83" name="n_3aveValue【道路】&#10;有形固定資産減価償却率"/>
        <xdr:cNvSpPr txBox="1"/>
      </xdr:nvSpPr>
      <xdr:spPr>
        <a:xfrm>
          <a:off x="181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31259</xdr:rowOff>
    </xdr:from>
    <xdr:ext cx="405111" cy="259045"/>
    <xdr:sp macro="" textlink="">
      <xdr:nvSpPr>
        <xdr:cNvPr id="84" name="n_4aveValue【道路】&#10;有形固定資産減価償却率"/>
        <xdr:cNvSpPr txBox="1"/>
      </xdr:nvSpPr>
      <xdr:spPr>
        <a:xfrm>
          <a:off x="927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143273</xdr:rowOff>
    </xdr:from>
    <xdr:ext cx="405111" cy="259045"/>
    <xdr:sp macro="" textlink="">
      <xdr:nvSpPr>
        <xdr:cNvPr id="85" name="n_1mainValue【道路】&#10;有形固定資産減価償却率"/>
        <xdr:cNvSpPr txBox="1"/>
      </xdr:nvSpPr>
      <xdr:spPr>
        <a:xfrm>
          <a:off x="3582044" y="631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6" name="n_2main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60977</xdr:rowOff>
    </xdr:from>
    <xdr:ext cx="405111" cy="259045"/>
    <xdr:sp macro="" textlink="">
      <xdr:nvSpPr>
        <xdr:cNvPr id="87" name="n_3mainValue【道路】&#10;有形固定資産減価償却率"/>
        <xdr:cNvSpPr txBox="1"/>
      </xdr:nvSpPr>
      <xdr:spPr>
        <a:xfrm>
          <a:off x="18167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36085</xdr:rowOff>
    </xdr:from>
    <xdr:ext cx="405111" cy="259045"/>
    <xdr:sp macro="" textlink="">
      <xdr:nvSpPr>
        <xdr:cNvPr id="88" name="n_4mainValue【道路】&#10;有形固定資産減価償却率"/>
        <xdr:cNvSpPr txBox="1"/>
      </xdr:nvSpPr>
      <xdr:spPr>
        <a:xfrm>
          <a:off x="9277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96664</xdr:rowOff>
    </xdr:from>
    <xdr:ext cx="534377" cy="259045"/>
    <xdr:sp macro="" textlink="">
      <xdr:nvSpPr>
        <xdr:cNvPr id="118" name="【道路】&#10;一人当たり延長平均値テキスト"/>
        <xdr:cNvSpPr txBox="1"/>
      </xdr:nvSpPr>
      <xdr:spPr>
        <a:xfrm>
          <a:off x="10515600" y="6440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67958</xdr:rowOff>
    </xdr:from>
    <xdr:to>
      <xdr:col>55</xdr:col>
      <xdr:colOff>50800</xdr:colOff>
      <xdr:row>40</xdr:row>
      <xdr:rowOff>169558</xdr:rowOff>
    </xdr:to>
    <xdr:sp macro="" textlink="">
      <xdr:nvSpPr>
        <xdr:cNvPr id="129" name="楕円 128"/>
        <xdr:cNvSpPr/>
      </xdr:nvSpPr>
      <xdr:spPr>
        <a:xfrm>
          <a:off x="10426700" y="69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46385</xdr:rowOff>
    </xdr:from>
    <xdr:ext cx="534377" cy="259045"/>
    <xdr:sp macro="" textlink="">
      <xdr:nvSpPr>
        <xdr:cNvPr id="130" name="【道路】&#10;一人当たり延長該当値テキスト"/>
        <xdr:cNvSpPr txBox="1"/>
      </xdr:nvSpPr>
      <xdr:spPr>
        <a:xfrm>
          <a:off x="10515600" y="69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86970</xdr:rowOff>
    </xdr:from>
    <xdr:to>
      <xdr:col>50</xdr:col>
      <xdr:colOff>165100</xdr:colOff>
      <xdr:row>41</xdr:row>
      <xdr:rowOff>17120</xdr:rowOff>
    </xdr:to>
    <xdr:sp macro="" textlink="">
      <xdr:nvSpPr>
        <xdr:cNvPr id="131" name="楕円 130"/>
        <xdr:cNvSpPr/>
      </xdr:nvSpPr>
      <xdr:spPr>
        <a:xfrm>
          <a:off x="9588500" y="69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118758</xdr:rowOff>
    </xdr:from>
    <xdr:to>
      <xdr:col>55</xdr:col>
      <xdr:colOff>0</xdr:colOff>
      <xdr:row>40</xdr:row>
      <xdr:rowOff>137770</xdr:rowOff>
    </xdr:to>
    <xdr:cxnSp macro="">
      <xdr:nvCxnSpPr>
        <xdr:cNvPr id="132" name="直線コネクタ 131"/>
        <xdr:cNvCxnSpPr/>
      </xdr:nvCxnSpPr>
      <xdr:spPr>
        <a:xfrm flipV="1">
          <a:off x="9639300" y="6976758"/>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104991</xdr:rowOff>
    </xdr:from>
    <xdr:to>
      <xdr:col>46</xdr:col>
      <xdr:colOff>38100</xdr:colOff>
      <xdr:row>41</xdr:row>
      <xdr:rowOff>35141</xdr:rowOff>
    </xdr:to>
    <xdr:sp macro="" textlink="">
      <xdr:nvSpPr>
        <xdr:cNvPr id="133" name="楕円 132"/>
        <xdr:cNvSpPr/>
      </xdr:nvSpPr>
      <xdr:spPr>
        <a:xfrm>
          <a:off x="8699500" y="69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137770</xdr:rowOff>
    </xdr:from>
    <xdr:to>
      <xdr:col>50</xdr:col>
      <xdr:colOff>114300</xdr:colOff>
      <xdr:row>40</xdr:row>
      <xdr:rowOff>155791</xdr:rowOff>
    </xdr:to>
    <xdr:cxnSp macro="">
      <xdr:nvCxnSpPr>
        <xdr:cNvPr id="134" name="直線コネクタ 133"/>
        <xdr:cNvCxnSpPr/>
      </xdr:nvCxnSpPr>
      <xdr:spPr>
        <a:xfrm flipV="1">
          <a:off x="8750300" y="6995770"/>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126974</xdr:rowOff>
    </xdr:from>
    <xdr:to>
      <xdr:col>41</xdr:col>
      <xdr:colOff>101600</xdr:colOff>
      <xdr:row>41</xdr:row>
      <xdr:rowOff>57124</xdr:rowOff>
    </xdr:to>
    <xdr:sp macro="" textlink="">
      <xdr:nvSpPr>
        <xdr:cNvPr id="135" name="楕円 134"/>
        <xdr:cNvSpPr/>
      </xdr:nvSpPr>
      <xdr:spPr>
        <a:xfrm>
          <a:off x="7810500" y="69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155791</xdr:rowOff>
    </xdr:from>
    <xdr:to>
      <xdr:col>45</xdr:col>
      <xdr:colOff>177800</xdr:colOff>
      <xdr:row>41</xdr:row>
      <xdr:rowOff>6324</xdr:rowOff>
    </xdr:to>
    <xdr:cxnSp macro="">
      <xdr:nvCxnSpPr>
        <xdr:cNvPr id="136" name="直線コネクタ 135"/>
        <xdr:cNvCxnSpPr/>
      </xdr:nvCxnSpPr>
      <xdr:spPr>
        <a:xfrm flipV="1">
          <a:off x="7861300" y="7013791"/>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127736</xdr:rowOff>
    </xdr:from>
    <xdr:to>
      <xdr:col>36</xdr:col>
      <xdr:colOff>165100</xdr:colOff>
      <xdr:row>39</xdr:row>
      <xdr:rowOff>57886</xdr:rowOff>
    </xdr:to>
    <xdr:sp macro="" textlink="">
      <xdr:nvSpPr>
        <xdr:cNvPr id="137" name="楕円 136"/>
        <xdr:cNvSpPr/>
      </xdr:nvSpPr>
      <xdr:spPr>
        <a:xfrm>
          <a:off x="6921500" y="66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7086</xdr:rowOff>
    </xdr:from>
    <xdr:to>
      <xdr:col>41</xdr:col>
      <xdr:colOff>50800</xdr:colOff>
      <xdr:row>41</xdr:row>
      <xdr:rowOff>6324</xdr:rowOff>
    </xdr:to>
    <xdr:cxnSp macro="">
      <xdr:nvCxnSpPr>
        <xdr:cNvPr id="138" name="直線コネクタ 137"/>
        <xdr:cNvCxnSpPr/>
      </xdr:nvCxnSpPr>
      <xdr:spPr>
        <a:xfrm>
          <a:off x="6972300" y="6693636"/>
          <a:ext cx="8890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xdr:cNvSpPr txBox="1"/>
      </xdr:nvSpPr>
      <xdr:spPr>
        <a:xfrm>
          <a:off x="93594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141470</xdr:rowOff>
    </xdr:from>
    <xdr:ext cx="534377" cy="259045"/>
    <xdr:sp macro="" textlink="">
      <xdr:nvSpPr>
        <xdr:cNvPr id="140" name="n_2aveValue【道路】&#10;一人当たり延長"/>
        <xdr:cNvSpPr txBox="1"/>
      </xdr:nvSpPr>
      <xdr:spPr>
        <a:xfrm>
          <a:off x="8483111" y="61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153204</xdr:rowOff>
    </xdr:from>
    <xdr:ext cx="534377" cy="259045"/>
    <xdr:sp macro="" textlink="">
      <xdr:nvSpPr>
        <xdr:cNvPr id="141" name="n_3aveValue【道路】&#10;一人当たり延長"/>
        <xdr:cNvSpPr txBox="1"/>
      </xdr:nvSpPr>
      <xdr:spPr>
        <a:xfrm>
          <a:off x="75941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5415</xdr:rowOff>
    </xdr:from>
    <xdr:ext cx="534377" cy="259045"/>
    <xdr:sp macro="" textlink="">
      <xdr:nvSpPr>
        <xdr:cNvPr id="142" name="n_4aveValue【道路】&#10;一人当たり延長"/>
        <xdr:cNvSpPr txBox="1"/>
      </xdr:nvSpPr>
      <xdr:spPr>
        <a:xfrm>
          <a:off x="6705111" y="6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8247</xdr:rowOff>
    </xdr:from>
    <xdr:ext cx="534377" cy="259045"/>
    <xdr:sp macro="" textlink="">
      <xdr:nvSpPr>
        <xdr:cNvPr id="143" name="n_1mainValue【道路】&#10;一人当たり延長"/>
        <xdr:cNvSpPr txBox="1"/>
      </xdr:nvSpPr>
      <xdr:spPr>
        <a:xfrm>
          <a:off x="9359411" y="70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26268</xdr:rowOff>
    </xdr:from>
    <xdr:ext cx="534377" cy="259045"/>
    <xdr:sp macro="" textlink="">
      <xdr:nvSpPr>
        <xdr:cNvPr id="144" name="n_2mainValue【道路】&#10;一人当たり延長"/>
        <xdr:cNvSpPr txBox="1"/>
      </xdr:nvSpPr>
      <xdr:spPr>
        <a:xfrm>
          <a:off x="8483111" y="70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48251</xdr:rowOff>
    </xdr:from>
    <xdr:ext cx="534377" cy="259045"/>
    <xdr:sp macro="" textlink="">
      <xdr:nvSpPr>
        <xdr:cNvPr id="145" name="n_3mainValue【道路】&#10;一人当たり延長"/>
        <xdr:cNvSpPr txBox="1"/>
      </xdr:nvSpPr>
      <xdr:spPr>
        <a:xfrm>
          <a:off x="7594111" y="70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49013</xdr:rowOff>
    </xdr:from>
    <xdr:ext cx="534377" cy="259045"/>
    <xdr:sp macro="" textlink="">
      <xdr:nvSpPr>
        <xdr:cNvPr id="146" name="n_4mainValue【道路】&#10;一人当たり延長"/>
        <xdr:cNvSpPr txBox="1"/>
      </xdr:nvSpPr>
      <xdr:spPr>
        <a:xfrm>
          <a:off x="6705111" y="67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9" name="テキスト ボックス 15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3" name="テキスト ボックス 16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5715</xdr:rowOff>
    </xdr:to>
    <xdr:cxnSp macro="">
      <xdr:nvCxnSpPr>
        <xdr:cNvPr id="167" name="直線コネクタ 166"/>
        <xdr:cNvCxnSpPr/>
      </xdr:nvCxnSpPr>
      <xdr:spPr>
        <a:xfrm flipV="1">
          <a:off x="4634865" y="972693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9542</xdr:rowOff>
    </xdr:from>
    <xdr:ext cx="405111" cy="259045"/>
    <xdr:sp macro="" textlink="">
      <xdr:nvSpPr>
        <xdr:cNvPr id="168" name="【橋りょう・トンネル】&#10;有形固定資産減価償却率最小値テキスト"/>
        <xdr:cNvSpPr txBox="1"/>
      </xdr:nvSpPr>
      <xdr:spPr>
        <a:xfrm>
          <a:off x="4673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xdr:rowOff>
    </xdr:from>
    <xdr:to>
      <xdr:col>24</xdr:col>
      <xdr:colOff>152400</xdr:colOff>
      <xdr:row>64</xdr:row>
      <xdr:rowOff>5715</xdr:rowOff>
    </xdr:to>
    <xdr:cxnSp macro="">
      <xdr:nvCxnSpPr>
        <xdr:cNvPr id="169" name="直線コネクタ 168"/>
        <xdr:cNvCxnSpPr/>
      </xdr:nvCxnSpPr>
      <xdr:spPr>
        <a:xfrm>
          <a:off x="4546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0"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72" name="【橋りょう・トンネル】&#10;有形固定資産減価償却率平均値テキスト"/>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3" name="楕円 182"/>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84" name="【橋りょう・トンネル】&#10;有形固定資産減価償却率該当値テキスト"/>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85" name="楕円 184"/>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63</xdr:row>
      <xdr:rowOff>11430</xdr:rowOff>
    </xdr:to>
    <xdr:cxnSp macro="">
      <xdr:nvCxnSpPr>
        <xdr:cNvPr id="186" name="直線コネクタ 185"/>
        <xdr:cNvCxnSpPr/>
      </xdr:nvCxnSpPr>
      <xdr:spPr>
        <a:xfrm>
          <a:off x="3797300" y="107327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87" name="楕円 186"/>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102870</xdr:rowOff>
    </xdr:to>
    <xdr:cxnSp macro="">
      <xdr:nvCxnSpPr>
        <xdr:cNvPr id="188" name="直線コネクタ 187"/>
        <xdr:cNvCxnSpPr/>
      </xdr:nvCxnSpPr>
      <xdr:spPr>
        <a:xfrm>
          <a:off x="2908300" y="10652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189" name="楕円 188"/>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62</xdr:row>
      <xdr:rowOff>22860</xdr:rowOff>
    </xdr:to>
    <xdr:cxnSp macro="">
      <xdr:nvCxnSpPr>
        <xdr:cNvPr id="190" name="直線コネクタ 189"/>
        <xdr:cNvCxnSpPr/>
      </xdr:nvCxnSpPr>
      <xdr:spPr>
        <a:xfrm>
          <a:off x="2019300" y="105670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1" name="楕円 190"/>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108585</xdr:rowOff>
    </xdr:to>
    <xdr:cxnSp macro="">
      <xdr:nvCxnSpPr>
        <xdr:cNvPr id="192" name="直線コネクタ 191"/>
        <xdr:cNvCxnSpPr/>
      </xdr:nvCxnSpPr>
      <xdr:spPr>
        <a:xfrm>
          <a:off x="1130300" y="104813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193" name="n_1aveValue【橋りょう・トンネ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94" name="n_2aveValue【橋りょう・トンネル】&#10;有形固定資産減価償却率"/>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5" name="n_3aveValue【橋りょう・トンネ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96" name="n_4aveValue【橋りょう・トンネル】&#10;有形固定資産減価償却率"/>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197" name="n_1mainValue【橋りょう・トンネ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98"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150512</xdr:rowOff>
    </xdr:from>
    <xdr:ext cx="405111" cy="259045"/>
    <xdr:sp macro="" textlink="">
      <xdr:nvSpPr>
        <xdr:cNvPr id="199" name="n_3mainValue【橋りょう・トンネル】&#10;有形固定資産減価償却率"/>
        <xdr:cNvSpPr txBox="1"/>
      </xdr:nvSpPr>
      <xdr:spPr>
        <a:xfrm>
          <a:off x="1816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0" name="n_4mainValue【橋りょう・トンネ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0" name="テキスト ボックス 21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6" name="直線コネクタ 225"/>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7" name="【橋りょう・トンネル】&#10;一人当たり有形固定資産（償却資産）額最小値テキスト"/>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28" name="直線コネクタ 227"/>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29" name="【橋りょう・トンネル】&#10;一人当たり有形固定資産（償却資産）額最大値テキスト"/>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0" name="直線コネクタ 229"/>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104503</xdr:rowOff>
    </xdr:from>
    <xdr:ext cx="599010" cy="259045"/>
    <xdr:sp macro="" textlink="">
      <xdr:nvSpPr>
        <xdr:cNvPr id="231" name="【橋りょう・トンネル】&#10;一人当たり有形固定資産（償却資産）額平均値テキスト"/>
        <xdr:cNvSpPr txBox="1"/>
      </xdr:nvSpPr>
      <xdr:spPr>
        <a:xfrm>
          <a:off x="10515600" y="10391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2" name="フローチャート: 判断 231"/>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3" name="フローチャート: 判断 232"/>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4" name="フローチャート: 判断 233"/>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5" name="フローチャート: 判断 234"/>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6" name="フローチャート: 判断 235"/>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39529</xdr:rowOff>
    </xdr:from>
    <xdr:to>
      <xdr:col>55</xdr:col>
      <xdr:colOff>50800</xdr:colOff>
      <xdr:row>63</xdr:row>
      <xdr:rowOff>141129</xdr:rowOff>
    </xdr:to>
    <xdr:sp macro="" textlink="">
      <xdr:nvSpPr>
        <xdr:cNvPr id="242" name="楕円 241"/>
        <xdr:cNvSpPr/>
      </xdr:nvSpPr>
      <xdr:spPr>
        <a:xfrm>
          <a:off x="10426700" y="108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17956</xdr:rowOff>
    </xdr:from>
    <xdr:ext cx="599010" cy="259045"/>
    <xdr:sp macro="" textlink="">
      <xdr:nvSpPr>
        <xdr:cNvPr id="243" name="【橋りょう・トンネル】&#10;一人当たり有形固定資産（償却資産）額該当値テキスト"/>
        <xdr:cNvSpPr txBox="1"/>
      </xdr:nvSpPr>
      <xdr:spPr>
        <a:xfrm>
          <a:off x="10515600" y="1081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43460</xdr:rowOff>
    </xdr:from>
    <xdr:to>
      <xdr:col>50</xdr:col>
      <xdr:colOff>165100</xdr:colOff>
      <xdr:row>63</xdr:row>
      <xdr:rowOff>145060</xdr:rowOff>
    </xdr:to>
    <xdr:sp macro="" textlink="">
      <xdr:nvSpPr>
        <xdr:cNvPr id="244" name="楕円 243"/>
        <xdr:cNvSpPr/>
      </xdr:nvSpPr>
      <xdr:spPr>
        <a:xfrm>
          <a:off x="9588500" y="108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90329</xdr:rowOff>
    </xdr:from>
    <xdr:to>
      <xdr:col>55</xdr:col>
      <xdr:colOff>0</xdr:colOff>
      <xdr:row>63</xdr:row>
      <xdr:rowOff>94260</xdr:rowOff>
    </xdr:to>
    <xdr:cxnSp macro="">
      <xdr:nvCxnSpPr>
        <xdr:cNvPr id="245" name="直線コネクタ 244"/>
        <xdr:cNvCxnSpPr/>
      </xdr:nvCxnSpPr>
      <xdr:spPr>
        <a:xfrm flipV="1">
          <a:off x="9639300" y="10891679"/>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47185</xdr:rowOff>
    </xdr:from>
    <xdr:to>
      <xdr:col>46</xdr:col>
      <xdr:colOff>38100</xdr:colOff>
      <xdr:row>63</xdr:row>
      <xdr:rowOff>148785</xdr:rowOff>
    </xdr:to>
    <xdr:sp macro="" textlink="">
      <xdr:nvSpPr>
        <xdr:cNvPr id="246" name="楕円 245"/>
        <xdr:cNvSpPr/>
      </xdr:nvSpPr>
      <xdr:spPr>
        <a:xfrm>
          <a:off x="8699500" y="108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94260</xdr:rowOff>
    </xdr:from>
    <xdr:to>
      <xdr:col>50</xdr:col>
      <xdr:colOff>114300</xdr:colOff>
      <xdr:row>63</xdr:row>
      <xdr:rowOff>97985</xdr:rowOff>
    </xdr:to>
    <xdr:cxnSp macro="">
      <xdr:nvCxnSpPr>
        <xdr:cNvPr id="247" name="直線コネクタ 246"/>
        <xdr:cNvCxnSpPr/>
      </xdr:nvCxnSpPr>
      <xdr:spPr>
        <a:xfrm flipV="1">
          <a:off x="8750300" y="10895610"/>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51725</xdr:rowOff>
    </xdr:from>
    <xdr:to>
      <xdr:col>41</xdr:col>
      <xdr:colOff>101600</xdr:colOff>
      <xdr:row>63</xdr:row>
      <xdr:rowOff>153325</xdr:rowOff>
    </xdr:to>
    <xdr:sp macro="" textlink="">
      <xdr:nvSpPr>
        <xdr:cNvPr id="248" name="楕円 247"/>
        <xdr:cNvSpPr/>
      </xdr:nvSpPr>
      <xdr:spPr>
        <a:xfrm>
          <a:off x="7810500" y="108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97985</xdr:rowOff>
    </xdr:from>
    <xdr:to>
      <xdr:col>45</xdr:col>
      <xdr:colOff>177800</xdr:colOff>
      <xdr:row>63</xdr:row>
      <xdr:rowOff>102525</xdr:rowOff>
    </xdr:to>
    <xdr:cxnSp macro="">
      <xdr:nvCxnSpPr>
        <xdr:cNvPr id="249" name="直線コネクタ 248"/>
        <xdr:cNvCxnSpPr/>
      </xdr:nvCxnSpPr>
      <xdr:spPr>
        <a:xfrm flipV="1">
          <a:off x="7861300" y="10899335"/>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54153</xdr:rowOff>
    </xdr:from>
    <xdr:to>
      <xdr:col>36</xdr:col>
      <xdr:colOff>165100</xdr:colOff>
      <xdr:row>63</xdr:row>
      <xdr:rowOff>155753</xdr:rowOff>
    </xdr:to>
    <xdr:sp macro="" textlink="">
      <xdr:nvSpPr>
        <xdr:cNvPr id="250" name="楕円 249"/>
        <xdr:cNvSpPr/>
      </xdr:nvSpPr>
      <xdr:spPr>
        <a:xfrm>
          <a:off x="6921500" y="108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102525</xdr:rowOff>
    </xdr:from>
    <xdr:to>
      <xdr:col>41</xdr:col>
      <xdr:colOff>50800</xdr:colOff>
      <xdr:row>63</xdr:row>
      <xdr:rowOff>104953</xdr:rowOff>
    </xdr:to>
    <xdr:cxnSp macro="">
      <xdr:nvCxnSpPr>
        <xdr:cNvPr id="251" name="直線コネクタ 250"/>
        <xdr:cNvCxnSpPr/>
      </xdr:nvCxnSpPr>
      <xdr:spPr>
        <a:xfrm flipV="1">
          <a:off x="6972300" y="10903875"/>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37468</xdr:rowOff>
    </xdr:from>
    <xdr:ext cx="599010" cy="259045"/>
    <xdr:sp macro="" textlink="">
      <xdr:nvSpPr>
        <xdr:cNvPr id="252" name="n_1aveValue【橋りょう・トンネル】&#10;一人当たり有形固定資産（償却資産）額"/>
        <xdr:cNvSpPr txBox="1"/>
      </xdr:nvSpPr>
      <xdr:spPr>
        <a:xfrm>
          <a:off x="9327095" y="1032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53" name="n_2aveValue【橋りょう・トンネル】&#10;一人当たり有形固定資産（償却資産）額"/>
        <xdr:cNvSpPr txBox="1"/>
      </xdr:nvSpPr>
      <xdr:spPr>
        <a:xfrm>
          <a:off x="84507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163204</xdr:rowOff>
    </xdr:from>
    <xdr:ext cx="599010" cy="259045"/>
    <xdr:sp macro="" textlink="">
      <xdr:nvSpPr>
        <xdr:cNvPr id="254" name="n_3aveValue【橋りょう・トンネル】&#10;一人当たり有形固定資産（償却資産）額"/>
        <xdr:cNvSpPr txBox="1"/>
      </xdr:nvSpPr>
      <xdr:spPr>
        <a:xfrm>
          <a:off x="7561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156688</xdr:rowOff>
    </xdr:from>
    <xdr:ext cx="599010" cy="259045"/>
    <xdr:sp macro="" textlink="">
      <xdr:nvSpPr>
        <xdr:cNvPr id="255" name="n_4aveValue【橋りょう・トンネル】&#10;一人当たり有形固定資産（償却資産）額"/>
        <xdr:cNvSpPr txBox="1"/>
      </xdr:nvSpPr>
      <xdr:spPr>
        <a:xfrm>
          <a:off x="6672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136187</xdr:rowOff>
    </xdr:from>
    <xdr:ext cx="599010" cy="259045"/>
    <xdr:sp macro="" textlink="">
      <xdr:nvSpPr>
        <xdr:cNvPr id="256" name="n_1mainValue【橋りょう・トンネル】&#10;一人当たり有形固定資産（償却資産）額"/>
        <xdr:cNvSpPr txBox="1"/>
      </xdr:nvSpPr>
      <xdr:spPr>
        <a:xfrm>
          <a:off x="9327095" y="109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139912</xdr:rowOff>
    </xdr:from>
    <xdr:ext cx="599010" cy="259045"/>
    <xdr:sp macro="" textlink="">
      <xdr:nvSpPr>
        <xdr:cNvPr id="257" name="n_2mainValue【橋りょう・トンネル】&#10;一人当たり有形固定資産（償却資産）額"/>
        <xdr:cNvSpPr txBox="1"/>
      </xdr:nvSpPr>
      <xdr:spPr>
        <a:xfrm>
          <a:off x="8450795" y="1094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144452</xdr:rowOff>
    </xdr:from>
    <xdr:ext cx="599010" cy="259045"/>
    <xdr:sp macro="" textlink="">
      <xdr:nvSpPr>
        <xdr:cNvPr id="258" name="n_3mainValue【橋りょう・トンネル】&#10;一人当たり有形固定資産（償却資産）額"/>
        <xdr:cNvSpPr txBox="1"/>
      </xdr:nvSpPr>
      <xdr:spPr>
        <a:xfrm>
          <a:off x="7561795" y="109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146880</xdr:rowOff>
    </xdr:from>
    <xdr:ext cx="599010" cy="259045"/>
    <xdr:sp macro="" textlink="">
      <xdr:nvSpPr>
        <xdr:cNvPr id="259" name="n_4mainValue【橋りょう・トンネル】&#10;一人当たり有形固定資産（償却資産）額"/>
        <xdr:cNvSpPr txBox="1"/>
      </xdr:nvSpPr>
      <xdr:spPr>
        <a:xfrm>
          <a:off x="6672795" y="1094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2" name="直線コネクタ 281"/>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3" name="【公営住宅】&#10;有形固定資産減価償却率最小値テキスト"/>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4" name="直線コネクタ 283"/>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5"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6" name="直線コネクタ 285"/>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39895</xdr:rowOff>
    </xdr:from>
    <xdr:ext cx="405111" cy="259045"/>
    <xdr:sp macro="" textlink="">
      <xdr:nvSpPr>
        <xdr:cNvPr id="287" name="【公営住宅】&#10;有形固定資産減価償却率平均値テキスト"/>
        <xdr:cNvSpPr txBox="1"/>
      </xdr:nvSpPr>
      <xdr:spPr>
        <a:xfrm>
          <a:off x="4673600" y="1375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88" name="フローチャート: 判断 287"/>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89" name="フローチャート: 判断 288"/>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83313</xdr:rowOff>
    </xdr:from>
    <xdr:to>
      <xdr:col>15</xdr:col>
      <xdr:colOff>101600</xdr:colOff>
      <xdr:row>81</xdr:row>
      <xdr:rowOff>13463</xdr:rowOff>
    </xdr:to>
    <xdr:sp macro="" textlink="">
      <xdr:nvSpPr>
        <xdr:cNvPr id="290" name="フローチャート: 判断 289"/>
        <xdr:cNvSpPr/>
      </xdr:nvSpPr>
      <xdr:spPr>
        <a:xfrm>
          <a:off x="2857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1" name="フローチャート: 判断 290"/>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2" name="フローチャート: 判断 291"/>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126746</xdr:rowOff>
    </xdr:from>
    <xdr:to>
      <xdr:col>24</xdr:col>
      <xdr:colOff>114300</xdr:colOff>
      <xdr:row>84</xdr:row>
      <xdr:rowOff>56896</xdr:rowOff>
    </xdr:to>
    <xdr:sp macro="" textlink="">
      <xdr:nvSpPr>
        <xdr:cNvPr id="298" name="楕円 297"/>
        <xdr:cNvSpPr/>
      </xdr:nvSpPr>
      <xdr:spPr>
        <a:xfrm>
          <a:off x="4584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105173</xdr:rowOff>
    </xdr:from>
    <xdr:ext cx="405111" cy="259045"/>
    <xdr:sp macro="" textlink="">
      <xdr:nvSpPr>
        <xdr:cNvPr id="299" name="【公営住宅】&#10;有形固定資産減価償却率該当値テキスト"/>
        <xdr:cNvSpPr txBox="1"/>
      </xdr:nvSpPr>
      <xdr:spPr>
        <a:xfrm>
          <a:off x="4673600"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0" name="楕円 299"/>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84</xdr:row>
      <xdr:rowOff>6096</xdr:rowOff>
    </xdr:to>
    <xdr:cxnSp macro="">
      <xdr:nvCxnSpPr>
        <xdr:cNvPr id="301" name="直線コネクタ 300"/>
        <xdr:cNvCxnSpPr/>
      </xdr:nvCxnSpPr>
      <xdr:spPr>
        <a:xfrm>
          <a:off x="3797300" y="143484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02" name="楕円 301"/>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118111</xdr:rowOff>
    </xdr:to>
    <xdr:cxnSp macro="">
      <xdr:nvCxnSpPr>
        <xdr:cNvPr id="303" name="直線コネクタ 302"/>
        <xdr:cNvCxnSpPr/>
      </xdr:nvCxnSpPr>
      <xdr:spPr>
        <a:xfrm>
          <a:off x="2908300" y="142798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151892</xdr:rowOff>
    </xdr:from>
    <xdr:to>
      <xdr:col>10</xdr:col>
      <xdr:colOff>165100</xdr:colOff>
      <xdr:row>83</xdr:row>
      <xdr:rowOff>82042</xdr:rowOff>
    </xdr:to>
    <xdr:sp macro="" textlink="">
      <xdr:nvSpPr>
        <xdr:cNvPr id="304" name="楕円 303"/>
        <xdr:cNvSpPr/>
      </xdr:nvSpPr>
      <xdr:spPr>
        <a:xfrm>
          <a:off x="1968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31242</xdr:rowOff>
    </xdr:from>
    <xdr:to>
      <xdr:col>15</xdr:col>
      <xdr:colOff>50800</xdr:colOff>
      <xdr:row>83</xdr:row>
      <xdr:rowOff>49530</xdr:rowOff>
    </xdr:to>
    <xdr:cxnSp macro="">
      <xdr:nvCxnSpPr>
        <xdr:cNvPr id="305" name="直線コネクタ 304"/>
        <xdr:cNvCxnSpPr/>
      </xdr:nvCxnSpPr>
      <xdr:spPr>
        <a:xfrm>
          <a:off x="2019300" y="14261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06" name="楕円 305"/>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83</xdr:row>
      <xdr:rowOff>31242</xdr:rowOff>
    </xdr:to>
    <xdr:cxnSp macro="">
      <xdr:nvCxnSpPr>
        <xdr:cNvPr id="307" name="直線コネクタ 306"/>
        <xdr:cNvCxnSpPr/>
      </xdr:nvCxnSpPr>
      <xdr:spPr>
        <a:xfrm>
          <a:off x="1130300" y="140970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9414</xdr:rowOff>
    </xdr:from>
    <xdr:ext cx="405111" cy="259045"/>
    <xdr:sp macro="" textlink="">
      <xdr:nvSpPr>
        <xdr:cNvPr id="308" name="n_1aveValue【公営住宅】&#10;有形固定資産減価償却率"/>
        <xdr:cNvSpPr txBox="1"/>
      </xdr:nvSpPr>
      <xdr:spPr>
        <a:xfrm>
          <a:off x="3582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29990</xdr:rowOff>
    </xdr:from>
    <xdr:ext cx="405111" cy="259045"/>
    <xdr:sp macro="" textlink="">
      <xdr:nvSpPr>
        <xdr:cNvPr id="309" name="n_2aveValue【公営住宅】&#10;有形固定資産減価償却率"/>
        <xdr:cNvSpPr txBox="1"/>
      </xdr:nvSpPr>
      <xdr:spPr>
        <a:xfrm>
          <a:off x="27057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0" name="n_3aveValue【公営住宅】&#10;有形固定資産減価償却率"/>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11" name="n_4aveValue【公営住宅】&#10;有形固定資産減価償却率"/>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12" name="n_1mainValue【公営住宅】&#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3" name="n_2main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73169</xdr:rowOff>
    </xdr:from>
    <xdr:ext cx="405111" cy="259045"/>
    <xdr:sp macro="" textlink="">
      <xdr:nvSpPr>
        <xdr:cNvPr id="314" name="n_3mainValue【公営住宅】&#10;有形固定資産減価償却率"/>
        <xdr:cNvSpPr txBox="1"/>
      </xdr:nvSpPr>
      <xdr:spPr>
        <a:xfrm>
          <a:off x="18167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315" name="n_4mainValue【公営住宅】&#10;有形固定資産減価償却率"/>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7" name="直線コネクタ 336"/>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38" name="【公営住宅】&#10;一人当たり面積最小値テキスト"/>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39" name="直線コネクタ 338"/>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0" name="【公営住宅】&#10;一人当たり面積最大値テキスト"/>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1" name="直線コネクタ 340"/>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51782</xdr:rowOff>
    </xdr:from>
    <xdr:ext cx="469744" cy="259045"/>
    <xdr:sp macro="" textlink="">
      <xdr:nvSpPr>
        <xdr:cNvPr id="342" name="【公営住宅】&#10;一人当たり面積平均値テキスト"/>
        <xdr:cNvSpPr txBox="1"/>
      </xdr:nvSpPr>
      <xdr:spPr>
        <a:xfrm>
          <a:off x="10515600" y="13939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3" name="フローチャート: 判断 342"/>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4" name="フローチャート: 判断 343"/>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5" name="フローチャート: 判断 344"/>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6" name="フローチャート: 判断 345"/>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7" name="フローチャート: 判断 346"/>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90627</xdr:rowOff>
    </xdr:from>
    <xdr:to>
      <xdr:col>55</xdr:col>
      <xdr:colOff>50800</xdr:colOff>
      <xdr:row>83</xdr:row>
      <xdr:rowOff>20777</xdr:rowOff>
    </xdr:to>
    <xdr:sp macro="" textlink="">
      <xdr:nvSpPr>
        <xdr:cNvPr id="353" name="楕円 352"/>
        <xdr:cNvSpPr/>
      </xdr:nvSpPr>
      <xdr:spPr>
        <a:xfrm>
          <a:off x="10426700" y="141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69054</xdr:rowOff>
    </xdr:from>
    <xdr:ext cx="469744" cy="259045"/>
    <xdr:sp macro="" textlink="">
      <xdr:nvSpPr>
        <xdr:cNvPr id="354" name="【公営住宅】&#10;一人当たり面積該当値テキスト"/>
        <xdr:cNvSpPr txBox="1"/>
      </xdr:nvSpPr>
      <xdr:spPr>
        <a:xfrm>
          <a:off x="10515600" y="1412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55" name="楕円 354"/>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141427</xdr:rowOff>
    </xdr:from>
    <xdr:to>
      <xdr:col>55</xdr:col>
      <xdr:colOff>0</xdr:colOff>
      <xdr:row>82</xdr:row>
      <xdr:rowOff>152400</xdr:rowOff>
    </xdr:to>
    <xdr:cxnSp macro="">
      <xdr:nvCxnSpPr>
        <xdr:cNvPr id="356" name="直線コネクタ 355"/>
        <xdr:cNvCxnSpPr/>
      </xdr:nvCxnSpPr>
      <xdr:spPr>
        <a:xfrm flipV="1">
          <a:off x="9639300" y="1420032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58623</xdr:rowOff>
    </xdr:from>
    <xdr:to>
      <xdr:col>46</xdr:col>
      <xdr:colOff>38100</xdr:colOff>
      <xdr:row>82</xdr:row>
      <xdr:rowOff>160223</xdr:rowOff>
    </xdr:to>
    <xdr:sp macro="" textlink="">
      <xdr:nvSpPr>
        <xdr:cNvPr id="357" name="楕円 356"/>
        <xdr:cNvSpPr/>
      </xdr:nvSpPr>
      <xdr:spPr>
        <a:xfrm>
          <a:off x="8699500" y="141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109423</xdr:rowOff>
    </xdr:from>
    <xdr:to>
      <xdr:col>50</xdr:col>
      <xdr:colOff>114300</xdr:colOff>
      <xdr:row>82</xdr:row>
      <xdr:rowOff>152400</xdr:rowOff>
    </xdr:to>
    <xdr:cxnSp macro="">
      <xdr:nvCxnSpPr>
        <xdr:cNvPr id="358" name="直線コネクタ 357"/>
        <xdr:cNvCxnSpPr/>
      </xdr:nvCxnSpPr>
      <xdr:spPr>
        <a:xfrm>
          <a:off x="8750300" y="1416832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96114</xdr:rowOff>
    </xdr:from>
    <xdr:to>
      <xdr:col>41</xdr:col>
      <xdr:colOff>101600</xdr:colOff>
      <xdr:row>83</xdr:row>
      <xdr:rowOff>26264</xdr:rowOff>
    </xdr:to>
    <xdr:sp macro="" textlink="">
      <xdr:nvSpPr>
        <xdr:cNvPr id="359" name="楕円 358"/>
        <xdr:cNvSpPr/>
      </xdr:nvSpPr>
      <xdr:spPr>
        <a:xfrm>
          <a:off x="7810500" y="141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109423</xdr:rowOff>
    </xdr:from>
    <xdr:to>
      <xdr:col>45</xdr:col>
      <xdr:colOff>177800</xdr:colOff>
      <xdr:row>82</xdr:row>
      <xdr:rowOff>146914</xdr:rowOff>
    </xdr:to>
    <xdr:cxnSp macro="">
      <xdr:nvCxnSpPr>
        <xdr:cNvPr id="360" name="直線コネクタ 359"/>
        <xdr:cNvCxnSpPr/>
      </xdr:nvCxnSpPr>
      <xdr:spPr>
        <a:xfrm flipV="1">
          <a:off x="7861300" y="14168323"/>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96114</xdr:rowOff>
    </xdr:from>
    <xdr:to>
      <xdr:col>36</xdr:col>
      <xdr:colOff>165100</xdr:colOff>
      <xdr:row>83</xdr:row>
      <xdr:rowOff>26264</xdr:rowOff>
    </xdr:to>
    <xdr:sp macro="" textlink="">
      <xdr:nvSpPr>
        <xdr:cNvPr id="361" name="楕円 360"/>
        <xdr:cNvSpPr/>
      </xdr:nvSpPr>
      <xdr:spPr>
        <a:xfrm>
          <a:off x="6921500" y="141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146914</xdr:rowOff>
    </xdr:from>
    <xdr:to>
      <xdr:col>41</xdr:col>
      <xdr:colOff>50800</xdr:colOff>
      <xdr:row>82</xdr:row>
      <xdr:rowOff>146914</xdr:rowOff>
    </xdr:to>
    <xdr:cxnSp macro="">
      <xdr:nvCxnSpPr>
        <xdr:cNvPr id="362" name="直線コネクタ 361"/>
        <xdr:cNvCxnSpPr/>
      </xdr:nvCxnSpPr>
      <xdr:spPr>
        <a:xfrm>
          <a:off x="6972300" y="14205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85768</xdr:rowOff>
    </xdr:from>
    <xdr:ext cx="469744" cy="259045"/>
    <xdr:sp macro="" textlink="">
      <xdr:nvSpPr>
        <xdr:cNvPr id="363" name="n_1aveValue【公営住宅】&#10;一人当たり面積"/>
        <xdr:cNvSpPr txBox="1"/>
      </xdr:nvSpPr>
      <xdr:spPr>
        <a:xfrm>
          <a:off x="9391727" y="1380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132402</xdr:rowOff>
    </xdr:from>
    <xdr:ext cx="469744" cy="259045"/>
    <xdr:sp macro="" textlink="">
      <xdr:nvSpPr>
        <xdr:cNvPr id="364" name="n_2aveValue【公営住宅】&#10;一人当たり面積"/>
        <xdr:cNvSpPr txBox="1"/>
      </xdr:nvSpPr>
      <xdr:spPr>
        <a:xfrm>
          <a:off x="8515427" y="138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159835</xdr:rowOff>
    </xdr:from>
    <xdr:ext cx="469744" cy="259045"/>
    <xdr:sp macro="" textlink="">
      <xdr:nvSpPr>
        <xdr:cNvPr id="365" name="n_3aveValue【公営住宅】&#10;一人当たり面積"/>
        <xdr:cNvSpPr txBox="1"/>
      </xdr:nvSpPr>
      <xdr:spPr>
        <a:xfrm>
          <a:off x="7626427" y="138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138346</xdr:rowOff>
    </xdr:from>
    <xdr:ext cx="469744" cy="259045"/>
    <xdr:sp macro="" textlink="">
      <xdr:nvSpPr>
        <xdr:cNvPr id="366" name="n_4aveValue【公営住宅】&#10;一人当たり面積"/>
        <xdr:cNvSpPr txBox="1"/>
      </xdr:nvSpPr>
      <xdr:spPr>
        <a:xfrm>
          <a:off x="6737427" y="138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22877</xdr:rowOff>
    </xdr:from>
    <xdr:ext cx="469744" cy="259045"/>
    <xdr:sp macro="" textlink="">
      <xdr:nvSpPr>
        <xdr:cNvPr id="367" name="n_1mainValue【公営住宅】&#10;一人当たり面積"/>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151350</xdr:rowOff>
    </xdr:from>
    <xdr:ext cx="469744" cy="259045"/>
    <xdr:sp macro="" textlink="">
      <xdr:nvSpPr>
        <xdr:cNvPr id="368" name="n_2mainValue【公営住宅】&#10;一人当たり面積"/>
        <xdr:cNvSpPr txBox="1"/>
      </xdr:nvSpPr>
      <xdr:spPr>
        <a:xfrm>
          <a:off x="8515427" y="142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17391</xdr:rowOff>
    </xdr:from>
    <xdr:ext cx="469744" cy="259045"/>
    <xdr:sp macro="" textlink="">
      <xdr:nvSpPr>
        <xdr:cNvPr id="369" name="n_3mainValue【公営住宅】&#10;一人当たり面積"/>
        <xdr:cNvSpPr txBox="1"/>
      </xdr:nvSpPr>
      <xdr:spPr>
        <a:xfrm>
          <a:off x="7626427" y="1424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17391</xdr:rowOff>
    </xdr:from>
    <xdr:ext cx="469744" cy="259045"/>
    <xdr:sp macro="" textlink="">
      <xdr:nvSpPr>
        <xdr:cNvPr id="370" name="n_4mainValue【公営住宅】&#10;一人当たり面積"/>
        <xdr:cNvSpPr txBox="1"/>
      </xdr:nvSpPr>
      <xdr:spPr>
        <a:xfrm>
          <a:off x="6737427" y="1424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411" name="直線コネクタ 410"/>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12" name="【認定こども園・幼稚園・保育所】&#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3" name="直線コネクタ 41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14" name="【認定こども園・幼稚園・保育所】&#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5" name="直線コネクタ 414"/>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416" name="【認定こども園・幼稚園・保育所】&#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7" name="フローチャート: 判断 41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18" name="フローチャート: 判断 417"/>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0" name="フローチャート: 判断 419"/>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1" name="フローチャート: 判断 420"/>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126365</xdr:rowOff>
    </xdr:from>
    <xdr:to>
      <xdr:col>85</xdr:col>
      <xdr:colOff>177800</xdr:colOff>
      <xdr:row>41</xdr:row>
      <xdr:rowOff>56515</xdr:rowOff>
    </xdr:to>
    <xdr:sp macro="" textlink="">
      <xdr:nvSpPr>
        <xdr:cNvPr id="427" name="楕円 426"/>
        <xdr:cNvSpPr/>
      </xdr:nvSpPr>
      <xdr:spPr>
        <a:xfrm>
          <a:off x="162687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104792</xdr:rowOff>
    </xdr:from>
    <xdr:ext cx="405111" cy="259045"/>
    <xdr:sp macro="" textlink="">
      <xdr:nvSpPr>
        <xdr:cNvPr id="428" name="【認定こども園・幼稚園・保育所】&#10;有形固定資産減価償却率該当値テキスト"/>
        <xdr:cNvSpPr txBox="1"/>
      </xdr:nvSpPr>
      <xdr:spPr>
        <a:xfrm>
          <a:off x="16357600"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107315</xdr:rowOff>
    </xdr:from>
    <xdr:to>
      <xdr:col>81</xdr:col>
      <xdr:colOff>101600</xdr:colOff>
      <xdr:row>41</xdr:row>
      <xdr:rowOff>37465</xdr:rowOff>
    </xdr:to>
    <xdr:sp macro="" textlink="">
      <xdr:nvSpPr>
        <xdr:cNvPr id="429" name="楕円 428"/>
        <xdr:cNvSpPr/>
      </xdr:nvSpPr>
      <xdr:spPr>
        <a:xfrm>
          <a:off x="1543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158115</xdr:rowOff>
    </xdr:from>
    <xdr:to>
      <xdr:col>85</xdr:col>
      <xdr:colOff>127000</xdr:colOff>
      <xdr:row>41</xdr:row>
      <xdr:rowOff>5715</xdr:rowOff>
    </xdr:to>
    <xdr:cxnSp macro="">
      <xdr:nvCxnSpPr>
        <xdr:cNvPr id="430" name="直線コネクタ 429"/>
        <xdr:cNvCxnSpPr/>
      </xdr:nvCxnSpPr>
      <xdr:spPr>
        <a:xfrm>
          <a:off x="15481300" y="70161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86360</xdr:rowOff>
    </xdr:from>
    <xdr:to>
      <xdr:col>76</xdr:col>
      <xdr:colOff>165100</xdr:colOff>
      <xdr:row>41</xdr:row>
      <xdr:rowOff>16510</xdr:rowOff>
    </xdr:to>
    <xdr:sp macro="" textlink="">
      <xdr:nvSpPr>
        <xdr:cNvPr id="431" name="楕円 430"/>
        <xdr:cNvSpPr/>
      </xdr:nvSpPr>
      <xdr:spPr>
        <a:xfrm>
          <a:off x="1454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40</xdr:row>
      <xdr:rowOff>158115</xdr:rowOff>
    </xdr:to>
    <xdr:cxnSp macro="">
      <xdr:nvCxnSpPr>
        <xdr:cNvPr id="432" name="直線コネクタ 431"/>
        <xdr:cNvCxnSpPr/>
      </xdr:nvCxnSpPr>
      <xdr:spPr>
        <a:xfrm>
          <a:off x="14592300" y="69951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103505</xdr:rowOff>
    </xdr:from>
    <xdr:to>
      <xdr:col>72</xdr:col>
      <xdr:colOff>38100</xdr:colOff>
      <xdr:row>41</xdr:row>
      <xdr:rowOff>33655</xdr:rowOff>
    </xdr:to>
    <xdr:sp macro="" textlink="">
      <xdr:nvSpPr>
        <xdr:cNvPr id="433" name="楕円 432"/>
        <xdr:cNvSpPr/>
      </xdr:nvSpPr>
      <xdr:spPr>
        <a:xfrm>
          <a:off x="13652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154305</xdr:rowOff>
    </xdr:to>
    <xdr:cxnSp macro="">
      <xdr:nvCxnSpPr>
        <xdr:cNvPr id="434" name="直線コネクタ 433"/>
        <xdr:cNvCxnSpPr/>
      </xdr:nvCxnSpPr>
      <xdr:spPr>
        <a:xfrm flipV="1">
          <a:off x="13703300" y="6995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55880</xdr:rowOff>
    </xdr:from>
    <xdr:to>
      <xdr:col>67</xdr:col>
      <xdr:colOff>101600</xdr:colOff>
      <xdr:row>40</xdr:row>
      <xdr:rowOff>157480</xdr:rowOff>
    </xdr:to>
    <xdr:sp macro="" textlink="">
      <xdr:nvSpPr>
        <xdr:cNvPr id="435" name="楕円 434"/>
        <xdr:cNvSpPr/>
      </xdr:nvSpPr>
      <xdr:spPr>
        <a:xfrm>
          <a:off x="1276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106680</xdr:rowOff>
    </xdr:from>
    <xdr:to>
      <xdr:col>71</xdr:col>
      <xdr:colOff>177800</xdr:colOff>
      <xdr:row>40</xdr:row>
      <xdr:rowOff>154305</xdr:rowOff>
    </xdr:to>
    <xdr:cxnSp macro="">
      <xdr:nvCxnSpPr>
        <xdr:cNvPr id="436" name="直線コネクタ 435"/>
        <xdr:cNvCxnSpPr/>
      </xdr:nvCxnSpPr>
      <xdr:spPr>
        <a:xfrm>
          <a:off x="12814300" y="6964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166387</xdr:rowOff>
    </xdr:from>
    <xdr:ext cx="405111" cy="259045"/>
    <xdr:sp macro="" textlink="">
      <xdr:nvSpPr>
        <xdr:cNvPr id="437" name="n_1aveValue【認定こども園・幼稚園・保育所】&#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38" name="n_2aveValue【認定こども園・幼稚園・保育所】&#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439" name="n_3aveValue【認定こども園・幼稚園・保育所】&#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0"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28592</xdr:rowOff>
    </xdr:from>
    <xdr:ext cx="405111" cy="259045"/>
    <xdr:sp macro="" textlink="">
      <xdr:nvSpPr>
        <xdr:cNvPr id="441" name="n_1mainValue【認定こども園・幼稚園・保育所】&#10;有形固定資産減価償却率"/>
        <xdr:cNvSpPr txBox="1"/>
      </xdr:nvSpPr>
      <xdr:spPr>
        <a:xfrm>
          <a:off x="152660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7637</xdr:rowOff>
    </xdr:from>
    <xdr:ext cx="405111" cy="259045"/>
    <xdr:sp macro="" textlink="">
      <xdr:nvSpPr>
        <xdr:cNvPr id="442" name="n_2mainValue【認定こども園・幼稚園・保育所】&#10;有形固定資産減価償却率"/>
        <xdr:cNvSpPr txBox="1"/>
      </xdr:nvSpPr>
      <xdr:spPr>
        <a:xfrm>
          <a:off x="14389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24782</xdr:rowOff>
    </xdr:from>
    <xdr:ext cx="405111" cy="259045"/>
    <xdr:sp macro="" textlink="">
      <xdr:nvSpPr>
        <xdr:cNvPr id="443" name="n_3mainValue【認定こども園・幼稚園・保育所】&#10;有形固定資産減価償却率"/>
        <xdr:cNvSpPr txBox="1"/>
      </xdr:nvSpPr>
      <xdr:spPr>
        <a:xfrm>
          <a:off x="13500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148607</xdr:rowOff>
    </xdr:from>
    <xdr:ext cx="405111" cy="259045"/>
    <xdr:sp macro="" textlink="">
      <xdr:nvSpPr>
        <xdr:cNvPr id="444" name="n_4mainValue【認定こども園・幼稚園・保育所】&#10;有形固定資産減価償却率"/>
        <xdr:cNvSpPr txBox="1"/>
      </xdr:nvSpPr>
      <xdr:spPr>
        <a:xfrm>
          <a:off x="12611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470" name="直線コネクタ 469"/>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1"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2" name="直線コネクタ 471"/>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473" name="【認定こども園・幼稚園・保育所】&#10;一人当たり面積最大値テキスト"/>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474" name="直線コネクタ 473"/>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170378</xdr:rowOff>
    </xdr:from>
    <xdr:ext cx="469744" cy="259045"/>
    <xdr:sp macro="" textlink="">
      <xdr:nvSpPr>
        <xdr:cNvPr id="475" name="【認定こども園・幼稚園・保育所】&#10;一人当たり面積平均値テキスト"/>
        <xdr:cNvSpPr txBox="1"/>
      </xdr:nvSpPr>
      <xdr:spPr>
        <a:xfrm>
          <a:off x="22199600" y="6342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476" name="フローチャート: 判断 475"/>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77" name="フローチャート: 判断 476"/>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478" name="フローチャート: 判断 477"/>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79" name="フローチャート: 判断 478"/>
        <xdr:cNvSpPr/>
      </xdr:nvSpPr>
      <xdr:spPr>
        <a:xfrm>
          <a:off x="19494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80" name="フローチャート: 判断 479"/>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154396</xdr:rowOff>
    </xdr:from>
    <xdr:to>
      <xdr:col>116</xdr:col>
      <xdr:colOff>114300</xdr:colOff>
      <xdr:row>34</xdr:row>
      <xdr:rowOff>84546</xdr:rowOff>
    </xdr:to>
    <xdr:sp macro="" textlink="">
      <xdr:nvSpPr>
        <xdr:cNvPr id="486" name="楕円 485"/>
        <xdr:cNvSpPr/>
      </xdr:nvSpPr>
      <xdr:spPr>
        <a:xfrm>
          <a:off x="221107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69323</xdr:rowOff>
    </xdr:from>
    <xdr:ext cx="469744" cy="259045"/>
    <xdr:sp macro="" textlink="">
      <xdr:nvSpPr>
        <xdr:cNvPr id="487" name="【認定こども園・幼稚園・保育所】&#10;一人当たり面積該当値テキスト"/>
        <xdr:cNvSpPr txBox="1"/>
      </xdr:nvSpPr>
      <xdr:spPr>
        <a:xfrm>
          <a:off x="22199600" y="572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9072</xdr:rowOff>
    </xdr:from>
    <xdr:to>
      <xdr:col>112</xdr:col>
      <xdr:colOff>38100</xdr:colOff>
      <xdr:row>34</xdr:row>
      <xdr:rowOff>110672</xdr:rowOff>
    </xdr:to>
    <xdr:sp macro="" textlink="">
      <xdr:nvSpPr>
        <xdr:cNvPr id="488" name="楕円 487"/>
        <xdr:cNvSpPr/>
      </xdr:nvSpPr>
      <xdr:spPr>
        <a:xfrm>
          <a:off x="21272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33746</xdr:rowOff>
    </xdr:from>
    <xdr:to>
      <xdr:col>116</xdr:col>
      <xdr:colOff>63500</xdr:colOff>
      <xdr:row>34</xdr:row>
      <xdr:rowOff>59872</xdr:rowOff>
    </xdr:to>
    <xdr:cxnSp macro="">
      <xdr:nvCxnSpPr>
        <xdr:cNvPr id="489" name="直線コネクタ 488"/>
        <xdr:cNvCxnSpPr/>
      </xdr:nvCxnSpPr>
      <xdr:spPr>
        <a:xfrm flipV="1">
          <a:off x="21323300" y="58630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35197</xdr:rowOff>
    </xdr:from>
    <xdr:to>
      <xdr:col>107</xdr:col>
      <xdr:colOff>101600</xdr:colOff>
      <xdr:row>34</xdr:row>
      <xdr:rowOff>136797</xdr:rowOff>
    </xdr:to>
    <xdr:sp macro="" textlink="">
      <xdr:nvSpPr>
        <xdr:cNvPr id="490" name="楕円 489"/>
        <xdr:cNvSpPr/>
      </xdr:nvSpPr>
      <xdr:spPr>
        <a:xfrm>
          <a:off x="20383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59872</xdr:rowOff>
    </xdr:from>
    <xdr:to>
      <xdr:col>111</xdr:col>
      <xdr:colOff>177800</xdr:colOff>
      <xdr:row>34</xdr:row>
      <xdr:rowOff>85997</xdr:rowOff>
    </xdr:to>
    <xdr:cxnSp macro="">
      <xdr:nvCxnSpPr>
        <xdr:cNvPr id="491" name="直線コネクタ 490"/>
        <xdr:cNvCxnSpPr/>
      </xdr:nvCxnSpPr>
      <xdr:spPr>
        <a:xfrm flipV="1">
          <a:off x="20434300" y="58891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80917</xdr:rowOff>
    </xdr:from>
    <xdr:to>
      <xdr:col>102</xdr:col>
      <xdr:colOff>165100</xdr:colOff>
      <xdr:row>35</xdr:row>
      <xdr:rowOff>11067</xdr:rowOff>
    </xdr:to>
    <xdr:sp macro="" textlink="">
      <xdr:nvSpPr>
        <xdr:cNvPr id="492" name="楕円 491"/>
        <xdr:cNvSpPr/>
      </xdr:nvSpPr>
      <xdr:spPr>
        <a:xfrm>
          <a:off x="19494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85997</xdr:rowOff>
    </xdr:from>
    <xdr:to>
      <xdr:col>107</xdr:col>
      <xdr:colOff>50800</xdr:colOff>
      <xdr:row>34</xdr:row>
      <xdr:rowOff>131717</xdr:rowOff>
    </xdr:to>
    <xdr:cxnSp macro="">
      <xdr:nvCxnSpPr>
        <xdr:cNvPr id="493" name="直線コネクタ 492"/>
        <xdr:cNvCxnSpPr/>
      </xdr:nvCxnSpPr>
      <xdr:spPr>
        <a:xfrm flipV="1">
          <a:off x="19545300" y="59152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93980</xdr:rowOff>
    </xdr:from>
    <xdr:to>
      <xdr:col>98</xdr:col>
      <xdr:colOff>38100</xdr:colOff>
      <xdr:row>35</xdr:row>
      <xdr:rowOff>24130</xdr:rowOff>
    </xdr:to>
    <xdr:sp macro="" textlink="">
      <xdr:nvSpPr>
        <xdr:cNvPr id="494" name="楕円 493"/>
        <xdr:cNvSpPr/>
      </xdr:nvSpPr>
      <xdr:spPr>
        <a:xfrm>
          <a:off x="18605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131717</xdr:rowOff>
    </xdr:from>
    <xdr:to>
      <xdr:col>102</xdr:col>
      <xdr:colOff>114300</xdr:colOff>
      <xdr:row>34</xdr:row>
      <xdr:rowOff>144780</xdr:rowOff>
    </xdr:to>
    <xdr:cxnSp macro="">
      <xdr:nvCxnSpPr>
        <xdr:cNvPr id="495" name="直線コネクタ 494"/>
        <xdr:cNvCxnSpPr/>
      </xdr:nvCxnSpPr>
      <xdr:spPr>
        <a:xfrm flipV="1">
          <a:off x="18656300" y="59610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496" name="n_1aveValue【認定こども園・幼稚園・保育所】&#10;一人当たり面積"/>
        <xdr:cNvSpPr txBox="1"/>
      </xdr:nvSpPr>
      <xdr:spPr>
        <a:xfrm>
          <a:off x="21075727"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46281</xdr:rowOff>
    </xdr:from>
    <xdr:ext cx="469744" cy="259045"/>
    <xdr:sp macro="" textlink="">
      <xdr:nvSpPr>
        <xdr:cNvPr id="497" name="n_2aveValue【認定こども園・幼稚園・保育所】&#10;一人当たり面積"/>
        <xdr:cNvSpPr txBox="1"/>
      </xdr:nvSpPr>
      <xdr:spPr>
        <a:xfrm>
          <a:off x="20199427" y="656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46281</xdr:rowOff>
    </xdr:from>
    <xdr:ext cx="469744" cy="259045"/>
    <xdr:sp macro="" textlink="">
      <xdr:nvSpPr>
        <xdr:cNvPr id="498" name="n_3aveValue【認定こども園・幼稚園・保育所】&#10;一人当たり面積"/>
        <xdr:cNvSpPr txBox="1"/>
      </xdr:nvSpPr>
      <xdr:spPr>
        <a:xfrm>
          <a:off x="19310427" y="656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62610</xdr:rowOff>
    </xdr:from>
    <xdr:ext cx="469744" cy="259045"/>
    <xdr:sp macro="" textlink="">
      <xdr:nvSpPr>
        <xdr:cNvPr id="499" name="n_4aveValue【認定こども園・幼稚園・保育所】&#10;一人当たり面積"/>
        <xdr:cNvSpPr txBox="1"/>
      </xdr:nvSpPr>
      <xdr:spPr>
        <a:xfrm>
          <a:off x="18421427" y="65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127199</xdr:rowOff>
    </xdr:from>
    <xdr:ext cx="469744" cy="259045"/>
    <xdr:sp macro="" textlink="">
      <xdr:nvSpPr>
        <xdr:cNvPr id="500" name="n_1mainValue【認定こども園・幼稚園・保育所】&#10;一人当たり面積"/>
        <xdr:cNvSpPr txBox="1"/>
      </xdr:nvSpPr>
      <xdr:spPr>
        <a:xfrm>
          <a:off x="210757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153324</xdr:rowOff>
    </xdr:from>
    <xdr:ext cx="469744" cy="259045"/>
    <xdr:sp macro="" textlink="">
      <xdr:nvSpPr>
        <xdr:cNvPr id="501" name="n_2mainValue【認定こども園・幼稚園・保育所】&#10;一人当たり面積"/>
        <xdr:cNvSpPr txBox="1"/>
      </xdr:nvSpPr>
      <xdr:spPr>
        <a:xfrm>
          <a:off x="20199427" y="563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27594</xdr:rowOff>
    </xdr:from>
    <xdr:ext cx="469744" cy="259045"/>
    <xdr:sp macro="" textlink="">
      <xdr:nvSpPr>
        <xdr:cNvPr id="502" name="n_3mainValue【認定こども園・幼稚園・保育所】&#10;一人当たり面積"/>
        <xdr:cNvSpPr txBox="1"/>
      </xdr:nvSpPr>
      <xdr:spPr>
        <a:xfrm>
          <a:off x="19310427" y="568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40657</xdr:rowOff>
    </xdr:from>
    <xdr:ext cx="469744" cy="259045"/>
    <xdr:sp macro="" textlink="">
      <xdr:nvSpPr>
        <xdr:cNvPr id="503" name="n_4mainValue【認定こども園・幼稚園・保育所】&#10;一人当たり面積"/>
        <xdr:cNvSpPr txBox="1"/>
      </xdr:nvSpPr>
      <xdr:spPr>
        <a:xfrm>
          <a:off x="18421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526" name="直線コネクタ 525"/>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27"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8" name="直線コネクタ 527"/>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529" name="【学校施設】&#10;有形固定資産減価償却率最大値テキスト"/>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530" name="直線コネクタ 529"/>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122953</xdr:rowOff>
    </xdr:from>
    <xdr:ext cx="405111" cy="259045"/>
    <xdr:sp macro="" textlink="">
      <xdr:nvSpPr>
        <xdr:cNvPr id="531" name="【学校施設】&#10;有形固定資産減価償却率平均値テキスト"/>
        <xdr:cNvSpPr txBox="1"/>
      </xdr:nvSpPr>
      <xdr:spPr>
        <a:xfrm>
          <a:off x="16357600" y="10238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32" name="フローチャート: 判断 531"/>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533" name="フローチャート: 判断 532"/>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5" name="フローチャート: 判断 534"/>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93218</xdr:rowOff>
    </xdr:from>
    <xdr:to>
      <xdr:col>67</xdr:col>
      <xdr:colOff>101600</xdr:colOff>
      <xdr:row>60</xdr:row>
      <xdr:rowOff>23368</xdr:rowOff>
    </xdr:to>
    <xdr:sp macro="" textlink="">
      <xdr:nvSpPr>
        <xdr:cNvPr id="536" name="フローチャート: 判断 535"/>
        <xdr:cNvSpPr/>
      </xdr:nvSpPr>
      <xdr:spPr>
        <a:xfrm>
          <a:off x="12763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56642</xdr:rowOff>
    </xdr:from>
    <xdr:to>
      <xdr:col>85</xdr:col>
      <xdr:colOff>177800</xdr:colOff>
      <xdr:row>63</xdr:row>
      <xdr:rowOff>158242</xdr:rowOff>
    </xdr:to>
    <xdr:sp macro="" textlink="">
      <xdr:nvSpPr>
        <xdr:cNvPr id="542" name="楕円 541"/>
        <xdr:cNvSpPr/>
      </xdr:nvSpPr>
      <xdr:spPr>
        <a:xfrm>
          <a:off x="16268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143019</xdr:rowOff>
    </xdr:from>
    <xdr:ext cx="405111" cy="259045"/>
    <xdr:sp macro="" textlink="">
      <xdr:nvSpPr>
        <xdr:cNvPr id="543" name="【学校施設】&#10;有形固定資産減価償却率該当値テキスト"/>
        <xdr:cNvSpPr txBox="1"/>
      </xdr:nvSpPr>
      <xdr:spPr>
        <a:xfrm>
          <a:off x="16357600" y="10772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127508</xdr:rowOff>
    </xdr:from>
    <xdr:to>
      <xdr:col>81</xdr:col>
      <xdr:colOff>101600</xdr:colOff>
      <xdr:row>63</xdr:row>
      <xdr:rowOff>57658</xdr:rowOff>
    </xdr:to>
    <xdr:sp macro="" textlink="">
      <xdr:nvSpPr>
        <xdr:cNvPr id="544" name="楕円 543"/>
        <xdr:cNvSpPr/>
      </xdr:nvSpPr>
      <xdr:spPr>
        <a:xfrm>
          <a:off x="1543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xdr:rowOff>
    </xdr:from>
    <xdr:to>
      <xdr:col>85</xdr:col>
      <xdr:colOff>127000</xdr:colOff>
      <xdr:row>63</xdr:row>
      <xdr:rowOff>107442</xdr:rowOff>
    </xdr:to>
    <xdr:cxnSp macro="">
      <xdr:nvCxnSpPr>
        <xdr:cNvPr id="545" name="直線コネクタ 544"/>
        <xdr:cNvCxnSpPr/>
      </xdr:nvCxnSpPr>
      <xdr:spPr>
        <a:xfrm>
          <a:off x="15481300" y="108082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26924</xdr:rowOff>
    </xdr:from>
    <xdr:to>
      <xdr:col>76</xdr:col>
      <xdr:colOff>165100</xdr:colOff>
      <xdr:row>62</xdr:row>
      <xdr:rowOff>128524</xdr:rowOff>
    </xdr:to>
    <xdr:sp macro="" textlink="">
      <xdr:nvSpPr>
        <xdr:cNvPr id="546" name="楕円 545"/>
        <xdr:cNvSpPr/>
      </xdr:nvSpPr>
      <xdr:spPr>
        <a:xfrm>
          <a:off x="14541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77724</xdr:rowOff>
    </xdr:from>
    <xdr:to>
      <xdr:col>81</xdr:col>
      <xdr:colOff>50800</xdr:colOff>
      <xdr:row>63</xdr:row>
      <xdr:rowOff>6858</xdr:rowOff>
    </xdr:to>
    <xdr:cxnSp macro="">
      <xdr:nvCxnSpPr>
        <xdr:cNvPr id="547" name="直線コネクタ 546"/>
        <xdr:cNvCxnSpPr/>
      </xdr:nvCxnSpPr>
      <xdr:spPr>
        <a:xfrm>
          <a:off x="14592300" y="10707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48" name="楕円 547"/>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62</xdr:row>
      <xdr:rowOff>77724</xdr:rowOff>
    </xdr:to>
    <xdr:cxnSp macro="">
      <xdr:nvCxnSpPr>
        <xdr:cNvPr id="549" name="直線コネクタ 548"/>
        <xdr:cNvCxnSpPr/>
      </xdr:nvCxnSpPr>
      <xdr:spPr>
        <a:xfrm>
          <a:off x="13703300" y="105613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102362</xdr:rowOff>
    </xdr:from>
    <xdr:to>
      <xdr:col>67</xdr:col>
      <xdr:colOff>101600</xdr:colOff>
      <xdr:row>60</xdr:row>
      <xdr:rowOff>32512</xdr:rowOff>
    </xdr:to>
    <xdr:sp macro="" textlink="">
      <xdr:nvSpPr>
        <xdr:cNvPr id="550" name="楕円 549"/>
        <xdr:cNvSpPr/>
      </xdr:nvSpPr>
      <xdr:spPr>
        <a:xfrm>
          <a:off x="12763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153162</xdr:rowOff>
    </xdr:from>
    <xdr:to>
      <xdr:col>71</xdr:col>
      <xdr:colOff>177800</xdr:colOff>
      <xdr:row>61</xdr:row>
      <xdr:rowOff>102870</xdr:rowOff>
    </xdr:to>
    <xdr:cxnSp macro="">
      <xdr:nvCxnSpPr>
        <xdr:cNvPr id="551" name="直線コネクタ 550"/>
        <xdr:cNvCxnSpPr/>
      </xdr:nvCxnSpPr>
      <xdr:spPr>
        <a:xfrm>
          <a:off x="12814300" y="1026871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140479</xdr:rowOff>
    </xdr:from>
    <xdr:ext cx="405111" cy="259045"/>
    <xdr:sp macro="" textlink="">
      <xdr:nvSpPr>
        <xdr:cNvPr id="552" name="n_1aveValue【学校施設】&#10;有形固定資産減価償却率"/>
        <xdr:cNvSpPr txBox="1"/>
      </xdr:nvSpPr>
      <xdr:spPr>
        <a:xfrm>
          <a:off x="15266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53" name="n_2aveValue【学校施設】&#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54" name="n_3aveValue【学校施設】&#10;有形固定資産減価償却率"/>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39895</xdr:rowOff>
    </xdr:from>
    <xdr:ext cx="405111" cy="259045"/>
    <xdr:sp macro="" textlink="">
      <xdr:nvSpPr>
        <xdr:cNvPr id="555" name="n_4aveValue【学校施設】&#10;有形固定資産減価償却率"/>
        <xdr:cNvSpPr txBox="1"/>
      </xdr:nvSpPr>
      <xdr:spPr>
        <a:xfrm>
          <a:off x="12611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48785</xdr:rowOff>
    </xdr:from>
    <xdr:ext cx="405111" cy="259045"/>
    <xdr:sp macro="" textlink="">
      <xdr:nvSpPr>
        <xdr:cNvPr id="556" name="n_1mainValue【学校施設】&#10;有形固定資産減価償却率"/>
        <xdr:cNvSpPr txBox="1"/>
      </xdr:nvSpPr>
      <xdr:spPr>
        <a:xfrm>
          <a:off x="15266044"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119651</xdr:rowOff>
    </xdr:from>
    <xdr:ext cx="405111" cy="259045"/>
    <xdr:sp macro="" textlink="">
      <xdr:nvSpPr>
        <xdr:cNvPr id="557" name="n_2mainValue【学校施設】&#10;有形固定資産減価償却率"/>
        <xdr:cNvSpPr txBox="1"/>
      </xdr:nvSpPr>
      <xdr:spPr>
        <a:xfrm>
          <a:off x="14389744" y="1074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58" name="n_3mainValue【学校施設】&#10;有形固定資産減価償却率"/>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23639</xdr:rowOff>
    </xdr:from>
    <xdr:ext cx="405111" cy="259045"/>
    <xdr:sp macro="" textlink="">
      <xdr:nvSpPr>
        <xdr:cNvPr id="559" name="n_4mainValue【学校施設】&#10;有形固定資産減価償却率"/>
        <xdr:cNvSpPr txBox="1"/>
      </xdr:nvSpPr>
      <xdr:spPr>
        <a:xfrm>
          <a:off x="12611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74066</xdr:rowOff>
    </xdr:from>
    <xdr:to>
      <xdr:col>116</xdr:col>
      <xdr:colOff>62864</xdr:colOff>
      <xdr:row>64</xdr:row>
      <xdr:rowOff>110642</xdr:rowOff>
    </xdr:to>
    <xdr:cxnSp macro="">
      <xdr:nvCxnSpPr>
        <xdr:cNvPr id="582" name="直線コネクタ 581"/>
        <xdr:cNvCxnSpPr/>
      </xdr:nvCxnSpPr>
      <xdr:spPr>
        <a:xfrm flipV="1">
          <a:off x="22160864" y="967526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114469</xdr:rowOff>
    </xdr:from>
    <xdr:ext cx="469744" cy="259045"/>
    <xdr:sp macro="" textlink="">
      <xdr:nvSpPr>
        <xdr:cNvPr id="583" name="【学校施設】&#10;一人当たり面積最小値テキスト"/>
        <xdr:cNvSpPr txBox="1"/>
      </xdr:nvSpPr>
      <xdr:spPr>
        <a:xfrm>
          <a:off x="22199600" y="1108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110642</xdr:rowOff>
    </xdr:from>
    <xdr:to>
      <xdr:col>116</xdr:col>
      <xdr:colOff>152400</xdr:colOff>
      <xdr:row>64</xdr:row>
      <xdr:rowOff>110642</xdr:rowOff>
    </xdr:to>
    <xdr:cxnSp macro="">
      <xdr:nvCxnSpPr>
        <xdr:cNvPr id="584" name="直線コネクタ 583"/>
        <xdr:cNvCxnSpPr/>
      </xdr:nvCxnSpPr>
      <xdr:spPr>
        <a:xfrm>
          <a:off x="22072600" y="110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20743</xdr:rowOff>
    </xdr:from>
    <xdr:ext cx="469744" cy="259045"/>
    <xdr:sp macro="" textlink="">
      <xdr:nvSpPr>
        <xdr:cNvPr id="585" name="【学校施設】&#10;一人当たり面積最大値テキスト"/>
        <xdr:cNvSpPr txBox="1"/>
      </xdr:nvSpPr>
      <xdr:spPr>
        <a:xfrm>
          <a:off x="22199600" y="94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74066</xdr:rowOff>
    </xdr:from>
    <xdr:to>
      <xdr:col>116</xdr:col>
      <xdr:colOff>152400</xdr:colOff>
      <xdr:row>56</xdr:row>
      <xdr:rowOff>74066</xdr:rowOff>
    </xdr:to>
    <xdr:cxnSp macro="">
      <xdr:nvCxnSpPr>
        <xdr:cNvPr id="586" name="直線コネクタ 585"/>
        <xdr:cNvCxnSpPr/>
      </xdr:nvCxnSpPr>
      <xdr:spPr>
        <a:xfrm>
          <a:off x="22072600" y="967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47871</xdr:rowOff>
    </xdr:from>
    <xdr:ext cx="469744" cy="259045"/>
    <xdr:sp macro="" textlink="">
      <xdr:nvSpPr>
        <xdr:cNvPr id="587" name="【学校施設】&#10;一人当たり面積平均値テキスト"/>
        <xdr:cNvSpPr txBox="1"/>
      </xdr:nvSpPr>
      <xdr:spPr>
        <a:xfrm>
          <a:off x="22199600" y="1050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69444</xdr:rowOff>
    </xdr:from>
    <xdr:to>
      <xdr:col>116</xdr:col>
      <xdr:colOff>114300</xdr:colOff>
      <xdr:row>61</xdr:row>
      <xdr:rowOff>171044</xdr:rowOff>
    </xdr:to>
    <xdr:sp macro="" textlink="">
      <xdr:nvSpPr>
        <xdr:cNvPr id="588" name="フローチャート: 判断 587"/>
        <xdr:cNvSpPr/>
      </xdr:nvSpPr>
      <xdr:spPr>
        <a:xfrm>
          <a:off x="22110700" y="105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101905</xdr:rowOff>
    </xdr:from>
    <xdr:to>
      <xdr:col>112</xdr:col>
      <xdr:colOff>38100</xdr:colOff>
      <xdr:row>62</xdr:row>
      <xdr:rowOff>32055</xdr:rowOff>
    </xdr:to>
    <xdr:sp macro="" textlink="">
      <xdr:nvSpPr>
        <xdr:cNvPr id="589" name="フローチャート: 判断 588"/>
        <xdr:cNvSpPr/>
      </xdr:nvSpPr>
      <xdr:spPr>
        <a:xfrm>
          <a:off x="21272500" y="105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42011</xdr:rowOff>
    </xdr:from>
    <xdr:to>
      <xdr:col>107</xdr:col>
      <xdr:colOff>101600</xdr:colOff>
      <xdr:row>62</xdr:row>
      <xdr:rowOff>143611</xdr:rowOff>
    </xdr:to>
    <xdr:sp macro="" textlink="">
      <xdr:nvSpPr>
        <xdr:cNvPr id="590" name="フローチャート: 判断 589"/>
        <xdr:cNvSpPr/>
      </xdr:nvSpPr>
      <xdr:spPr>
        <a:xfrm>
          <a:off x="20383500" y="1067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103277</xdr:rowOff>
    </xdr:from>
    <xdr:to>
      <xdr:col>102</xdr:col>
      <xdr:colOff>165100</xdr:colOff>
      <xdr:row>63</xdr:row>
      <xdr:rowOff>33427</xdr:rowOff>
    </xdr:to>
    <xdr:sp macro="" textlink="">
      <xdr:nvSpPr>
        <xdr:cNvPr id="591" name="フローチャート: 判断 590"/>
        <xdr:cNvSpPr/>
      </xdr:nvSpPr>
      <xdr:spPr>
        <a:xfrm>
          <a:off x="19494500" y="10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140767</xdr:rowOff>
    </xdr:from>
    <xdr:to>
      <xdr:col>98</xdr:col>
      <xdr:colOff>38100</xdr:colOff>
      <xdr:row>63</xdr:row>
      <xdr:rowOff>70917</xdr:rowOff>
    </xdr:to>
    <xdr:sp macro="" textlink="">
      <xdr:nvSpPr>
        <xdr:cNvPr id="592" name="フローチャート: 判断 591"/>
        <xdr:cNvSpPr/>
      </xdr:nvSpPr>
      <xdr:spPr>
        <a:xfrm>
          <a:off x="18605500" y="1077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108763</xdr:rowOff>
    </xdr:from>
    <xdr:to>
      <xdr:col>116</xdr:col>
      <xdr:colOff>114300</xdr:colOff>
      <xdr:row>61</xdr:row>
      <xdr:rowOff>38913</xdr:rowOff>
    </xdr:to>
    <xdr:sp macro="" textlink="">
      <xdr:nvSpPr>
        <xdr:cNvPr id="598" name="楕円 597"/>
        <xdr:cNvSpPr/>
      </xdr:nvSpPr>
      <xdr:spPr>
        <a:xfrm>
          <a:off x="22110700" y="103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131640</xdr:rowOff>
    </xdr:from>
    <xdr:ext cx="469744" cy="259045"/>
    <xdr:sp macro="" textlink="">
      <xdr:nvSpPr>
        <xdr:cNvPr id="599" name="【学校施設】&#10;一人当たり面積該当値テキスト"/>
        <xdr:cNvSpPr txBox="1"/>
      </xdr:nvSpPr>
      <xdr:spPr>
        <a:xfrm>
          <a:off x="22199600" y="1024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135737</xdr:rowOff>
    </xdr:from>
    <xdr:to>
      <xdr:col>112</xdr:col>
      <xdr:colOff>38100</xdr:colOff>
      <xdr:row>61</xdr:row>
      <xdr:rowOff>65887</xdr:rowOff>
    </xdr:to>
    <xdr:sp macro="" textlink="">
      <xdr:nvSpPr>
        <xdr:cNvPr id="600" name="楕円 599"/>
        <xdr:cNvSpPr/>
      </xdr:nvSpPr>
      <xdr:spPr>
        <a:xfrm>
          <a:off x="21272500" y="104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159563</xdr:rowOff>
    </xdr:from>
    <xdr:to>
      <xdr:col>116</xdr:col>
      <xdr:colOff>63500</xdr:colOff>
      <xdr:row>61</xdr:row>
      <xdr:rowOff>15087</xdr:rowOff>
    </xdr:to>
    <xdr:cxnSp macro="">
      <xdr:nvCxnSpPr>
        <xdr:cNvPr id="601" name="直線コネクタ 600"/>
        <xdr:cNvCxnSpPr/>
      </xdr:nvCxnSpPr>
      <xdr:spPr>
        <a:xfrm flipV="1">
          <a:off x="21323300" y="10446563"/>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151740</xdr:rowOff>
    </xdr:from>
    <xdr:to>
      <xdr:col>107</xdr:col>
      <xdr:colOff>101600</xdr:colOff>
      <xdr:row>61</xdr:row>
      <xdr:rowOff>81890</xdr:rowOff>
    </xdr:to>
    <xdr:sp macro="" textlink="">
      <xdr:nvSpPr>
        <xdr:cNvPr id="602" name="楕円 601"/>
        <xdr:cNvSpPr/>
      </xdr:nvSpPr>
      <xdr:spPr>
        <a:xfrm>
          <a:off x="20383500" y="104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15087</xdr:rowOff>
    </xdr:from>
    <xdr:to>
      <xdr:col>111</xdr:col>
      <xdr:colOff>177800</xdr:colOff>
      <xdr:row>61</xdr:row>
      <xdr:rowOff>31090</xdr:rowOff>
    </xdr:to>
    <xdr:cxnSp macro="">
      <xdr:nvCxnSpPr>
        <xdr:cNvPr id="603" name="直線コネクタ 602"/>
        <xdr:cNvCxnSpPr/>
      </xdr:nvCxnSpPr>
      <xdr:spPr>
        <a:xfrm flipV="1">
          <a:off x="20434300" y="10473537"/>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160884</xdr:rowOff>
    </xdr:from>
    <xdr:to>
      <xdr:col>102</xdr:col>
      <xdr:colOff>165100</xdr:colOff>
      <xdr:row>61</xdr:row>
      <xdr:rowOff>91034</xdr:rowOff>
    </xdr:to>
    <xdr:sp macro="" textlink="">
      <xdr:nvSpPr>
        <xdr:cNvPr id="604" name="楕円 603"/>
        <xdr:cNvSpPr/>
      </xdr:nvSpPr>
      <xdr:spPr>
        <a:xfrm>
          <a:off x="194945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31090</xdr:rowOff>
    </xdr:from>
    <xdr:to>
      <xdr:col>107</xdr:col>
      <xdr:colOff>50800</xdr:colOff>
      <xdr:row>61</xdr:row>
      <xdr:rowOff>40234</xdr:rowOff>
    </xdr:to>
    <xdr:cxnSp macro="">
      <xdr:nvCxnSpPr>
        <xdr:cNvPr id="605" name="直線コネクタ 604"/>
        <xdr:cNvCxnSpPr/>
      </xdr:nvCxnSpPr>
      <xdr:spPr>
        <a:xfrm flipV="1">
          <a:off x="19545300" y="10489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113792</xdr:rowOff>
    </xdr:from>
    <xdr:to>
      <xdr:col>98</xdr:col>
      <xdr:colOff>38100</xdr:colOff>
      <xdr:row>62</xdr:row>
      <xdr:rowOff>43942</xdr:rowOff>
    </xdr:to>
    <xdr:sp macro="" textlink="">
      <xdr:nvSpPr>
        <xdr:cNvPr id="606" name="楕円 605"/>
        <xdr:cNvSpPr/>
      </xdr:nvSpPr>
      <xdr:spPr>
        <a:xfrm>
          <a:off x="18605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40234</xdr:rowOff>
    </xdr:from>
    <xdr:to>
      <xdr:col>102</xdr:col>
      <xdr:colOff>114300</xdr:colOff>
      <xdr:row>61</xdr:row>
      <xdr:rowOff>164592</xdr:rowOff>
    </xdr:to>
    <xdr:cxnSp macro="">
      <xdr:nvCxnSpPr>
        <xdr:cNvPr id="607" name="直線コネクタ 606"/>
        <xdr:cNvCxnSpPr/>
      </xdr:nvCxnSpPr>
      <xdr:spPr>
        <a:xfrm flipV="1">
          <a:off x="18656300" y="10498684"/>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23182</xdr:rowOff>
    </xdr:from>
    <xdr:ext cx="469744" cy="259045"/>
    <xdr:sp macro="" textlink="">
      <xdr:nvSpPr>
        <xdr:cNvPr id="608" name="n_1aveValue【学校施設】&#10;一人当たり面積"/>
        <xdr:cNvSpPr txBox="1"/>
      </xdr:nvSpPr>
      <xdr:spPr>
        <a:xfrm>
          <a:off x="210757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134738</xdr:rowOff>
    </xdr:from>
    <xdr:ext cx="469744" cy="259045"/>
    <xdr:sp macro="" textlink="">
      <xdr:nvSpPr>
        <xdr:cNvPr id="609" name="n_2aveValue【学校施設】&#10;一人当たり面積"/>
        <xdr:cNvSpPr txBox="1"/>
      </xdr:nvSpPr>
      <xdr:spPr>
        <a:xfrm>
          <a:off x="20199427" y="107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24554</xdr:rowOff>
    </xdr:from>
    <xdr:ext cx="469744" cy="259045"/>
    <xdr:sp macro="" textlink="">
      <xdr:nvSpPr>
        <xdr:cNvPr id="610" name="n_3aveValue【学校施設】&#10;一人当たり面積"/>
        <xdr:cNvSpPr txBox="1"/>
      </xdr:nvSpPr>
      <xdr:spPr>
        <a:xfrm>
          <a:off x="19310427" y="10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62044</xdr:rowOff>
    </xdr:from>
    <xdr:ext cx="469744" cy="259045"/>
    <xdr:sp macro="" textlink="">
      <xdr:nvSpPr>
        <xdr:cNvPr id="611" name="n_4aveValue【学校施設】&#10;一人当たり面積"/>
        <xdr:cNvSpPr txBox="1"/>
      </xdr:nvSpPr>
      <xdr:spPr>
        <a:xfrm>
          <a:off x="18421427" y="1086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82414</xdr:rowOff>
    </xdr:from>
    <xdr:ext cx="469744" cy="259045"/>
    <xdr:sp macro="" textlink="">
      <xdr:nvSpPr>
        <xdr:cNvPr id="612" name="n_1mainValue【学校施設】&#10;一人当たり面積"/>
        <xdr:cNvSpPr txBox="1"/>
      </xdr:nvSpPr>
      <xdr:spPr>
        <a:xfrm>
          <a:off x="21075727" y="101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98417</xdr:rowOff>
    </xdr:from>
    <xdr:ext cx="469744" cy="259045"/>
    <xdr:sp macro="" textlink="">
      <xdr:nvSpPr>
        <xdr:cNvPr id="613" name="n_2mainValue【学校施設】&#10;一人当たり面積"/>
        <xdr:cNvSpPr txBox="1"/>
      </xdr:nvSpPr>
      <xdr:spPr>
        <a:xfrm>
          <a:off x="20199427" y="1021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107561</xdr:rowOff>
    </xdr:from>
    <xdr:ext cx="469744" cy="259045"/>
    <xdr:sp macro="" textlink="">
      <xdr:nvSpPr>
        <xdr:cNvPr id="614" name="n_3mainValue【学校施設】&#10;一人当たり面積"/>
        <xdr:cNvSpPr txBox="1"/>
      </xdr:nvSpPr>
      <xdr:spPr>
        <a:xfrm>
          <a:off x="19310427"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60469</xdr:rowOff>
    </xdr:from>
    <xdr:ext cx="469744" cy="259045"/>
    <xdr:sp macro="" textlink="">
      <xdr:nvSpPr>
        <xdr:cNvPr id="615" name="n_4mainValue【学校施設】&#10;一人当たり面積"/>
        <xdr:cNvSpPr txBox="1"/>
      </xdr:nvSpPr>
      <xdr:spPr>
        <a:xfrm>
          <a:off x="18421427" y="103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7" name="直線コネクタ 6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8" name="テキスト ボックス 62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9" name="直線コネクタ 6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0" name="テキスト ボックス 6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1" name="直線コネクタ 6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2" name="テキスト ボックス 6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3" name="直線コネクタ 6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4" name="テキスト ボックス 6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6" name="テキスト ボックス 63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63246</xdr:rowOff>
    </xdr:from>
    <xdr:to>
      <xdr:col>85</xdr:col>
      <xdr:colOff>126364</xdr:colOff>
      <xdr:row>86</xdr:row>
      <xdr:rowOff>17526</xdr:rowOff>
    </xdr:to>
    <xdr:cxnSp macro="">
      <xdr:nvCxnSpPr>
        <xdr:cNvPr id="638" name="直線コネクタ 637"/>
        <xdr:cNvCxnSpPr/>
      </xdr:nvCxnSpPr>
      <xdr:spPr>
        <a:xfrm flipV="1">
          <a:off x="16318864" y="1360779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21353</xdr:rowOff>
    </xdr:from>
    <xdr:ext cx="405111" cy="259045"/>
    <xdr:sp macro="" textlink="">
      <xdr:nvSpPr>
        <xdr:cNvPr id="639" name="【児童館】&#10;有形固定資産減価償却率最小値テキスト"/>
        <xdr:cNvSpPr txBox="1"/>
      </xdr:nvSpPr>
      <xdr:spPr>
        <a:xfrm>
          <a:off x="16357600" y="147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17526</xdr:rowOff>
    </xdr:from>
    <xdr:to>
      <xdr:col>86</xdr:col>
      <xdr:colOff>25400</xdr:colOff>
      <xdr:row>86</xdr:row>
      <xdr:rowOff>17526</xdr:rowOff>
    </xdr:to>
    <xdr:cxnSp macro="">
      <xdr:nvCxnSpPr>
        <xdr:cNvPr id="640" name="直線コネクタ 639"/>
        <xdr:cNvCxnSpPr/>
      </xdr:nvCxnSpPr>
      <xdr:spPr>
        <a:xfrm>
          <a:off x="16230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9923</xdr:rowOff>
    </xdr:from>
    <xdr:ext cx="405111" cy="259045"/>
    <xdr:sp macro="" textlink="">
      <xdr:nvSpPr>
        <xdr:cNvPr id="641" name="【児童館】&#10;有形固定資産減価償却率最大値テキスト"/>
        <xdr:cNvSpPr txBox="1"/>
      </xdr:nvSpPr>
      <xdr:spPr>
        <a:xfrm>
          <a:off x="16357600" y="1338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63246</xdr:rowOff>
    </xdr:from>
    <xdr:to>
      <xdr:col>86</xdr:col>
      <xdr:colOff>25400</xdr:colOff>
      <xdr:row>79</xdr:row>
      <xdr:rowOff>63246</xdr:rowOff>
    </xdr:to>
    <xdr:cxnSp macro="">
      <xdr:nvCxnSpPr>
        <xdr:cNvPr id="642" name="直線コネクタ 641"/>
        <xdr:cNvCxnSpPr/>
      </xdr:nvCxnSpPr>
      <xdr:spPr>
        <a:xfrm>
          <a:off x="16230600" y="1360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3" name="【児童館】&#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4" name="フローチャート: 判断 643"/>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645" name="フローチャート: 判断 644"/>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133604</xdr:rowOff>
    </xdr:from>
    <xdr:to>
      <xdr:col>76</xdr:col>
      <xdr:colOff>165100</xdr:colOff>
      <xdr:row>83</xdr:row>
      <xdr:rowOff>63754</xdr:rowOff>
    </xdr:to>
    <xdr:sp macro="" textlink="">
      <xdr:nvSpPr>
        <xdr:cNvPr id="646" name="フローチャート: 判断 645"/>
        <xdr:cNvSpPr/>
      </xdr:nvSpPr>
      <xdr:spPr>
        <a:xfrm>
          <a:off x="14541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165608</xdr:rowOff>
    </xdr:from>
    <xdr:to>
      <xdr:col>72</xdr:col>
      <xdr:colOff>38100</xdr:colOff>
      <xdr:row>83</xdr:row>
      <xdr:rowOff>95758</xdr:rowOff>
    </xdr:to>
    <xdr:sp macro="" textlink="">
      <xdr:nvSpPr>
        <xdr:cNvPr id="647" name="フローチャート: 判断 646"/>
        <xdr:cNvSpPr/>
      </xdr:nvSpPr>
      <xdr:spPr>
        <a:xfrm>
          <a:off x="13652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48" name="フローチャート: 判断 647"/>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23876</xdr:rowOff>
    </xdr:from>
    <xdr:to>
      <xdr:col>85</xdr:col>
      <xdr:colOff>177800</xdr:colOff>
      <xdr:row>82</xdr:row>
      <xdr:rowOff>125476</xdr:rowOff>
    </xdr:to>
    <xdr:sp macro="" textlink="">
      <xdr:nvSpPr>
        <xdr:cNvPr id="654" name="楕円 653"/>
        <xdr:cNvSpPr/>
      </xdr:nvSpPr>
      <xdr:spPr>
        <a:xfrm>
          <a:off x="16268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46753</xdr:rowOff>
    </xdr:from>
    <xdr:ext cx="405111" cy="259045"/>
    <xdr:sp macro="" textlink="">
      <xdr:nvSpPr>
        <xdr:cNvPr id="655" name="【児童館】&#10;有形固定資産減価償却率該当値テキスト"/>
        <xdr:cNvSpPr txBox="1"/>
      </xdr:nvSpPr>
      <xdr:spPr>
        <a:xfrm>
          <a:off x="16357600" y="1393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115315</xdr:rowOff>
    </xdr:from>
    <xdr:to>
      <xdr:col>81</xdr:col>
      <xdr:colOff>101600</xdr:colOff>
      <xdr:row>82</xdr:row>
      <xdr:rowOff>45465</xdr:rowOff>
    </xdr:to>
    <xdr:sp macro="" textlink="">
      <xdr:nvSpPr>
        <xdr:cNvPr id="656" name="楕円 655"/>
        <xdr:cNvSpPr/>
      </xdr:nvSpPr>
      <xdr:spPr>
        <a:xfrm>
          <a:off x="15430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166115</xdr:rowOff>
    </xdr:from>
    <xdr:to>
      <xdr:col>85</xdr:col>
      <xdr:colOff>127000</xdr:colOff>
      <xdr:row>82</xdr:row>
      <xdr:rowOff>74676</xdr:rowOff>
    </xdr:to>
    <xdr:cxnSp macro="">
      <xdr:nvCxnSpPr>
        <xdr:cNvPr id="657" name="直線コネクタ 656"/>
        <xdr:cNvCxnSpPr/>
      </xdr:nvCxnSpPr>
      <xdr:spPr>
        <a:xfrm>
          <a:off x="15481300" y="14053565"/>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58" name="楕円 657"/>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81</xdr:row>
      <xdr:rowOff>166115</xdr:rowOff>
    </xdr:to>
    <xdr:cxnSp macro="">
      <xdr:nvCxnSpPr>
        <xdr:cNvPr id="659" name="直線コネクタ 658"/>
        <xdr:cNvCxnSpPr/>
      </xdr:nvCxnSpPr>
      <xdr:spPr>
        <a:xfrm>
          <a:off x="14592300" y="1397127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46737</xdr:rowOff>
    </xdr:from>
    <xdr:to>
      <xdr:col>72</xdr:col>
      <xdr:colOff>38100</xdr:colOff>
      <xdr:row>83</xdr:row>
      <xdr:rowOff>148337</xdr:rowOff>
    </xdr:to>
    <xdr:sp macro="" textlink="">
      <xdr:nvSpPr>
        <xdr:cNvPr id="660" name="楕円 659"/>
        <xdr:cNvSpPr/>
      </xdr:nvSpPr>
      <xdr:spPr>
        <a:xfrm>
          <a:off x="13652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83</xdr:row>
      <xdr:rowOff>97537</xdr:rowOff>
    </xdr:to>
    <xdr:cxnSp macro="">
      <xdr:nvCxnSpPr>
        <xdr:cNvPr id="661" name="直線コネクタ 660"/>
        <xdr:cNvCxnSpPr/>
      </xdr:nvCxnSpPr>
      <xdr:spPr>
        <a:xfrm flipV="1">
          <a:off x="13703300" y="13971270"/>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99313</xdr:rowOff>
    </xdr:from>
    <xdr:to>
      <xdr:col>67</xdr:col>
      <xdr:colOff>101600</xdr:colOff>
      <xdr:row>81</xdr:row>
      <xdr:rowOff>29463</xdr:rowOff>
    </xdr:to>
    <xdr:sp macro="" textlink="">
      <xdr:nvSpPr>
        <xdr:cNvPr id="662" name="楕円 661"/>
        <xdr:cNvSpPr/>
      </xdr:nvSpPr>
      <xdr:spPr>
        <a:xfrm>
          <a:off x="12763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150113</xdr:rowOff>
    </xdr:from>
    <xdr:to>
      <xdr:col>71</xdr:col>
      <xdr:colOff>177800</xdr:colOff>
      <xdr:row>83</xdr:row>
      <xdr:rowOff>97537</xdr:rowOff>
    </xdr:to>
    <xdr:cxnSp macro="">
      <xdr:nvCxnSpPr>
        <xdr:cNvPr id="663" name="直線コネクタ 662"/>
        <xdr:cNvCxnSpPr/>
      </xdr:nvCxnSpPr>
      <xdr:spPr>
        <a:xfrm>
          <a:off x="12814300" y="13866113"/>
          <a:ext cx="889000" cy="46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34307</xdr:rowOff>
    </xdr:from>
    <xdr:ext cx="405111" cy="259045"/>
    <xdr:sp macro="" textlink="">
      <xdr:nvSpPr>
        <xdr:cNvPr id="664" name="n_1aveValue【児童館】&#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54881</xdr:rowOff>
    </xdr:from>
    <xdr:ext cx="405111" cy="259045"/>
    <xdr:sp macro="" textlink="">
      <xdr:nvSpPr>
        <xdr:cNvPr id="665" name="n_2aveValue【児童館】&#10;有形固定資産減価償却率"/>
        <xdr:cNvSpPr txBox="1"/>
      </xdr:nvSpPr>
      <xdr:spPr>
        <a:xfrm>
          <a:off x="143897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112285</xdr:rowOff>
    </xdr:from>
    <xdr:ext cx="405111" cy="259045"/>
    <xdr:sp macro="" textlink="">
      <xdr:nvSpPr>
        <xdr:cNvPr id="666" name="n_3aveValue【児童館】&#10;有形固定資産減価償却率"/>
        <xdr:cNvSpPr txBox="1"/>
      </xdr:nvSpPr>
      <xdr:spPr>
        <a:xfrm>
          <a:off x="13500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667" name="n_4aveValue【児童館】&#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61992</xdr:rowOff>
    </xdr:from>
    <xdr:ext cx="405111" cy="259045"/>
    <xdr:sp macro="" textlink="">
      <xdr:nvSpPr>
        <xdr:cNvPr id="668" name="n_1mainValue【児童館】&#10;有形固定資産減価償却率"/>
        <xdr:cNvSpPr txBox="1"/>
      </xdr:nvSpPr>
      <xdr:spPr>
        <a:xfrm>
          <a:off x="152660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669" name="n_2mainValue【児童館】&#10;有形固定資産減価償却率"/>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139464</xdr:rowOff>
    </xdr:from>
    <xdr:ext cx="405111" cy="259045"/>
    <xdr:sp macro="" textlink="">
      <xdr:nvSpPr>
        <xdr:cNvPr id="670" name="n_3mainValue【児童館】&#10;有形固定資産減価償却率"/>
        <xdr:cNvSpPr txBox="1"/>
      </xdr:nvSpPr>
      <xdr:spPr>
        <a:xfrm>
          <a:off x="135007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45990</xdr:rowOff>
    </xdr:from>
    <xdr:ext cx="405111" cy="259045"/>
    <xdr:sp macro="" textlink="">
      <xdr:nvSpPr>
        <xdr:cNvPr id="671" name="n_4mainValue【児童館】&#10;有形固定資産減価償却率"/>
        <xdr:cNvSpPr txBox="1"/>
      </xdr:nvSpPr>
      <xdr:spPr>
        <a:xfrm>
          <a:off x="12611744"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80011</xdr:rowOff>
    </xdr:from>
    <xdr:to>
      <xdr:col>116</xdr:col>
      <xdr:colOff>62864</xdr:colOff>
      <xdr:row>85</xdr:row>
      <xdr:rowOff>163830</xdr:rowOff>
    </xdr:to>
    <xdr:cxnSp macro="">
      <xdr:nvCxnSpPr>
        <xdr:cNvPr id="695" name="直線コネクタ 694"/>
        <xdr:cNvCxnSpPr/>
      </xdr:nvCxnSpPr>
      <xdr:spPr>
        <a:xfrm flipV="1">
          <a:off x="22160864" y="1328166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96"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97" name="直線コネクタ 696"/>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26688</xdr:rowOff>
    </xdr:from>
    <xdr:ext cx="469744" cy="259045"/>
    <xdr:sp macro="" textlink="">
      <xdr:nvSpPr>
        <xdr:cNvPr id="698" name="【児童館】&#10;一人当たり面積最大値テキスト"/>
        <xdr:cNvSpPr txBox="1"/>
      </xdr:nvSpPr>
      <xdr:spPr>
        <a:xfrm>
          <a:off x="22199600" y="13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80011</xdr:rowOff>
    </xdr:from>
    <xdr:to>
      <xdr:col>116</xdr:col>
      <xdr:colOff>152400</xdr:colOff>
      <xdr:row>77</xdr:row>
      <xdr:rowOff>80011</xdr:rowOff>
    </xdr:to>
    <xdr:cxnSp macro="">
      <xdr:nvCxnSpPr>
        <xdr:cNvPr id="699" name="直線コネクタ 698"/>
        <xdr:cNvCxnSpPr/>
      </xdr:nvCxnSpPr>
      <xdr:spPr>
        <a:xfrm>
          <a:off x="22072600" y="1328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74947</xdr:rowOff>
    </xdr:from>
    <xdr:ext cx="469744" cy="259045"/>
    <xdr:sp macro="" textlink="">
      <xdr:nvSpPr>
        <xdr:cNvPr id="700" name="【児童館】&#10;一人当たり面積平均値テキスト"/>
        <xdr:cNvSpPr txBox="1"/>
      </xdr:nvSpPr>
      <xdr:spPr>
        <a:xfrm>
          <a:off x="22199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701" name="フローチャート: 判断 700"/>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702" name="フローチャート: 判断 701"/>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03" name="フローチャート: 判断 702"/>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04" name="フローチャート: 判断 703"/>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705" name="フローチャート: 判断 704"/>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1" name="楕円 710"/>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12"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13" name="楕円 712"/>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14" name="直線コネクタ 713"/>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132080</xdr:rowOff>
    </xdr:from>
    <xdr:to>
      <xdr:col>107</xdr:col>
      <xdr:colOff>101600</xdr:colOff>
      <xdr:row>85</xdr:row>
      <xdr:rowOff>62230</xdr:rowOff>
    </xdr:to>
    <xdr:sp macro="" textlink="">
      <xdr:nvSpPr>
        <xdr:cNvPr id="715" name="楕円 714"/>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11430</xdr:rowOff>
    </xdr:to>
    <xdr:cxnSp macro="">
      <xdr:nvCxnSpPr>
        <xdr:cNvPr id="716" name="直線コネクタ 715"/>
        <xdr:cNvCxnSpPr/>
      </xdr:nvCxnSpPr>
      <xdr:spPr>
        <a:xfrm flipV="1">
          <a:off x="20434300" y="14577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17" name="楕円 716"/>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xdr:rowOff>
    </xdr:from>
    <xdr:to>
      <xdr:col>107</xdr:col>
      <xdr:colOff>50800</xdr:colOff>
      <xdr:row>85</xdr:row>
      <xdr:rowOff>19050</xdr:rowOff>
    </xdr:to>
    <xdr:cxnSp macro="">
      <xdr:nvCxnSpPr>
        <xdr:cNvPr id="718" name="直線コネクタ 717"/>
        <xdr:cNvCxnSpPr/>
      </xdr:nvCxnSpPr>
      <xdr:spPr>
        <a:xfrm flipV="1">
          <a:off x="19545300" y="1458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9" name="楕円 718"/>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0" name="直線コネクタ 719"/>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21607</xdr:rowOff>
    </xdr:from>
    <xdr:ext cx="469744" cy="259045"/>
    <xdr:sp macro="" textlink="">
      <xdr:nvSpPr>
        <xdr:cNvPr id="721" name="n_1aveValue【児童館】&#10;一人当たり面積"/>
        <xdr:cNvSpPr txBox="1"/>
      </xdr:nvSpPr>
      <xdr:spPr>
        <a:xfrm>
          <a:off x="210757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2"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23" name="n_3aveValue【児童館】&#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724" name="n_4aveValue【児童館】&#10;一人当たり面積"/>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25"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726" name="n_2mainValue【児童館】&#10;一人当たり面積"/>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27"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28"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0" name="直線コネクタ 7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1" name="テキスト ボックス 74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2" name="直線コネクタ 7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3" name="テキスト ボックス 7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4" name="直線コネクタ 7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5" name="テキスト ボックス 7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6" name="直線コネクタ 7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7" name="テキスト ボックス 7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8" name="直線コネクタ 7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9" name="テキスト ボックス 7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1" name="テキスト ボックス 75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753" name="直線コネクタ 752"/>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5" name="直線コネクタ 75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6"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7" name="直線コネクタ 756"/>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146702</xdr:rowOff>
    </xdr:from>
    <xdr:ext cx="405111" cy="259045"/>
    <xdr:sp macro="" textlink="">
      <xdr:nvSpPr>
        <xdr:cNvPr id="758" name="【公民館】&#10;有形固定資産減価償却率平均値テキスト"/>
        <xdr:cNvSpPr txBox="1"/>
      </xdr:nvSpPr>
      <xdr:spPr>
        <a:xfrm>
          <a:off x="16357600" y="1797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59" name="フローチャート: 判断 758"/>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0" name="フローチャート: 判断 759"/>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61" name="フローチャート: 判断 760"/>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62" name="フローチャート: 判断 761"/>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763" name="フローチャート: 判断 762"/>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69" name="楕円 768"/>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118763</xdr:rowOff>
    </xdr:from>
    <xdr:ext cx="405111" cy="259045"/>
    <xdr:sp macro="" textlink="">
      <xdr:nvSpPr>
        <xdr:cNvPr id="770" name="【公民館】&#10;有形固定資産減価償却率該当値テキスト"/>
        <xdr:cNvSpPr txBox="1"/>
      </xdr:nvSpPr>
      <xdr:spPr>
        <a:xfrm>
          <a:off x="16357600" y="1777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55880</xdr:rowOff>
    </xdr:from>
    <xdr:to>
      <xdr:col>81</xdr:col>
      <xdr:colOff>101600</xdr:colOff>
      <xdr:row>104</xdr:row>
      <xdr:rowOff>157480</xdr:rowOff>
    </xdr:to>
    <xdr:sp macro="" textlink="">
      <xdr:nvSpPr>
        <xdr:cNvPr id="771" name="楕円 770"/>
        <xdr:cNvSpPr/>
      </xdr:nvSpPr>
      <xdr:spPr>
        <a:xfrm>
          <a:off x="1543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106680</xdr:rowOff>
    </xdr:from>
    <xdr:to>
      <xdr:col>85</xdr:col>
      <xdr:colOff>127000</xdr:colOff>
      <xdr:row>104</xdr:row>
      <xdr:rowOff>146686</xdr:rowOff>
    </xdr:to>
    <xdr:cxnSp macro="">
      <xdr:nvCxnSpPr>
        <xdr:cNvPr id="772" name="直線コネクタ 771"/>
        <xdr:cNvCxnSpPr/>
      </xdr:nvCxnSpPr>
      <xdr:spPr>
        <a:xfrm>
          <a:off x="15481300" y="179374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73" name="楕円 772"/>
        <xdr:cNvSpPr/>
      </xdr:nvSpPr>
      <xdr:spPr>
        <a:xfrm>
          <a:off x="14541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106680</xdr:rowOff>
    </xdr:to>
    <xdr:cxnSp macro="">
      <xdr:nvCxnSpPr>
        <xdr:cNvPr id="774" name="直線コネクタ 773"/>
        <xdr:cNvCxnSpPr/>
      </xdr:nvCxnSpPr>
      <xdr:spPr>
        <a:xfrm>
          <a:off x="14592300" y="1789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5" name="楕円 774"/>
        <xdr:cNvSpPr/>
      </xdr:nvSpPr>
      <xdr:spPr>
        <a:xfrm>
          <a:off x="1365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116205</xdr:rowOff>
    </xdr:to>
    <xdr:cxnSp macro="">
      <xdr:nvCxnSpPr>
        <xdr:cNvPr id="776" name="直線コネクタ 775"/>
        <xdr:cNvCxnSpPr/>
      </xdr:nvCxnSpPr>
      <xdr:spPr>
        <a:xfrm flipV="1">
          <a:off x="13703300" y="1789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77" name="楕円 776"/>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116205</xdr:rowOff>
    </xdr:to>
    <xdr:cxnSp macro="">
      <xdr:nvCxnSpPr>
        <xdr:cNvPr id="778" name="直線コネクタ 777"/>
        <xdr:cNvCxnSpPr/>
      </xdr:nvCxnSpPr>
      <xdr:spPr>
        <a:xfrm>
          <a:off x="12814300" y="17895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779" name="n_1aveValue【公民館】&#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80" name="n_2aveValue【公民館】&#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781" name="n_3aveValue【公民館】&#10;有形固定資産減価償却率"/>
        <xdr:cNvSpPr txBox="1"/>
      </xdr:nvSpPr>
      <xdr:spPr>
        <a:xfrm>
          <a:off x="13500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782" name="n_4aveValue【公民館】&#10;有形固定資産減価償却率"/>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2557</xdr:rowOff>
    </xdr:from>
    <xdr:ext cx="405111" cy="259045"/>
    <xdr:sp macro="" textlink="">
      <xdr:nvSpPr>
        <xdr:cNvPr id="783" name="n_1mainValue【公民館】&#10;有形固定資産減価償却率"/>
        <xdr:cNvSpPr txBox="1"/>
      </xdr:nvSpPr>
      <xdr:spPr>
        <a:xfrm>
          <a:off x="152660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84" name="n_2main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85" name="n_3main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786" name="n_4mainValue【公民館】&#10;有形固定資産減価償却率"/>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89263</xdr:rowOff>
    </xdr:from>
    <xdr:to>
      <xdr:col>116</xdr:col>
      <xdr:colOff>62864</xdr:colOff>
      <xdr:row>107</xdr:row>
      <xdr:rowOff>166007</xdr:rowOff>
    </xdr:to>
    <xdr:cxnSp macro="">
      <xdr:nvCxnSpPr>
        <xdr:cNvPr id="812" name="直線コネクタ 811"/>
        <xdr:cNvCxnSpPr/>
      </xdr:nvCxnSpPr>
      <xdr:spPr>
        <a:xfrm flipV="1">
          <a:off x="22160864" y="17577163"/>
          <a:ext cx="0" cy="93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813" name="【公民館】&#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814" name="直線コネクタ 813"/>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35940</xdr:rowOff>
    </xdr:from>
    <xdr:ext cx="469744" cy="259045"/>
    <xdr:sp macro="" textlink="">
      <xdr:nvSpPr>
        <xdr:cNvPr id="815" name="【公民館】&#10;一人当たり面積最大値テキスト"/>
        <xdr:cNvSpPr txBox="1"/>
      </xdr:nvSpPr>
      <xdr:spPr>
        <a:xfrm>
          <a:off x="22199600" y="1735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89263</xdr:rowOff>
    </xdr:from>
    <xdr:to>
      <xdr:col>116</xdr:col>
      <xdr:colOff>152400</xdr:colOff>
      <xdr:row>102</xdr:row>
      <xdr:rowOff>89263</xdr:rowOff>
    </xdr:to>
    <xdr:cxnSp macro="">
      <xdr:nvCxnSpPr>
        <xdr:cNvPr id="816" name="直線コネクタ 815"/>
        <xdr:cNvCxnSpPr/>
      </xdr:nvCxnSpPr>
      <xdr:spPr>
        <a:xfrm>
          <a:off x="22072600" y="1757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88735</xdr:rowOff>
    </xdr:from>
    <xdr:ext cx="469744" cy="259045"/>
    <xdr:sp macro="" textlink="">
      <xdr:nvSpPr>
        <xdr:cNvPr id="817" name="【公民館】&#10;一人当たり面積平均値テキスト"/>
        <xdr:cNvSpPr txBox="1"/>
      </xdr:nvSpPr>
      <xdr:spPr>
        <a:xfrm>
          <a:off x="22199600" y="1809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110308</xdr:rowOff>
    </xdr:from>
    <xdr:to>
      <xdr:col>116</xdr:col>
      <xdr:colOff>114300</xdr:colOff>
      <xdr:row>106</xdr:row>
      <xdr:rowOff>40458</xdr:rowOff>
    </xdr:to>
    <xdr:sp macro="" textlink="">
      <xdr:nvSpPr>
        <xdr:cNvPr id="818" name="フローチャート: 判断 817"/>
        <xdr:cNvSpPr/>
      </xdr:nvSpPr>
      <xdr:spPr>
        <a:xfrm>
          <a:off x="22110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19" name="フローチャート: 判断 818"/>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49893</xdr:rowOff>
    </xdr:from>
    <xdr:to>
      <xdr:col>107</xdr:col>
      <xdr:colOff>101600</xdr:colOff>
      <xdr:row>106</xdr:row>
      <xdr:rowOff>151493</xdr:rowOff>
    </xdr:to>
    <xdr:sp macro="" textlink="">
      <xdr:nvSpPr>
        <xdr:cNvPr id="820" name="フローチャート: 判断 819"/>
        <xdr:cNvSpPr/>
      </xdr:nvSpPr>
      <xdr:spPr>
        <a:xfrm>
          <a:off x="20383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20501</xdr:rowOff>
    </xdr:from>
    <xdr:to>
      <xdr:col>102</xdr:col>
      <xdr:colOff>165100</xdr:colOff>
      <xdr:row>106</xdr:row>
      <xdr:rowOff>122101</xdr:rowOff>
    </xdr:to>
    <xdr:sp macro="" textlink="">
      <xdr:nvSpPr>
        <xdr:cNvPr id="821" name="フローチャート: 判断 820"/>
        <xdr:cNvSpPr/>
      </xdr:nvSpPr>
      <xdr:spPr>
        <a:xfrm>
          <a:off x="19494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822" name="フローチャート: 判断 821"/>
        <xdr:cNvSpPr/>
      </xdr:nvSpPr>
      <xdr:spPr>
        <a:xfrm>
          <a:off x="18605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38463</xdr:rowOff>
    </xdr:from>
    <xdr:to>
      <xdr:col>116</xdr:col>
      <xdr:colOff>114300</xdr:colOff>
      <xdr:row>102</xdr:row>
      <xdr:rowOff>140063</xdr:rowOff>
    </xdr:to>
    <xdr:sp macro="" textlink="">
      <xdr:nvSpPr>
        <xdr:cNvPr id="828" name="楕円 827"/>
        <xdr:cNvSpPr/>
      </xdr:nvSpPr>
      <xdr:spPr>
        <a:xfrm>
          <a:off x="22110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162940</xdr:rowOff>
    </xdr:from>
    <xdr:ext cx="469744" cy="259045"/>
    <xdr:sp macro="" textlink="">
      <xdr:nvSpPr>
        <xdr:cNvPr id="829" name="【公民館】&#10;一人当たり面積該当値テキスト"/>
        <xdr:cNvSpPr txBox="1"/>
      </xdr:nvSpPr>
      <xdr:spPr>
        <a:xfrm>
          <a:off x="22199600" y="174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40095</xdr:rowOff>
    </xdr:from>
    <xdr:to>
      <xdr:col>112</xdr:col>
      <xdr:colOff>38100</xdr:colOff>
      <xdr:row>102</xdr:row>
      <xdr:rowOff>141695</xdr:rowOff>
    </xdr:to>
    <xdr:sp macro="" textlink="">
      <xdr:nvSpPr>
        <xdr:cNvPr id="830" name="楕円 829"/>
        <xdr:cNvSpPr/>
      </xdr:nvSpPr>
      <xdr:spPr>
        <a:xfrm>
          <a:off x="21272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89263</xdr:rowOff>
    </xdr:from>
    <xdr:to>
      <xdr:col>116</xdr:col>
      <xdr:colOff>63500</xdr:colOff>
      <xdr:row>102</xdr:row>
      <xdr:rowOff>90895</xdr:rowOff>
    </xdr:to>
    <xdr:cxnSp macro="">
      <xdr:nvCxnSpPr>
        <xdr:cNvPr id="831" name="直線コネクタ 830"/>
        <xdr:cNvCxnSpPr/>
      </xdr:nvCxnSpPr>
      <xdr:spPr>
        <a:xfrm flipV="1">
          <a:off x="21323300" y="1757716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38463</xdr:rowOff>
    </xdr:from>
    <xdr:to>
      <xdr:col>107</xdr:col>
      <xdr:colOff>101600</xdr:colOff>
      <xdr:row>102</xdr:row>
      <xdr:rowOff>140063</xdr:rowOff>
    </xdr:to>
    <xdr:sp macro="" textlink="">
      <xdr:nvSpPr>
        <xdr:cNvPr id="832" name="楕円 831"/>
        <xdr:cNvSpPr/>
      </xdr:nvSpPr>
      <xdr:spPr>
        <a:xfrm>
          <a:off x="20383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89263</xdr:rowOff>
    </xdr:from>
    <xdr:to>
      <xdr:col>111</xdr:col>
      <xdr:colOff>177800</xdr:colOff>
      <xdr:row>102</xdr:row>
      <xdr:rowOff>90895</xdr:rowOff>
    </xdr:to>
    <xdr:cxnSp macro="">
      <xdr:nvCxnSpPr>
        <xdr:cNvPr id="833" name="直線コネクタ 832"/>
        <xdr:cNvCxnSpPr/>
      </xdr:nvCxnSpPr>
      <xdr:spPr>
        <a:xfrm>
          <a:off x="20434300" y="175771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62956</xdr:rowOff>
    </xdr:from>
    <xdr:to>
      <xdr:col>102</xdr:col>
      <xdr:colOff>165100</xdr:colOff>
      <xdr:row>100</xdr:row>
      <xdr:rowOff>164556</xdr:rowOff>
    </xdr:to>
    <xdr:sp macro="" textlink="">
      <xdr:nvSpPr>
        <xdr:cNvPr id="834" name="楕円 833"/>
        <xdr:cNvSpPr/>
      </xdr:nvSpPr>
      <xdr:spPr>
        <a:xfrm>
          <a:off x="194945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113756</xdr:rowOff>
    </xdr:from>
    <xdr:to>
      <xdr:col>107</xdr:col>
      <xdr:colOff>50800</xdr:colOff>
      <xdr:row>102</xdr:row>
      <xdr:rowOff>89263</xdr:rowOff>
    </xdr:to>
    <xdr:cxnSp macro="">
      <xdr:nvCxnSpPr>
        <xdr:cNvPr id="835" name="直線コネクタ 834"/>
        <xdr:cNvCxnSpPr/>
      </xdr:nvCxnSpPr>
      <xdr:spPr>
        <a:xfrm>
          <a:off x="19545300" y="17258756"/>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95613</xdr:rowOff>
    </xdr:from>
    <xdr:to>
      <xdr:col>98</xdr:col>
      <xdr:colOff>38100</xdr:colOff>
      <xdr:row>101</xdr:row>
      <xdr:rowOff>25763</xdr:rowOff>
    </xdr:to>
    <xdr:sp macro="" textlink="">
      <xdr:nvSpPr>
        <xdr:cNvPr id="836" name="楕円 835"/>
        <xdr:cNvSpPr/>
      </xdr:nvSpPr>
      <xdr:spPr>
        <a:xfrm>
          <a:off x="18605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113756</xdr:rowOff>
    </xdr:from>
    <xdr:to>
      <xdr:col>102</xdr:col>
      <xdr:colOff>114300</xdr:colOff>
      <xdr:row>100</xdr:row>
      <xdr:rowOff>146413</xdr:rowOff>
    </xdr:to>
    <xdr:cxnSp macro="">
      <xdr:nvCxnSpPr>
        <xdr:cNvPr id="837" name="直線コネクタ 836"/>
        <xdr:cNvCxnSpPr/>
      </xdr:nvCxnSpPr>
      <xdr:spPr>
        <a:xfrm flipV="1">
          <a:off x="18656300" y="172587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838" name="n_1aveValue【公民館】&#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142620</xdr:rowOff>
    </xdr:from>
    <xdr:ext cx="469744" cy="259045"/>
    <xdr:sp macro="" textlink="">
      <xdr:nvSpPr>
        <xdr:cNvPr id="839" name="n_2aveValue【公民館】&#10;一人当たり面積"/>
        <xdr:cNvSpPr txBox="1"/>
      </xdr:nvSpPr>
      <xdr:spPr>
        <a:xfrm>
          <a:off x="20199427"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113228</xdr:rowOff>
    </xdr:from>
    <xdr:ext cx="469744" cy="259045"/>
    <xdr:sp macro="" textlink="">
      <xdr:nvSpPr>
        <xdr:cNvPr id="840" name="n_3aveValue【公民館】&#10;一人当たり面積"/>
        <xdr:cNvSpPr txBox="1"/>
      </xdr:nvSpPr>
      <xdr:spPr>
        <a:xfrm>
          <a:off x="19310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134456</xdr:rowOff>
    </xdr:from>
    <xdr:ext cx="469744" cy="259045"/>
    <xdr:sp macro="" textlink="">
      <xdr:nvSpPr>
        <xdr:cNvPr id="841" name="n_4aveValue【公民館】&#10;一人当たり面積"/>
        <xdr:cNvSpPr txBox="1"/>
      </xdr:nvSpPr>
      <xdr:spPr>
        <a:xfrm>
          <a:off x="18421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158222</xdr:rowOff>
    </xdr:from>
    <xdr:ext cx="469744" cy="259045"/>
    <xdr:sp macro="" textlink="">
      <xdr:nvSpPr>
        <xdr:cNvPr id="842" name="n_1mainValue【公民館】&#10;一人当たり面積"/>
        <xdr:cNvSpPr txBox="1"/>
      </xdr:nvSpPr>
      <xdr:spPr>
        <a:xfrm>
          <a:off x="21075727" y="173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156590</xdr:rowOff>
    </xdr:from>
    <xdr:ext cx="469744" cy="259045"/>
    <xdr:sp macro="" textlink="">
      <xdr:nvSpPr>
        <xdr:cNvPr id="843" name="n_2mainValue【公民館】&#10;一人当たり面積"/>
        <xdr:cNvSpPr txBox="1"/>
      </xdr:nvSpPr>
      <xdr:spPr>
        <a:xfrm>
          <a:off x="20199427" y="173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9633</xdr:rowOff>
    </xdr:from>
    <xdr:ext cx="469744" cy="259045"/>
    <xdr:sp macro="" textlink="">
      <xdr:nvSpPr>
        <xdr:cNvPr id="844" name="n_3mainValue【公民館】&#10;一人当たり面積"/>
        <xdr:cNvSpPr txBox="1"/>
      </xdr:nvSpPr>
      <xdr:spPr>
        <a:xfrm>
          <a:off x="19310427" y="1698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42290</xdr:rowOff>
    </xdr:from>
    <xdr:ext cx="469744" cy="259045"/>
    <xdr:sp macro="" textlink="">
      <xdr:nvSpPr>
        <xdr:cNvPr id="845" name="n_4mainValue【公民館】&#10;一人当たり面積"/>
        <xdr:cNvSpPr txBox="1"/>
      </xdr:nvSpPr>
      <xdr:spPr>
        <a:xfrm>
          <a:off x="18421427" y="1701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類似団体と比較して特に有形固定資産償却率が高くなっている施設は、「幼稚園・保育所」、「公営住宅」、「図書館」、「保健センター」、「消防施設」、「庁舎」である。</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lang="ja-JP" altLang="ja-JP"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「道路」においては、長寿命化計画に応じた改修等が行われていることもあり、有形固定資産比率は類似団体と同様の水準となっている。</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「幼稚園・保育所」については、有形固定資産償却率</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89.3</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％、類似団体と比較しても</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26.3</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％と高くなっている。令和元年度に「保育園１箇所と幼稚園１箇所」を認定こども園に統合したことから有形固定資産償却率は横ばい傾向となっている。ただ、一人あたり面積を見ると令和２年度は</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0.008</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㎡、令和３年度は</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0.008</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㎡広くなっており、類似団体内平均と比較しても</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0.169</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広くなっている。出生数の減少により保育園等に預ける全体数が減少していることが要因と考えられるが、今後人口減少と施設の維持管理費用を含めて相当的に判断をして計画的な整備を検討していく必要がある。</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「公営住宅」においては、有形固定資産比率</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81.8</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％であり類似団体と比較して</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9.9</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％と高くなっており、いずれの施設も老朽化が進んでいる。公営住宅においては、昭和</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60</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年代に多くの公営住宅が建設されており、耐用年数を経過しつつあるためである。公営住宅については、長寿命化計画に基づいて修繕等を行っており、使用する上で問題はない。　</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「公民館」においては、昭和</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60</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年代に多くのものが建てられていることから、計画的な整備を行っていることで、減価償却率は</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63.7</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％と横ばい傾向であり、類似団体内平均と比較しても</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3.8</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％低い数値となっている。地域の防災拠点となる公民館施設においても、人口減少する中において、施設そのものの規模や施設の廃止・統合を含めた計画的な整備を検討していく必要がある。</a:t>
          </a:r>
          <a:endParaRPr lang="ja-JP" altLang="ja-JP" sz="1050">
            <a:effectLst/>
            <a:latin typeface="ＭＳ 明朝" panose="02020609040205080304" pitchFamily="17" charset="-128"/>
            <a:ea typeface="ＭＳ 明朝" panose="02020609040205080304" pitchFamily="17" charset="-128"/>
          </a:endParaRPr>
        </a:p>
        <a:p>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15,758
15,696
299.43
12,188,111
11,735,623
288,915
6,938,996
8,052,448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66565</xdr:rowOff>
    </xdr:from>
    <xdr:ext cx="405111" cy="259045"/>
    <xdr:sp macro="" textlink="">
      <xdr:nvSpPr>
        <xdr:cNvPr id="60" name="【図書館】&#10;有形固定資産減価償却率平均値テキスト"/>
        <xdr:cNvSpPr txBox="1"/>
      </xdr:nvSpPr>
      <xdr:spPr>
        <a:xfrm>
          <a:off x="4673600" y="5895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63" name="フローチャート: 判断 62"/>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36830</xdr:rowOff>
    </xdr:from>
    <xdr:to>
      <xdr:col>10</xdr:col>
      <xdr:colOff>165100</xdr:colOff>
      <xdr:row>34</xdr:row>
      <xdr:rowOff>138430</xdr:rowOff>
    </xdr:to>
    <xdr:sp macro="" textlink="">
      <xdr:nvSpPr>
        <xdr:cNvPr id="64" name="フローチャート: 判断 63"/>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xdr:rowOff>
    </xdr:from>
    <xdr:to>
      <xdr:col>6</xdr:col>
      <xdr:colOff>38100</xdr:colOff>
      <xdr:row>35</xdr:row>
      <xdr:rowOff>117856</xdr:rowOff>
    </xdr:to>
    <xdr:sp macro="" textlink="">
      <xdr:nvSpPr>
        <xdr:cNvPr id="65" name="フローチャート: 判断 64"/>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32258</xdr:rowOff>
    </xdr:from>
    <xdr:to>
      <xdr:col>24</xdr:col>
      <xdr:colOff>114300</xdr:colOff>
      <xdr:row>39</xdr:row>
      <xdr:rowOff>133858</xdr:rowOff>
    </xdr:to>
    <xdr:sp macro="" textlink="">
      <xdr:nvSpPr>
        <xdr:cNvPr id="71" name="楕円 70"/>
        <xdr:cNvSpPr/>
      </xdr:nvSpPr>
      <xdr:spPr>
        <a:xfrm>
          <a:off x="4584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10685</xdr:rowOff>
    </xdr:from>
    <xdr:ext cx="405111" cy="259045"/>
    <xdr:sp macro="" textlink="">
      <xdr:nvSpPr>
        <xdr:cNvPr id="72" name="【図書館】&#10;有形固定資産減価償却率該当値テキスト"/>
        <xdr:cNvSpPr txBox="1"/>
      </xdr:nvSpPr>
      <xdr:spPr>
        <a:xfrm>
          <a:off x="4673600"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3" name="楕円 72"/>
        <xdr:cNvSpPr/>
      </xdr:nvSpPr>
      <xdr:spPr>
        <a:xfrm>
          <a:off x="3746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149352</xdr:rowOff>
    </xdr:from>
    <xdr:to>
      <xdr:col>24</xdr:col>
      <xdr:colOff>63500</xdr:colOff>
      <xdr:row>39</xdr:row>
      <xdr:rowOff>83058</xdr:rowOff>
    </xdr:to>
    <xdr:cxnSp macro="">
      <xdr:nvCxnSpPr>
        <xdr:cNvPr id="74" name="直線コネクタ 73"/>
        <xdr:cNvCxnSpPr/>
      </xdr:nvCxnSpPr>
      <xdr:spPr>
        <a:xfrm>
          <a:off x="3797300" y="66644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164846</xdr:rowOff>
    </xdr:from>
    <xdr:to>
      <xdr:col>15</xdr:col>
      <xdr:colOff>101600</xdr:colOff>
      <xdr:row>38</xdr:row>
      <xdr:rowOff>94996</xdr:rowOff>
    </xdr:to>
    <xdr:sp macro="" textlink="">
      <xdr:nvSpPr>
        <xdr:cNvPr id="75" name="楕円 74"/>
        <xdr:cNvSpPr/>
      </xdr:nvSpPr>
      <xdr:spPr>
        <a:xfrm>
          <a:off x="2857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44196</xdr:rowOff>
    </xdr:from>
    <xdr:to>
      <xdr:col>19</xdr:col>
      <xdr:colOff>177800</xdr:colOff>
      <xdr:row>38</xdr:row>
      <xdr:rowOff>149352</xdr:rowOff>
    </xdr:to>
    <xdr:cxnSp macro="">
      <xdr:nvCxnSpPr>
        <xdr:cNvPr id="76" name="直線コネクタ 75"/>
        <xdr:cNvCxnSpPr/>
      </xdr:nvCxnSpPr>
      <xdr:spPr>
        <a:xfrm>
          <a:off x="2908300" y="65592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45974</xdr:rowOff>
    </xdr:from>
    <xdr:to>
      <xdr:col>10</xdr:col>
      <xdr:colOff>165100</xdr:colOff>
      <xdr:row>38</xdr:row>
      <xdr:rowOff>147574</xdr:rowOff>
    </xdr:to>
    <xdr:sp macro="" textlink="">
      <xdr:nvSpPr>
        <xdr:cNvPr id="77" name="楕円 76"/>
        <xdr:cNvSpPr/>
      </xdr:nvSpPr>
      <xdr:spPr>
        <a:xfrm>
          <a:off x="1968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44196</xdr:rowOff>
    </xdr:from>
    <xdr:to>
      <xdr:col>15</xdr:col>
      <xdr:colOff>50800</xdr:colOff>
      <xdr:row>38</xdr:row>
      <xdr:rowOff>96774</xdr:rowOff>
    </xdr:to>
    <xdr:cxnSp macro="">
      <xdr:nvCxnSpPr>
        <xdr:cNvPr id="78" name="直線コネクタ 77"/>
        <xdr:cNvCxnSpPr/>
      </xdr:nvCxnSpPr>
      <xdr:spPr>
        <a:xfrm flipV="1">
          <a:off x="2019300" y="65592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123698</xdr:rowOff>
    </xdr:from>
    <xdr:to>
      <xdr:col>6</xdr:col>
      <xdr:colOff>38100</xdr:colOff>
      <xdr:row>38</xdr:row>
      <xdr:rowOff>53848</xdr:rowOff>
    </xdr:to>
    <xdr:sp macro="" textlink="">
      <xdr:nvSpPr>
        <xdr:cNvPr id="79" name="楕円 78"/>
        <xdr:cNvSpPr/>
      </xdr:nvSpPr>
      <xdr:spPr>
        <a:xfrm>
          <a:off x="1079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xdr:rowOff>
    </xdr:from>
    <xdr:to>
      <xdr:col>10</xdr:col>
      <xdr:colOff>114300</xdr:colOff>
      <xdr:row>38</xdr:row>
      <xdr:rowOff>96774</xdr:rowOff>
    </xdr:to>
    <xdr:cxnSp macro="">
      <xdr:nvCxnSpPr>
        <xdr:cNvPr id="80" name="直線コネクタ 79"/>
        <xdr:cNvCxnSpPr/>
      </xdr:nvCxnSpPr>
      <xdr:spPr>
        <a:xfrm>
          <a:off x="1130300" y="651814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154957</xdr:rowOff>
    </xdr:from>
    <xdr:ext cx="405111" cy="259045"/>
    <xdr:sp macro="" textlink="">
      <xdr:nvSpPr>
        <xdr:cNvPr id="81" name="n_1aveValue【図書館】&#10;有形固定資産減価償却率"/>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2" name="n_2aveValue【図書館】&#10;有形固定資産減価償却率"/>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3" name="n_3aveValue【図書館】&#10;有形固定資産減価償却率"/>
        <xdr:cNvSpPr txBox="1"/>
      </xdr:nvSpPr>
      <xdr:spPr>
        <a:xfrm>
          <a:off x="1816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4" name="n_4aveValue【図書館】&#10;有形固定資産減価償却率"/>
        <xdr:cNvSpPr txBox="1"/>
      </xdr:nvSpPr>
      <xdr:spPr>
        <a:xfrm>
          <a:off x="927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19829</xdr:rowOff>
    </xdr:from>
    <xdr:ext cx="405111" cy="259045"/>
    <xdr:sp macro="" textlink="">
      <xdr:nvSpPr>
        <xdr:cNvPr id="85" name="n_1main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86123</xdr:rowOff>
    </xdr:from>
    <xdr:ext cx="405111" cy="259045"/>
    <xdr:sp macro="" textlink="">
      <xdr:nvSpPr>
        <xdr:cNvPr id="86" name="n_2mainValue【図書館】&#10;有形固定資産減価償却率"/>
        <xdr:cNvSpPr txBox="1"/>
      </xdr:nvSpPr>
      <xdr:spPr>
        <a:xfrm>
          <a:off x="2705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138701</xdr:rowOff>
    </xdr:from>
    <xdr:ext cx="405111" cy="259045"/>
    <xdr:sp macro="" textlink="">
      <xdr:nvSpPr>
        <xdr:cNvPr id="87" name="n_3mainValue【図書館】&#10;有形固定資産減価償却率"/>
        <xdr:cNvSpPr txBox="1"/>
      </xdr:nvSpPr>
      <xdr:spPr>
        <a:xfrm>
          <a:off x="1816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44975</xdr:rowOff>
    </xdr:from>
    <xdr:ext cx="405111" cy="259045"/>
    <xdr:sp macro="" textlink="">
      <xdr:nvSpPr>
        <xdr:cNvPr id="88" name="n_4mainValue【図書館】&#10;有形固定資産減価償却率"/>
        <xdr:cNvSpPr txBox="1"/>
      </xdr:nvSpPr>
      <xdr:spPr>
        <a:xfrm>
          <a:off x="927744"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101617</xdr:rowOff>
    </xdr:from>
    <xdr:ext cx="469744" cy="259045"/>
    <xdr:sp macro="" textlink="">
      <xdr:nvSpPr>
        <xdr:cNvPr id="117" name="【図書館】&#10;一人当たり面積平均値テキスト"/>
        <xdr:cNvSpPr txBox="1"/>
      </xdr:nvSpPr>
      <xdr:spPr>
        <a:xfrm>
          <a:off x="10515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フローチャート: 判断 119"/>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1" name="フローチャート: 判断 120"/>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132080</xdr:rowOff>
    </xdr:from>
    <xdr:to>
      <xdr:col>55</xdr:col>
      <xdr:colOff>50800</xdr:colOff>
      <xdr:row>39</xdr:row>
      <xdr:rowOff>62230</xdr:rowOff>
    </xdr:to>
    <xdr:sp macro="" textlink="">
      <xdr:nvSpPr>
        <xdr:cNvPr id="128" name="楕円 127"/>
        <xdr:cNvSpPr/>
      </xdr:nvSpPr>
      <xdr:spPr>
        <a:xfrm>
          <a:off x="10426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110507</xdr:rowOff>
    </xdr:from>
    <xdr:ext cx="469744" cy="259045"/>
    <xdr:sp macro="" textlink="">
      <xdr:nvSpPr>
        <xdr:cNvPr id="129" name="【図書館】&#10;一人当たり面積該当値テキスト"/>
        <xdr:cNvSpPr txBox="1"/>
      </xdr:nvSpPr>
      <xdr:spPr>
        <a:xfrm>
          <a:off x="10515600"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0" name="楕円 129"/>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xdr:rowOff>
    </xdr:from>
    <xdr:to>
      <xdr:col>55</xdr:col>
      <xdr:colOff>0</xdr:colOff>
      <xdr:row>39</xdr:row>
      <xdr:rowOff>19050</xdr:rowOff>
    </xdr:to>
    <xdr:cxnSp macro="">
      <xdr:nvCxnSpPr>
        <xdr:cNvPr id="131" name="直線コネクタ 130"/>
        <xdr:cNvCxnSpPr/>
      </xdr:nvCxnSpPr>
      <xdr:spPr>
        <a:xfrm flipV="1">
          <a:off x="9639300" y="669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154940</xdr:rowOff>
    </xdr:from>
    <xdr:to>
      <xdr:col>46</xdr:col>
      <xdr:colOff>38100</xdr:colOff>
      <xdr:row>39</xdr:row>
      <xdr:rowOff>85090</xdr:rowOff>
    </xdr:to>
    <xdr:sp macro="" textlink="">
      <xdr:nvSpPr>
        <xdr:cNvPr id="132" name="楕円 131"/>
        <xdr:cNvSpPr/>
      </xdr:nvSpPr>
      <xdr:spPr>
        <a:xfrm>
          <a:off x="8699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34290</xdr:rowOff>
    </xdr:to>
    <xdr:cxnSp macro="">
      <xdr:nvCxnSpPr>
        <xdr:cNvPr id="133" name="直線コネクタ 132"/>
        <xdr:cNvCxnSpPr/>
      </xdr:nvCxnSpPr>
      <xdr:spPr>
        <a:xfrm flipV="1">
          <a:off x="8750300" y="6705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34290</xdr:rowOff>
    </xdr:from>
    <xdr:to>
      <xdr:col>45</xdr:col>
      <xdr:colOff>177800</xdr:colOff>
      <xdr:row>39</xdr:row>
      <xdr:rowOff>41910</xdr:rowOff>
    </xdr:to>
    <xdr:cxnSp macro="">
      <xdr:nvCxnSpPr>
        <xdr:cNvPr id="135" name="直線コネクタ 134"/>
        <xdr:cNvCxnSpPr/>
      </xdr:nvCxnSpPr>
      <xdr:spPr>
        <a:xfrm flipV="1">
          <a:off x="7861300" y="6720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170180</xdr:rowOff>
    </xdr:from>
    <xdr:to>
      <xdr:col>36</xdr:col>
      <xdr:colOff>165100</xdr:colOff>
      <xdr:row>39</xdr:row>
      <xdr:rowOff>100330</xdr:rowOff>
    </xdr:to>
    <xdr:sp macro="" textlink="">
      <xdr:nvSpPr>
        <xdr:cNvPr id="136" name="楕円 135"/>
        <xdr:cNvSpPr/>
      </xdr:nvSpPr>
      <xdr:spPr>
        <a:xfrm>
          <a:off x="692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49530</xdr:rowOff>
    </xdr:to>
    <xdr:cxnSp macro="">
      <xdr:nvCxnSpPr>
        <xdr:cNvPr id="137" name="直線コネクタ 136"/>
        <xdr:cNvCxnSpPr/>
      </xdr:nvCxnSpPr>
      <xdr:spPr>
        <a:xfrm flipV="1">
          <a:off x="6972300" y="672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38" name="n_1aveValue【図書館】&#10;一人当たり面積"/>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39" name="n_2aveValue【図書館】&#10;一人当たり面積"/>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0" name="n_3aveValue【図書館】&#10;一人当たり面積"/>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1"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2"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76217</xdr:rowOff>
    </xdr:from>
    <xdr:ext cx="469744" cy="259045"/>
    <xdr:sp macro="" textlink="">
      <xdr:nvSpPr>
        <xdr:cNvPr id="143" name="n_2mainValue【図書館】&#10;一人当たり面積"/>
        <xdr:cNvSpPr txBox="1"/>
      </xdr:nvSpPr>
      <xdr:spPr>
        <a:xfrm>
          <a:off x="8515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91457</xdr:rowOff>
    </xdr:from>
    <xdr:ext cx="469744" cy="259045"/>
    <xdr:sp macro="" textlink="">
      <xdr:nvSpPr>
        <xdr:cNvPr id="145" name="n_4mainValue【図書館】&#10;一人当たり面積"/>
        <xdr:cNvSpPr txBox="1"/>
      </xdr:nvSpPr>
      <xdr:spPr>
        <a:xfrm>
          <a:off x="6737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170" name="直線コネクタ 169"/>
        <xdr:cNvCxnSpPr/>
      </xdr:nvCxnSpPr>
      <xdr:spPr>
        <a:xfrm flipV="1">
          <a:off x="4634865" y="9566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73" name="【体育館・プー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4" name="直線コネクタ 173"/>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101617</xdr:rowOff>
    </xdr:from>
    <xdr:ext cx="405111" cy="259045"/>
    <xdr:sp macro="" textlink="">
      <xdr:nvSpPr>
        <xdr:cNvPr id="175" name="【体育館・プール】&#10;有形固定資産減価償却率平均値テキスト"/>
        <xdr:cNvSpPr txBox="1"/>
      </xdr:nvSpPr>
      <xdr:spPr>
        <a:xfrm>
          <a:off x="467360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6" name="フローチャート: 判断 175"/>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7" name="フローチャート: 判断 176"/>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79" name="フローチャート: 判断 178"/>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180" name="フローチャート: 判断 179"/>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6" name="楕円 185"/>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187" name="【体育館・プール】&#10;有形固定資産減価償却率該当値テキスト"/>
        <xdr:cNvSpPr txBox="1"/>
      </xdr:nvSpPr>
      <xdr:spPr>
        <a:xfrm>
          <a:off x="4673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88" name="楕円 187"/>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60</xdr:row>
      <xdr:rowOff>0</xdr:rowOff>
    </xdr:to>
    <xdr:cxnSp macro="">
      <xdr:nvCxnSpPr>
        <xdr:cNvPr id="189" name="直線コネクタ 188"/>
        <xdr:cNvCxnSpPr/>
      </xdr:nvCxnSpPr>
      <xdr:spPr>
        <a:xfrm>
          <a:off x="3797300" y="102146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151130</xdr:rowOff>
    </xdr:from>
    <xdr:to>
      <xdr:col>15</xdr:col>
      <xdr:colOff>101600</xdr:colOff>
      <xdr:row>59</xdr:row>
      <xdr:rowOff>81280</xdr:rowOff>
    </xdr:to>
    <xdr:sp macro="" textlink="">
      <xdr:nvSpPr>
        <xdr:cNvPr id="190" name="楕円 189"/>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30480</xdr:rowOff>
    </xdr:from>
    <xdr:to>
      <xdr:col>19</xdr:col>
      <xdr:colOff>177800</xdr:colOff>
      <xdr:row>59</xdr:row>
      <xdr:rowOff>99060</xdr:rowOff>
    </xdr:to>
    <xdr:cxnSp macro="">
      <xdr:nvCxnSpPr>
        <xdr:cNvPr id="191" name="直線コネクタ 190"/>
        <xdr:cNvCxnSpPr/>
      </xdr:nvCxnSpPr>
      <xdr:spPr>
        <a:xfrm>
          <a:off x="2908300" y="101460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92" name="楕円 191"/>
        <xdr:cNvSpPr/>
      </xdr:nvSpPr>
      <xdr:spPr>
        <a:xfrm>
          <a:off x="196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152400</xdr:rowOff>
    </xdr:from>
    <xdr:to>
      <xdr:col>15</xdr:col>
      <xdr:colOff>50800</xdr:colOff>
      <xdr:row>59</xdr:row>
      <xdr:rowOff>30480</xdr:rowOff>
    </xdr:to>
    <xdr:cxnSp macro="">
      <xdr:nvCxnSpPr>
        <xdr:cNvPr id="193" name="直線コネクタ 192"/>
        <xdr:cNvCxnSpPr/>
      </xdr:nvCxnSpPr>
      <xdr:spPr>
        <a:xfrm>
          <a:off x="2019300" y="100965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29210</xdr:rowOff>
    </xdr:from>
    <xdr:to>
      <xdr:col>6</xdr:col>
      <xdr:colOff>38100</xdr:colOff>
      <xdr:row>58</xdr:row>
      <xdr:rowOff>130810</xdr:rowOff>
    </xdr:to>
    <xdr:sp macro="" textlink="">
      <xdr:nvSpPr>
        <xdr:cNvPr id="194" name="楕円 193"/>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58</xdr:row>
      <xdr:rowOff>152400</xdr:rowOff>
    </xdr:to>
    <xdr:cxnSp macro="">
      <xdr:nvCxnSpPr>
        <xdr:cNvPr id="195" name="直線コネクタ 194"/>
        <xdr:cNvCxnSpPr/>
      </xdr:nvCxnSpPr>
      <xdr:spPr>
        <a:xfrm>
          <a:off x="1130300" y="100241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9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198" name="n_3aveValue【体育館・プール】&#10;有形固定資産減価償却率"/>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xdr:rowOff>
    </xdr:from>
    <xdr:ext cx="405111" cy="259045"/>
    <xdr:sp macro="" textlink="">
      <xdr:nvSpPr>
        <xdr:cNvPr id="199" name="n_4aveValue【体育館・プール】&#10;有形固定資産減価償却率"/>
        <xdr:cNvSpPr txBox="1"/>
      </xdr:nvSpPr>
      <xdr:spPr>
        <a:xfrm>
          <a:off x="927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140987</xdr:rowOff>
    </xdr:from>
    <xdr:ext cx="405111" cy="259045"/>
    <xdr:sp macro="" textlink="">
      <xdr:nvSpPr>
        <xdr:cNvPr id="200" name="n_1mainValue【体育館・プール】&#10;有形固定資産減価償却率"/>
        <xdr:cNvSpPr txBox="1"/>
      </xdr:nvSpPr>
      <xdr:spPr>
        <a:xfrm>
          <a:off x="35820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72407</xdr:rowOff>
    </xdr:from>
    <xdr:ext cx="405111" cy="259045"/>
    <xdr:sp macro="" textlink="">
      <xdr:nvSpPr>
        <xdr:cNvPr id="201" name="n_2main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202" name="n_3main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147337</xdr:rowOff>
    </xdr:from>
    <xdr:ext cx="405111" cy="259045"/>
    <xdr:sp macro="" textlink="">
      <xdr:nvSpPr>
        <xdr:cNvPr id="203" name="n_4mainValue【体育館・プール】&#10;有形固定資産減価償却率"/>
        <xdr:cNvSpPr txBox="1"/>
      </xdr:nvSpPr>
      <xdr:spPr>
        <a:xfrm>
          <a:off x="927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7" name="直線コネクタ 226"/>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28" name="【体育館・プール】&#10;一人当たり面積最小値テキスト"/>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29" name="直線コネクタ 228"/>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30" name="【体育館・プール】&#10;一人当たり面積最大値テキスト"/>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31" name="直線コネクタ 230"/>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232" name="【体育館・プール】&#10;一人当たり面積平均値テキスト"/>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3" name="フローチャート: 判断 232"/>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4" name="フローチャート: 判断 233"/>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35" name="フローチャート: 判断 234"/>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236" name="フローチャート: 判断 235"/>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237" name="フローチャート: 判断 236"/>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43180</xdr:rowOff>
    </xdr:from>
    <xdr:to>
      <xdr:col>55</xdr:col>
      <xdr:colOff>50800</xdr:colOff>
      <xdr:row>61</xdr:row>
      <xdr:rowOff>144780</xdr:rowOff>
    </xdr:to>
    <xdr:sp macro="" textlink="">
      <xdr:nvSpPr>
        <xdr:cNvPr id="243" name="楕円 242"/>
        <xdr:cNvSpPr/>
      </xdr:nvSpPr>
      <xdr:spPr>
        <a:xfrm>
          <a:off x="104267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21607</xdr:rowOff>
    </xdr:from>
    <xdr:ext cx="469744" cy="259045"/>
    <xdr:sp macro="" textlink="">
      <xdr:nvSpPr>
        <xdr:cNvPr id="244" name="【体育館・プール】&#10;一人当たり面積該当値テキスト"/>
        <xdr:cNvSpPr txBox="1"/>
      </xdr:nvSpPr>
      <xdr:spPr>
        <a:xfrm>
          <a:off x="10515600"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5" name="楕円 244"/>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93980</xdr:rowOff>
    </xdr:from>
    <xdr:to>
      <xdr:col>55</xdr:col>
      <xdr:colOff>0</xdr:colOff>
      <xdr:row>61</xdr:row>
      <xdr:rowOff>102870</xdr:rowOff>
    </xdr:to>
    <xdr:cxnSp macro="">
      <xdr:nvCxnSpPr>
        <xdr:cNvPr id="246" name="直線コネクタ 245"/>
        <xdr:cNvCxnSpPr/>
      </xdr:nvCxnSpPr>
      <xdr:spPr>
        <a:xfrm flipV="1">
          <a:off x="9639300" y="105524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60960</xdr:rowOff>
    </xdr:from>
    <xdr:to>
      <xdr:col>46</xdr:col>
      <xdr:colOff>38100</xdr:colOff>
      <xdr:row>61</xdr:row>
      <xdr:rowOff>162560</xdr:rowOff>
    </xdr:to>
    <xdr:sp macro="" textlink="">
      <xdr:nvSpPr>
        <xdr:cNvPr id="247" name="楕円 246"/>
        <xdr:cNvSpPr/>
      </xdr:nvSpPr>
      <xdr:spPr>
        <a:xfrm>
          <a:off x="8699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111760</xdr:rowOff>
    </xdr:to>
    <xdr:cxnSp macro="">
      <xdr:nvCxnSpPr>
        <xdr:cNvPr id="248" name="直線コネクタ 247"/>
        <xdr:cNvCxnSpPr/>
      </xdr:nvCxnSpPr>
      <xdr:spPr>
        <a:xfrm flipV="1">
          <a:off x="8750300" y="105613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115570</xdr:rowOff>
    </xdr:from>
    <xdr:to>
      <xdr:col>41</xdr:col>
      <xdr:colOff>101600</xdr:colOff>
      <xdr:row>61</xdr:row>
      <xdr:rowOff>45720</xdr:rowOff>
    </xdr:to>
    <xdr:sp macro="" textlink="">
      <xdr:nvSpPr>
        <xdr:cNvPr id="249" name="楕円 248"/>
        <xdr:cNvSpPr/>
      </xdr:nvSpPr>
      <xdr:spPr>
        <a:xfrm>
          <a:off x="78105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166370</xdr:rowOff>
    </xdr:from>
    <xdr:to>
      <xdr:col>45</xdr:col>
      <xdr:colOff>177800</xdr:colOff>
      <xdr:row>61</xdr:row>
      <xdr:rowOff>111760</xdr:rowOff>
    </xdr:to>
    <xdr:cxnSp macro="">
      <xdr:nvCxnSpPr>
        <xdr:cNvPr id="250" name="直線コネクタ 249"/>
        <xdr:cNvCxnSpPr/>
      </xdr:nvCxnSpPr>
      <xdr:spPr>
        <a:xfrm>
          <a:off x="7861300" y="1045337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121920</xdr:rowOff>
    </xdr:from>
    <xdr:to>
      <xdr:col>36</xdr:col>
      <xdr:colOff>165100</xdr:colOff>
      <xdr:row>61</xdr:row>
      <xdr:rowOff>52070</xdr:rowOff>
    </xdr:to>
    <xdr:sp macro="" textlink="">
      <xdr:nvSpPr>
        <xdr:cNvPr id="251" name="楕円 250"/>
        <xdr:cNvSpPr/>
      </xdr:nvSpPr>
      <xdr:spPr>
        <a:xfrm>
          <a:off x="69215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166370</xdr:rowOff>
    </xdr:from>
    <xdr:to>
      <xdr:col>41</xdr:col>
      <xdr:colOff>50800</xdr:colOff>
      <xdr:row>61</xdr:row>
      <xdr:rowOff>1270</xdr:rowOff>
    </xdr:to>
    <xdr:cxnSp macro="">
      <xdr:nvCxnSpPr>
        <xdr:cNvPr id="252" name="直線コネクタ 251"/>
        <xdr:cNvCxnSpPr/>
      </xdr:nvCxnSpPr>
      <xdr:spPr>
        <a:xfrm flipV="1">
          <a:off x="6972300" y="104533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53"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4" name="n_2aveValue【体育館・プール】&#10;一人当たり面積"/>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5" name="n_3aveValue【体育館・プール】&#10;一人当たり面積"/>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256" name="n_4aveValue【体育館・プール】&#10;一人当たり面積"/>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144797</xdr:rowOff>
    </xdr:from>
    <xdr:ext cx="469744" cy="259045"/>
    <xdr:sp macro="" textlink="">
      <xdr:nvSpPr>
        <xdr:cNvPr id="257" name="n_1main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153687</xdr:rowOff>
    </xdr:from>
    <xdr:ext cx="469744" cy="259045"/>
    <xdr:sp macro="" textlink="">
      <xdr:nvSpPr>
        <xdr:cNvPr id="258" name="n_2mainValue【体育館・プール】&#10;一人当たり面積"/>
        <xdr:cNvSpPr txBox="1"/>
      </xdr:nvSpPr>
      <xdr:spPr>
        <a:xfrm>
          <a:off x="8515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36847</xdr:rowOff>
    </xdr:from>
    <xdr:ext cx="469744" cy="259045"/>
    <xdr:sp macro="" textlink="">
      <xdr:nvSpPr>
        <xdr:cNvPr id="259" name="n_3mainValue【体育館・プール】&#10;一人当たり面積"/>
        <xdr:cNvSpPr txBox="1"/>
      </xdr:nvSpPr>
      <xdr:spPr>
        <a:xfrm>
          <a:off x="7626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43197</xdr:rowOff>
    </xdr:from>
    <xdr:ext cx="469744" cy="259045"/>
    <xdr:sp macro="" textlink="">
      <xdr:nvSpPr>
        <xdr:cNvPr id="260" name="n_4mainValue【体育館・プール】&#10;一人当たり面積"/>
        <xdr:cNvSpPr txBox="1"/>
      </xdr:nvSpPr>
      <xdr:spPr>
        <a:xfrm>
          <a:off x="673742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3" name="直線コネクタ 282"/>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4" name="【福祉施設】&#10;有形固定資産減価償却率最小値テキスト"/>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5" name="直線コネクタ 284"/>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6" name="【福祉施設】&#10;有形固定資産減価償却率最大値テキスト"/>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7" name="直線コネクタ 286"/>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8"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9" name="フローチャート: 判断 288"/>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0" name="フローチャート: 判断 289"/>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1" name="フローチャート: 判断 290"/>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2" name="フローチャート: 判断 291"/>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3" name="フローチャート: 判断 292"/>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97028</xdr:rowOff>
    </xdr:from>
    <xdr:to>
      <xdr:col>24</xdr:col>
      <xdr:colOff>114300</xdr:colOff>
      <xdr:row>82</xdr:row>
      <xdr:rowOff>27178</xdr:rowOff>
    </xdr:to>
    <xdr:sp macro="" textlink="">
      <xdr:nvSpPr>
        <xdr:cNvPr id="299" name="楕円 298"/>
        <xdr:cNvSpPr/>
      </xdr:nvSpPr>
      <xdr:spPr>
        <a:xfrm>
          <a:off x="4584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75455</xdr:rowOff>
    </xdr:from>
    <xdr:ext cx="405111" cy="259045"/>
    <xdr:sp macro="" textlink="">
      <xdr:nvSpPr>
        <xdr:cNvPr id="300" name="【福祉施設】&#10;有形固定資産減価償却率該当値テキスト"/>
        <xdr:cNvSpPr txBox="1"/>
      </xdr:nvSpPr>
      <xdr:spPr>
        <a:xfrm>
          <a:off x="46736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37592</xdr:rowOff>
    </xdr:from>
    <xdr:to>
      <xdr:col>20</xdr:col>
      <xdr:colOff>38100</xdr:colOff>
      <xdr:row>81</xdr:row>
      <xdr:rowOff>139192</xdr:rowOff>
    </xdr:to>
    <xdr:sp macro="" textlink="">
      <xdr:nvSpPr>
        <xdr:cNvPr id="301" name="楕円 300"/>
        <xdr:cNvSpPr/>
      </xdr:nvSpPr>
      <xdr:spPr>
        <a:xfrm>
          <a:off x="3746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88392</xdr:rowOff>
    </xdr:from>
    <xdr:to>
      <xdr:col>24</xdr:col>
      <xdr:colOff>63500</xdr:colOff>
      <xdr:row>81</xdr:row>
      <xdr:rowOff>147828</xdr:rowOff>
    </xdr:to>
    <xdr:cxnSp macro="">
      <xdr:nvCxnSpPr>
        <xdr:cNvPr id="302" name="直線コネクタ 301"/>
        <xdr:cNvCxnSpPr/>
      </xdr:nvCxnSpPr>
      <xdr:spPr>
        <a:xfrm>
          <a:off x="3797300" y="1397584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151892</xdr:rowOff>
    </xdr:from>
    <xdr:to>
      <xdr:col>15</xdr:col>
      <xdr:colOff>101600</xdr:colOff>
      <xdr:row>81</xdr:row>
      <xdr:rowOff>82042</xdr:rowOff>
    </xdr:to>
    <xdr:sp macro="" textlink="">
      <xdr:nvSpPr>
        <xdr:cNvPr id="303" name="楕円 302"/>
        <xdr:cNvSpPr/>
      </xdr:nvSpPr>
      <xdr:spPr>
        <a:xfrm>
          <a:off x="2857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31242</xdr:rowOff>
    </xdr:from>
    <xdr:to>
      <xdr:col>19</xdr:col>
      <xdr:colOff>177800</xdr:colOff>
      <xdr:row>81</xdr:row>
      <xdr:rowOff>88392</xdr:rowOff>
    </xdr:to>
    <xdr:cxnSp macro="">
      <xdr:nvCxnSpPr>
        <xdr:cNvPr id="304" name="直線コネクタ 303"/>
        <xdr:cNvCxnSpPr/>
      </xdr:nvCxnSpPr>
      <xdr:spPr>
        <a:xfrm>
          <a:off x="2908300" y="1391869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117602</xdr:rowOff>
    </xdr:from>
    <xdr:to>
      <xdr:col>10</xdr:col>
      <xdr:colOff>165100</xdr:colOff>
      <xdr:row>81</xdr:row>
      <xdr:rowOff>47752</xdr:rowOff>
    </xdr:to>
    <xdr:sp macro="" textlink="">
      <xdr:nvSpPr>
        <xdr:cNvPr id="305" name="楕円 304"/>
        <xdr:cNvSpPr/>
      </xdr:nvSpPr>
      <xdr:spPr>
        <a:xfrm>
          <a:off x="1968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168402</xdr:rowOff>
    </xdr:from>
    <xdr:to>
      <xdr:col>15</xdr:col>
      <xdr:colOff>50800</xdr:colOff>
      <xdr:row>81</xdr:row>
      <xdr:rowOff>31242</xdr:rowOff>
    </xdr:to>
    <xdr:cxnSp macro="">
      <xdr:nvCxnSpPr>
        <xdr:cNvPr id="306" name="直線コネクタ 305"/>
        <xdr:cNvCxnSpPr/>
      </xdr:nvCxnSpPr>
      <xdr:spPr>
        <a:xfrm>
          <a:off x="2019300" y="138844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51308</xdr:rowOff>
    </xdr:from>
    <xdr:to>
      <xdr:col>6</xdr:col>
      <xdr:colOff>38100</xdr:colOff>
      <xdr:row>80</xdr:row>
      <xdr:rowOff>152908</xdr:rowOff>
    </xdr:to>
    <xdr:sp macro="" textlink="">
      <xdr:nvSpPr>
        <xdr:cNvPr id="307" name="楕円 306"/>
        <xdr:cNvSpPr/>
      </xdr:nvSpPr>
      <xdr:spPr>
        <a:xfrm>
          <a:off x="1079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102108</xdr:rowOff>
    </xdr:from>
    <xdr:to>
      <xdr:col>10</xdr:col>
      <xdr:colOff>114300</xdr:colOff>
      <xdr:row>80</xdr:row>
      <xdr:rowOff>168402</xdr:rowOff>
    </xdr:to>
    <xdr:cxnSp macro="">
      <xdr:nvCxnSpPr>
        <xdr:cNvPr id="308" name="直線コネクタ 307"/>
        <xdr:cNvCxnSpPr/>
      </xdr:nvCxnSpPr>
      <xdr:spPr>
        <a:xfrm>
          <a:off x="1130300" y="1381810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9" name="n_1aveValue【福祉施設】&#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0"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11" name="n_3aveValue【福祉施設】&#10;有形固定資産減価償却率"/>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12" name="n_4aveValue【福祉施設】&#10;有形固定資産減価償却率"/>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130319</xdr:rowOff>
    </xdr:from>
    <xdr:ext cx="405111" cy="259045"/>
    <xdr:sp macro="" textlink="">
      <xdr:nvSpPr>
        <xdr:cNvPr id="313" name="n_1mainValue【福祉施設】&#10;有形固定資産減価償却率"/>
        <xdr:cNvSpPr txBox="1"/>
      </xdr:nvSpPr>
      <xdr:spPr>
        <a:xfrm>
          <a:off x="35820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73169</xdr:rowOff>
    </xdr:from>
    <xdr:ext cx="405111" cy="259045"/>
    <xdr:sp macro="" textlink="">
      <xdr:nvSpPr>
        <xdr:cNvPr id="314" name="n_2mainValue【福祉施設】&#10;有形固定資産減価償却率"/>
        <xdr:cNvSpPr txBox="1"/>
      </xdr:nvSpPr>
      <xdr:spPr>
        <a:xfrm>
          <a:off x="2705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38879</xdr:rowOff>
    </xdr:from>
    <xdr:ext cx="405111" cy="259045"/>
    <xdr:sp macro="" textlink="">
      <xdr:nvSpPr>
        <xdr:cNvPr id="315" name="n_3mainValue【福祉施設】&#10;有形固定資産減価償却率"/>
        <xdr:cNvSpPr txBox="1"/>
      </xdr:nvSpPr>
      <xdr:spPr>
        <a:xfrm>
          <a:off x="1816744"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144035</xdr:rowOff>
    </xdr:from>
    <xdr:ext cx="405111" cy="259045"/>
    <xdr:sp macro="" textlink="">
      <xdr:nvSpPr>
        <xdr:cNvPr id="316" name="n_4mainValue【福祉施設】&#10;有形固定資産減価償却率"/>
        <xdr:cNvSpPr txBox="1"/>
      </xdr:nvSpPr>
      <xdr:spPr>
        <a:xfrm>
          <a:off x="927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42" name="直線コネクタ 341"/>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3" name="【福祉施設】&#10;一人当たり面積最小値テキスト"/>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4" name="直線コネクタ 343"/>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5" name="【福祉施設】&#10;一人当たり面積最大値テキスト"/>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6" name="直線コネクタ 345"/>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34670</xdr:rowOff>
    </xdr:from>
    <xdr:ext cx="469744" cy="259045"/>
    <xdr:sp macro="" textlink="">
      <xdr:nvSpPr>
        <xdr:cNvPr id="347" name="【福祉施設】&#10;一人当たり面積平均値テキスト"/>
        <xdr:cNvSpPr txBox="1"/>
      </xdr:nvSpPr>
      <xdr:spPr>
        <a:xfrm>
          <a:off x="10515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48" name="フローチャート: 判断 347"/>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49" name="フローチャート: 判断 348"/>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50" name="フローチャート: 判断 349"/>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51" name="フローチャート: 判断 350"/>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2" name="フローチャート: 判断 351"/>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358" name="楕円 357"/>
        <xdr:cNvSpPr/>
      </xdr:nvSpPr>
      <xdr:spPr>
        <a:xfrm>
          <a:off x="10426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160219</xdr:rowOff>
    </xdr:from>
    <xdr:ext cx="469744" cy="259045"/>
    <xdr:sp macro="" textlink="">
      <xdr:nvSpPr>
        <xdr:cNvPr id="359" name="【福祉施設】&#10;一人当たり面積該当値テキスト"/>
        <xdr:cNvSpPr txBox="1"/>
      </xdr:nvSpPr>
      <xdr:spPr>
        <a:xfrm>
          <a:off x="10515600" y="1456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60" name="楕円 359"/>
        <xdr:cNvSpPr/>
      </xdr:nvSpPr>
      <xdr:spPr>
        <a:xfrm>
          <a:off x="9588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124642</xdr:rowOff>
    </xdr:from>
    <xdr:to>
      <xdr:col>55</xdr:col>
      <xdr:colOff>0</xdr:colOff>
      <xdr:row>85</xdr:row>
      <xdr:rowOff>127907</xdr:rowOff>
    </xdr:to>
    <xdr:cxnSp macro="">
      <xdr:nvCxnSpPr>
        <xdr:cNvPr id="361" name="直線コネクタ 360"/>
        <xdr:cNvCxnSpPr/>
      </xdr:nvCxnSpPr>
      <xdr:spPr>
        <a:xfrm flipV="1">
          <a:off x="9639300" y="14697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80373</xdr:rowOff>
    </xdr:from>
    <xdr:to>
      <xdr:col>46</xdr:col>
      <xdr:colOff>38100</xdr:colOff>
      <xdr:row>86</xdr:row>
      <xdr:rowOff>10523</xdr:rowOff>
    </xdr:to>
    <xdr:sp macro="" textlink="">
      <xdr:nvSpPr>
        <xdr:cNvPr id="362" name="楕円 361"/>
        <xdr:cNvSpPr/>
      </xdr:nvSpPr>
      <xdr:spPr>
        <a:xfrm>
          <a:off x="8699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127907</xdr:rowOff>
    </xdr:from>
    <xdr:to>
      <xdr:col>50</xdr:col>
      <xdr:colOff>114300</xdr:colOff>
      <xdr:row>85</xdr:row>
      <xdr:rowOff>131173</xdr:rowOff>
    </xdr:to>
    <xdr:cxnSp macro="">
      <xdr:nvCxnSpPr>
        <xdr:cNvPr id="363" name="直線コネクタ 362"/>
        <xdr:cNvCxnSpPr/>
      </xdr:nvCxnSpPr>
      <xdr:spPr>
        <a:xfrm flipV="1">
          <a:off x="8750300" y="1470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103232</xdr:rowOff>
    </xdr:from>
    <xdr:to>
      <xdr:col>41</xdr:col>
      <xdr:colOff>101600</xdr:colOff>
      <xdr:row>86</xdr:row>
      <xdr:rowOff>33382</xdr:rowOff>
    </xdr:to>
    <xdr:sp macro="" textlink="">
      <xdr:nvSpPr>
        <xdr:cNvPr id="364" name="楕円 363"/>
        <xdr:cNvSpPr/>
      </xdr:nvSpPr>
      <xdr:spPr>
        <a:xfrm>
          <a:off x="7810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131173</xdr:rowOff>
    </xdr:from>
    <xdr:to>
      <xdr:col>45</xdr:col>
      <xdr:colOff>177800</xdr:colOff>
      <xdr:row>85</xdr:row>
      <xdr:rowOff>154032</xdr:rowOff>
    </xdr:to>
    <xdr:cxnSp macro="">
      <xdr:nvCxnSpPr>
        <xdr:cNvPr id="365" name="直線コネクタ 364"/>
        <xdr:cNvCxnSpPr/>
      </xdr:nvCxnSpPr>
      <xdr:spPr>
        <a:xfrm flipV="1">
          <a:off x="7861300" y="147044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106499</xdr:rowOff>
    </xdr:from>
    <xdr:to>
      <xdr:col>36</xdr:col>
      <xdr:colOff>165100</xdr:colOff>
      <xdr:row>86</xdr:row>
      <xdr:rowOff>36649</xdr:rowOff>
    </xdr:to>
    <xdr:sp macro="" textlink="">
      <xdr:nvSpPr>
        <xdr:cNvPr id="366" name="楕円 365"/>
        <xdr:cNvSpPr/>
      </xdr:nvSpPr>
      <xdr:spPr>
        <a:xfrm>
          <a:off x="6921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154032</xdr:rowOff>
    </xdr:from>
    <xdr:to>
      <xdr:col>41</xdr:col>
      <xdr:colOff>50800</xdr:colOff>
      <xdr:row>85</xdr:row>
      <xdr:rowOff>157299</xdr:rowOff>
    </xdr:to>
    <xdr:cxnSp macro="">
      <xdr:nvCxnSpPr>
        <xdr:cNvPr id="367" name="直線コネクタ 366"/>
        <xdr:cNvCxnSpPr/>
      </xdr:nvCxnSpPr>
      <xdr:spPr>
        <a:xfrm flipV="1">
          <a:off x="6972300" y="1472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53176</xdr:rowOff>
    </xdr:from>
    <xdr:ext cx="469744" cy="259045"/>
    <xdr:sp macro="" textlink="">
      <xdr:nvSpPr>
        <xdr:cNvPr id="368" name="n_1aveValue【福祉施設】&#10;一人当たり面積"/>
        <xdr:cNvSpPr txBox="1"/>
      </xdr:nvSpPr>
      <xdr:spPr>
        <a:xfrm>
          <a:off x="93917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100528</xdr:rowOff>
    </xdr:from>
    <xdr:ext cx="469744" cy="259045"/>
    <xdr:sp macro="" textlink="">
      <xdr:nvSpPr>
        <xdr:cNvPr id="369" name="n_2aveValue【福祉施設】&#10;一人当たり面積"/>
        <xdr:cNvSpPr txBox="1"/>
      </xdr:nvSpPr>
      <xdr:spPr>
        <a:xfrm>
          <a:off x="8515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70" name="n_3aveValue【福祉施設】&#10;一人当たり面積"/>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1" name="n_4ave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72" name="n_1mainValue【福祉施設】&#10;一人当たり面積"/>
        <xdr:cNvSpPr txBox="1"/>
      </xdr:nvSpPr>
      <xdr:spPr>
        <a:xfrm>
          <a:off x="9391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1650</xdr:rowOff>
    </xdr:from>
    <xdr:ext cx="469744" cy="259045"/>
    <xdr:sp macro="" textlink="">
      <xdr:nvSpPr>
        <xdr:cNvPr id="373" name="n_2mainValue【福祉施設】&#10;一人当たり面積"/>
        <xdr:cNvSpPr txBox="1"/>
      </xdr:nvSpPr>
      <xdr:spPr>
        <a:xfrm>
          <a:off x="85154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24509</xdr:rowOff>
    </xdr:from>
    <xdr:ext cx="469744" cy="259045"/>
    <xdr:sp macro="" textlink="">
      <xdr:nvSpPr>
        <xdr:cNvPr id="374" name="n_3mainValue【福祉施設】&#10;一人当たり面積"/>
        <xdr:cNvSpPr txBox="1"/>
      </xdr:nvSpPr>
      <xdr:spPr>
        <a:xfrm>
          <a:off x="7626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27776</xdr:rowOff>
    </xdr:from>
    <xdr:ext cx="469744" cy="259045"/>
    <xdr:sp macro="" textlink="">
      <xdr:nvSpPr>
        <xdr:cNvPr id="375" name="n_4mainValue【福祉施設】&#10;一人当たり面積"/>
        <xdr:cNvSpPr txBox="1"/>
      </xdr:nvSpPr>
      <xdr:spPr>
        <a:xfrm>
          <a:off x="6737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98" name="直線コネクタ 397"/>
        <xdr:cNvCxnSpPr/>
      </xdr:nvCxnSpPr>
      <xdr:spPr>
        <a:xfrm flipV="1">
          <a:off x="4634865" y="17378935"/>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99" name="【市民会館】&#10;有形固定資産減価償却率最小値テキスト"/>
        <xdr:cNvSpPr txBox="1"/>
      </xdr:nvSpPr>
      <xdr:spPr>
        <a:xfrm>
          <a:off x="4673600" y="186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400" name="直線コネクタ 399"/>
        <xdr:cNvCxnSpPr/>
      </xdr:nvCxnSpPr>
      <xdr:spPr>
        <a:xfrm>
          <a:off x="4546600" y="1861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401" name="【市民会館】&#10;有形固定資産減価償却率最大値テキスト"/>
        <xdr:cNvSpPr txBox="1"/>
      </xdr:nvSpPr>
      <xdr:spPr>
        <a:xfrm>
          <a:off x="4673600" y="171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402" name="直線コネクタ 401"/>
        <xdr:cNvCxnSpPr/>
      </xdr:nvCxnSpPr>
      <xdr:spPr>
        <a:xfrm>
          <a:off x="4546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115840</xdr:rowOff>
    </xdr:from>
    <xdr:ext cx="405111" cy="259045"/>
    <xdr:sp macro="" textlink="">
      <xdr:nvSpPr>
        <xdr:cNvPr id="403" name="【市民会館】&#10;有形固定資産減価償却率平均値テキスト"/>
        <xdr:cNvSpPr txBox="1"/>
      </xdr:nvSpPr>
      <xdr:spPr>
        <a:xfrm>
          <a:off x="4673600" y="17946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404" name="フローチャート: 判断 403"/>
        <xdr:cNvSpPr/>
      </xdr:nvSpPr>
      <xdr:spPr>
        <a:xfrm>
          <a:off x="45847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405" name="フローチャート: 判断 404"/>
        <xdr:cNvSpPr/>
      </xdr:nvSpPr>
      <xdr:spPr>
        <a:xfrm>
          <a:off x="3746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48261</xdr:rowOff>
    </xdr:from>
    <xdr:to>
      <xdr:col>15</xdr:col>
      <xdr:colOff>101600</xdr:colOff>
      <xdr:row>105</xdr:row>
      <xdr:rowOff>149861</xdr:rowOff>
    </xdr:to>
    <xdr:sp macro="" textlink="">
      <xdr:nvSpPr>
        <xdr:cNvPr id="406" name="フローチャート: 判断 405"/>
        <xdr:cNvSpPr/>
      </xdr:nvSpPr>
      <xdr:spPr>
        <a:xfrm>
          <a:off x="2857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141987</xdr:rowOff>
    </xdr:from>
    <xdr:to>
      <xdr:col>10</xdr:col>
      <xdr:colOff>165100</xdr:colOff>
      <xdr:row>105</xdr:row>
      <xdr:rowOff>72137</xdr:rowOff>
    </xdr:to>
    <xdr:sp macro="" textlink="">
      <xdr:nvSpPr>
        <xdr:cNvPr id="407" name="フローチャート: 判断 406"/>
        <xdr:cNvSpPr/>
      </xdr:nvSpPr>
      <xdr:spPr>
        <a:xfrm>
          <a:off x="1968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64263</xdr:rowOff>
    </xdr:from>
    <xdr:to>
      <xdr:col>6</xdr:col>
      <xdr:colOff>38100</xdr:colOff>
      <xdr:row>103</xdr:row>
      <xdr:rowOff>165863</xdr:rowOff>
    </xdr:to>
    <xdr:sp macro="" textlink="">
      <xdr:nvSpPr>
        <xdr:cNvPr id="408" name="フローチャート: 判断 407"/>
        <xdr:cNvSpPr/>
      </xdr:nvSpPr>
      <xdr:spPr>
        <a:xfrm>
          <a:off x="1079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414" name="楕円 413"/>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25416</xdr:rowOff>
    </xdr:from>
    <xdr:ext cx="405111" cy="259045"/>
    <xdr:sp macro="" textlink="">
      <xdr:nvSpPr>
        <xdr:cNvPr id="415" name="【市民会館】&#10;有形固定資産減価償却率該当値テキスト"/>
        <xdr:cNvSpPr txBox="1"/>
      </xdr:nvSpPr>
      <xdr:spPr>
        <a:xfrm>
          <a:off x="4673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128270</xdr:rowOff>
    </xdr:from>
    <xdr:to>
      <xdr:col>20</xdr:col>
      <xdr:colOff>38100</xdr:colOff>
      <xdr:row>102</xdr:row>
      <xdr:rowOff>58420</xdr:rowOff>
    </xdr:to>
    <xdr:sp macro="" textlink="">
      <xdr:nvSpPr>
        <xdr:cNvPr id="416" name="楕円 415"/>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xdr:rowOff>
    </xdr:from>
    <xdr:to>
      <xdr:col>24</xdr:col>
      <xdr:colOff>63500</xdr:colOff>
      <xdr:row>102</xdr:row>
      <xdr:rowOff>53339</xdr:rowOff>
    </xdr:to>
    <xdr:cxnSp macro="">
      <xdr:nvCxnSpPr>
        <xdr:cNvPr id="417" name="直線コネクタ 416"/>
        <xdr:cNvCxnSpPr/>
      </xdr:nvCxnSpPr>
      <xdr:spPr>
        <a:xfrm>
          <a:off x="3797300" y="17495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418" name="楕円 417"/>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102</xdr:row>
      <xdr:rowOff>7620</xdr:rowOff>
    </xdr:to>
    <xdr:cxnSp macro="">
      <xdr:nvCxnSpPr>
        <xdr:cNvPr id="419" name="直線コネクタ 418"/>
        <xdr:cNvCxnSpPr/>
      </xdr:nvCxnSpPr>
      <xdr:spPr>
        <a:xfrm>
          <a:off x="2908300" y="1744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57404</xdr:rowOff>
    </xdr:from>
    <xdr:to>
      <xdr:col>10</xdr:col>
      <xdr:colOff>165100</xdr:colOff>
      <xdr:row>101</xdr:row>
      <xdr:rowOff>159004</xdr:rowOff>
    </xdr:to>
    <xdr:sp macro="" textlink="">
      <xdr:nvSpPr>
        <xdr:cNvPr id="420" name="楕円 419"/>
        <xdr:cNvSpPr/>
      </xdr:nvSpPr>
      <xdr:spPr>
        <a:xfrm>
          <a:off x="1968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108204</xdr:rowOff>
    </xdr:from>
    <xdr:to>
      <xdr:col>15</xdr:col>
      <xdr:colOff>50800</xdr:colOff>
      <xdr:row>101</xdr:row>
      <xdr:rowOff>133350</xdr:rowOff>
    </xdr:to>
    <xdr:cxnSp macro="">
      <xdr:nvCxnSpPr>
        <xdr:cNvPr id="421" name="直線コネクタ 420"/>
        <xdr:cNvCxnSpPr/>
      </xdr:nvCxnSpPr>
      <xdr:spPr>
        <a:xfrm>
          <a:off x="2019300" y="174246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254</xdr:rowOff>
    </xdr:from>
    <xdr:to>
      <xdr:col>6</xdr:col>
      <xdr:colOff>38100</xdr:colOff>
      <xdr:row>101</xdr:row>
      <xdr:rowOff>101854</xdr:rowOff>
    </xdr:to>
    <xdr:sp macro="" textlink="">
      <xdr:nvSpPr>
        <xdr:cNvPr id="422" name="楕円 421"/>
        <xdr:cNvSpPr/>
      </xdr:nvSpPr>
      <xdr:spPr>
        <a:xfrm>
          <a:off x="1079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51054</xdr:rowOff>
    </xdr:from>
    <xdr:to>
      <xdr:col>10</xdr:col>
      <xdr:colOff>114300</xdr:colOff>
      <xdr:row>101</xdr:row>
      <xdr:rowOff>108204</xdr:rowOff>
    </xdr:to>
    <xdr:cxnSp macro="">
      <xdr:nvCxnSpPr>
        <xdr:cNvPr id="423" name="直線コネクタ 422"/>
        <xdr:cNvCxnSpPr/>
      </xdr:nvCxnSpPr>
      <xdr:spPr>
        <a:xfrm>
          <a:off x="1130300" y="173675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12971</xdr:rowOff>
    </xdr:from>
    <xdr:ext cx="405111" cy="259045"/>
    <xdr:sp macro="" textlink="">
      <xdr:nvSpPr>
        <xdr:cNvPr id="424" name="n_1aveValue【市民会館】&#10;有形固定資産減価償却率"/>
        <xdr:cNvSpPr txBox="1"/>
      </xdr:nvSpPr>
      <xdr:spPr>
        <a:xfrm>
          <a:off x="35820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25" name="n_2aveValue【市民会館】&#10;有形固定資産減価償却率"/>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63264</xdr:rowOff>
    </xdr:from>
    <xdr:ext cx="405111" cy="259045"/>
    <xdr:sp macro="" textlink="">
      <xdr:nvSpPr>
        <xdr:cNvPr id="426" name="n_3aveValue【市民会館】&#10;有形固定資産減価償却率"/>
        <xdr:cNvSpPr txBox="1"/>
      </xdr:nvSpPr>
      <xdr:spPr>
        <a:xfrm>
          <a:off x="1816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156990</xdr:rowOff>
    </xdr:from>
    <xdr:ext cx="405111" cy="259045"/>
    <xdr:sp macro="" textlink="">
      <xdr:nvSpPr>
        <xdr:cNvPr id="427" name="n_4aveValue【市民会館】&#10;有形固定資産減価償却率"/>
        <xdr:cNvSpPr txBox="1"/>
      </xdr:nvSpPr>
      <xdr:spPr>
        <a:xfrm>
          <a:off x="927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74947</xdr:rowOff>
    </xdr:from>
    <xdr:ext cx="405111" cy="259045"/>
    <xdr:sp macro="" textlink="">
      <xdr:nvSpPr>
        <xdr:cNvPr id="428" name="n_1mainValue【市民会館】&#10;有形固定資産減価償却率"/>
        <xdr:cNvSpPr txBox="1"/>
      </xdr:nvSpPr>
      <xdr:spPr>
        <a:xfrm>
          <a:off x="3582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429" name="n_2mainValue【市民会館】&#10;有形固定資産減価償却率"/>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4081</xdr:rowOff>
    </xdr:from>
    <xdr:ext cx="405111" cy="259045"/>
    <xdr:sp macro="" textlink="">
      <xdr:nvSpPr>
        <xdr:cNvPr id="430" name="n_3mainValue【市民会館】&#10;有形固定資産減価償却率"/>
        <xdr:cNvSpPr txBox="1"/>
      </xdr:nvSpPr>
      <xdr:spPr>
        <a:xfrm>
          <a:off x="1816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118381</xdr:rowOff>
    </xdr:from>
    <xdr:ext cx="405111" cy="259045"/>
    <xdr:sp macro="" textlink="">
      <xdr:nvSpPr>
        <xdr:cNvPr id="431" name="n_4mainValue【市民会館】&#10;有形固定資産減価償却率"/>
        <xdr:cNvSpPr txBox="1"/>
      </xdr:nvSpPr>
      <xdr:spPr>
        <a:xfrm>
          <a:off x="927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2" name="テキスト ボックス 44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456" name="直線コネクタ 455"/>
        <xdr:cNvCxnSpPr/>
      </xdr:nvCxnSpPr>
      <xdr:spPr>
        <a:xfrm flipV="1">
          <a:off x="10476865" y="173659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457" name="【市民会館】&#10;一人当たり面積最小値テキスト"/>
        <xdr:cNvSpPr txBox="1"/>
      </xdr:nvSpPr>
      <xdr:spPr>
        <a:xfrm>
          <a:off x="10515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458" name="直線コネクタ 457"/>
        <xdr:cNvCxnSpPr/>
      </xdr:nvCxnSpPr>
      <xdr:spPr>
        <a:xfrm>
          <a:off x="10388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459" name="【市民会館】&#10;一人当たり面積最大値テキスト"/>
        <xdr:cNvSpPr txBox="1"/>
      </xdr:nvSpPr>
      <xdr:spPr>
        <a:xfrm>
          <a:off x="10515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460" name="直線コネクタ 459"/>
        <xdr:cNvCxnSpPr/>
      </xdr:nvCxnSpPr>
      <xdr:spPr>
        <a:xfrm>
          <a:off x="10388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158766</xdr:rowOff>
    </xdr:from>
    <xdr:ext cx="469744" cy="259045"/>
    <xdr:sp macro="" textlink="">
      <xdr:nvSpPr>
        <xdr:cNvPr id="461" name="【市民会館】&#10;一人当たり面積平均値テキスト"/>
        <xdr:cNvSpPr txBox="1"/>
      </xdr:nvSpPr>
      <xdr:spPr>
        <a:xfrm>
          <a:off x="10515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62" name="フローチャート: 判断 461"/>
        <xdr:cNvSpPr/>
      </xdr:nvSpPr>
      <xdr:spPr>
        <a:xfrm>
          <a:off x="10426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3" name="フローチャート: 判断 462"/>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4" name="フローチャート: 判断 463"/>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465" name="フローチャート: 判断 464"/>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66" name="フローチャート: 判断 465"/>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78739</xdr:rowOff>
    </xdr:from>
    <xdr:to>
      <xdr:col>55</xdr:col>
      <xdr:colOff>50800</xdr:colOff>
      <xdr:row>109</xdr:row>
      <xdr:rowOff>8889</xdr:rowOff>
    </xdr:to>
    <xdr:sp macro="" textlink="">
      <xdr:nvSpPr>
        <xdr:cNvPr id="472" name="楕円 471"/>
        <xdr:cNvSpPr/>
      </xdr:nvSpPr>
      <xdr:spPr>
        <a:xfrm>
          <a:off x="10426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165116</xdr:rowOff>
    </xdr:from>
    <xdr:ext cx="469744" cy="259045"/>
    <xdr:sp macro="" textlink="">
      <xdr:nvSpPr>
        <xdr:cNvPr id="473" name="【市民会館】&#10;一人当たり面積該当値テキスト"/>
        <xdr:cNvSpPr txBox="1"/>
      </xdr:nvSpPr>
      <xdr:spPr>
        <a:xfrm>
          <a:off x="10515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86361</xdr:rowOff>
    </xdr:from>
    <xdr:to>
      <xdr:col>50</xdr:col>
      <xdr:colOff>165100</xdr:colOff>
      <xdr:row>109</xdr:row>
      <xdr:rowOff>16511</xdr:rowOff>
    </xdr:to>
    <xdr:sp macro="" textlink="">
      <xdr:nvSpPr>
        <xdr:cNvPr id="474" name="楕円 473"/>
        <xdr:cNvSpPr/>
      </xdr:nvSpPr>
      <xdr:spPr>
        <a:xfrm>
          <a:off x="9588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129539</xdr:rowOff>
    </xdr:from>
    <xdr:to>
      <xdr:col>55</xdr:col>
      <xdr:colOff>0</xdr:colOff>
      <xdr:row>108</xdr:row>
      <xdr:rowOff>137161</xdr:rowOff>
    </xdr:to>
    <xdr:cxnSp macro="">
      <xdr:nvCxnSpPr>
        <xdr:cNvPr id="475" name="直線コネクタ 474"/>
        <xdr:cNvCxnSpPr/>
      </xdr:nvCxnSpPr>
      <xdr:spPr>
        <a:xfrm flipV="1">
          <a:off x="9639300" y="18646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93980</xdr:rowOff>
    </xdr:from>
    <xdr:to>
      <xdr:col>46</xdr:col>
      <xdr:colOff>38100</xdr:colOff>
      <xdr:row>109</xdr:row>
      <xdr:rowOff>24130</xdr:rowOff>
    </xdr:to>
    <xdr:sp macro="" textlink="">
      <xdr:nvSpPr>
        <xdr:cNvPr id="476" name="楕円 475"/>
        <xdr:cNvSpPr/>
      </xdr:nvSpPr>
      <xdr:spPr>
        <a:xfrm>
          <a:off x="8699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137161</xdr:rowOff>
    </xdr:from>
    <xdr:to>
      <xdr:col>50</xdr:col>
      <xdr:colOff>114300</xdr:colOff>
      <xdr:row>108</xdr:row>
      <xdr:rowOff>144780</xdr:rowOff>
    </xdr:to>
    <xdr:cxnSp macro="">
      <xdr:nvCxnSpPr>
        <xdr:cNvPr id="477" name="直線コネクタ 476"/>
        <xdr:cNvCxnSpPr/>
      </xdr:nvCxnSpPr>
      <xdr:spPr>
        <a:xfrm flipV="1">
          <a:off x="8750300" y="18653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101600</xdr:rowOff>
    </xdr:from>
    <xdr:to>
      <xdr:col>41</xdr:col>
      <xdr:colOff>101600</xdr:colOff>
      <xdr:row>109</xdr:row>
      <xdr:rowOff>31750</xdr:rowOff>
    </xdr:to>
    <xdr:sp macro="" textlink="">
      <xdr:nvSpPr>
        <xdr:cNvPr id="478" name="楕円 477"/>
        <xdr:cNvSpPr/>
      </xdr:nvSpPr>
      <xdr:spPr>
        <a:xfrm>
          <a:off x="781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144780</xdr:rowOff>
    </xdr:from>
    <xdr:to>
      <xdr:col>45</xdr:col>
      <xdr:colOff>177800</xdr:colOff>
      <xdr:row>108</xdr:row>
      <xdr:rowOff>152400</xdr:rowOff>
    </xdr:to>
    <xdr:cxnSp macro="">
      <xdr:nvCxnSpPr>
        <xdr:cNvPr id="479" name="直線コネクタ 478"/>
        <xdr:cNvCxnSpPr/>
      </xdr:nvCxnSpPr>
      <xdr:spPr>
        <a:xfrm flipV="1">
          <a:off x="7861300" y="1866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109220</xdr:rowOff>
    </xdr:from>
    <xdr:to>
      <xdr:col>36</xdr:col>
      <xdr:colOff>165100</xdr:colOff>
      <xdr:row>109</xdr:row>
      <xdr:rowOff>39370</xdr:rowOff>
    </xdr:to>
    <xdr:sp macro="" textlink="">
      <xdr:nvSpPr>
        <xdr:cNvPr id="480" name="楕円 479"/>
        <xdr:cNvSpPr/>
      </xdr:nvSpPr>
      <xdr:spPr>
        <a:xfrm>
          <a:off x="6921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152400</xdr:rowOff>
    </xdr:from>
    <xdr:to>
      <xdr:col>41</xdr:col>
      <xdr:colOff>50800</xdr:colOff>
      <xdr:row>108</xdr:row>
      <xdr:rowOff>160020</xdr:rowOff>
    </xdr:to>
    <xdr:cxnSp macro="">
      <xdr:nvCxnSpPr>
        <xdr:cNvPr id="481" name="直線コネクタ 480"/>
        <xdr:cNvCxnSpPr/>
      </xdr:nvCxnSpPr>
      <xdr:spPr>
        <a:xfrm flipV="1">
          <a:off x="6972300" y="18669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82"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3"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135907</xdr:rowOff>
    </xdr:from>
    <xdr:ext cx="469744" cy="259045"/>
    <xdr:sp macro="" textlink="">
      <xdr:nvSpPr>
        <xdr:cNvPr id="484" name="n_3aveValue【市民会館】&#10;一人当たり面積"/>
        <xdr:cNvSpPr txBox="1"/>
      </xdr:nvSpPr>
      <xdr:spPr>
        <a:xfrm>
          <a:off x="7626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132097</xdr:rowOff>
    </xdr:from>
    <xdr:ext cx="469744" cy="259045"/>
    <xdr:sp macro="" textlink="">
      <xdr:nvSpPr>
        <xdr:cNvPr id="485" name="n_4aveValue【市民会館】&#10;一人当たり面積"/>
        <xdr:cNvSpPr txBox="1"/>
      </xdr:nvSpPr>
      <xdr:spPr>
        <a:xfrm>
          <a:off x="6737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7638</xdr:rowOff>
    </xdr:from>
    <xdr:ext cx="469744" cy="259045"/>
    <xdr:sp macro="" textlink="">
      <xdr:nvSpPr>
        <xdr:cNvPr id="486" name="n_1mainValue【市民会館】&#10;一人当たり面積"/>
        <xdr:cNvSpPr txBox="1"/>
      </xdr:nvSpPr>
      <xdr:spPr>
        <a:xfrm>
          <a:off x="9391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15257</xdr:rowOff>
    </xdr:from>
    <xdr:ext cx="469744" cy="259045"/>
    <xdr:sp macro="" textlink="">
      <xdr:nvSpPr>
        <xdr:cNvPr id="487" name="n_2mainValue【市民会館】&#10;一人当たり面積"/>
        <xdr:cNvSpPr txBox="1"/>
      </xdr:nvSpPr>
      <xdr:spPr>
        <a:xfrm>
          <a:off x="8515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22877</xdr:rowOff>
    </xdr:from>
    <xdr:ext cx="469744" cy="259045"/>
    <xdr:sp macro="" textlink="">
      <xdr:nvSpPr>
        <xdr:cNvPr id="488" name="n_3mainValue【市民会館】&#10;一人当たり面積"/>
        <xdr:cNvSpPr txBox="1"/>
      </xdr:nvSpPr>
      <xdr:spPr>
        <a:xfrm>
          <a:off x="7626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30497</xdr:rowOff>
    </xdr:from>
    <xdr:ext cx="469744" cy="259045"/>
    <xdr:sp macro="" textlink="">
      <xdr:nvSpPr>
        <xdr:cNvPr id="489" name="n_4mainValue【市民会館】&#10;一人当たり面積"/>
        <xdr:cNvSpPr txBox="1"/>
      </xdr:nvSpPr>
      <xdr:spPr>
        <a:xfrm>
          <a:off x="67374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115062</xdr:rowOff>
    </xdr:from>
    <xdr:to>
      <xdr:col>85</xdr:col>
      <xdr:colOff>126364</xdr:colOff>
      <xdr:row>42</xdr:row>
      <xdr:rowOff>67056</xdr:rowOff>
    </xdr:to>
    <xdr:cxnSp macro="">
      <xdr:nvCxnSpPr>
        <xdr:cNvPr id="512" name="直線コネクタ 511"/>
        <xdr:cNvCxnSpPr/>
      </xdr:nvCxnSpPr>
      <xdr:spPr>
        <a:xfrm flipV="1">
          <a:off x="16318864" y="594436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70883</xdr:rowOff>
    </xdr:from>
    <xdr:ext cx="405111" cy="259045"/>
    <xdr:sp macro="" textlink="">
      <xdr:nvSpPr>
        <xdr:cNvPr id="513" name="【一般廃棄物処理施設】&#10;有形固定資産減価償却率最小値テキスト"/>
        <xdr:cNvSpPr txBox="1"/>
      </xdr:nvSpPr>
      <xdr:spPr>
        <a:xfrm>
          <a:off x="16357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67056</xdr:rowOff>
    </xdr:from>
    <xdr:to>
      <xdr:col>86</xdr:col>
      <xdr:colOff>25400</xdr:colOff>
      <xdr:row>42</xdr:row>
      <xdr:rowOff>67056</xdr:rowOff>
    </xdr:to>
    <xdr:cxnSp macro="">
      <xdr:nvCxnSpPr>
        <xdr:cNvPr id="514" name="直線コネクタ 513"/>
        <xdr:cNvCxnSpPr/>
      </xdr:nvCxnSpPr>
      <xdr:spPr>
        <a:xfrm>
          <a:off x="16230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61739</xdr:rowOff>
    </xdr:from>
    <xdr:ext cx="405111" cy="259045"/>
    <xdr:sp macro="" textlink="">
      <xdr:nvSpPr>
        <xdr:cNvPr id="515" name="【一般廃棄物処理施設】&#10;有形固定資産減価償却率最大値テキスト"/>
        <xdr:cNvSpPr txBox="1"/>
      </xdr:nvSpPr>
      <xdr:spPr>
        <a:xfrm>
          <a:off x="16357600" y="571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115062</xdr:rowOff>
    </xdr:from>
    <xdr:to>
      <xdr:col>86</xdr:col>
      <xdr:colOff>25400</xdr:colOff>
      <xdr:row>34</xdr:row>
      <xdr:rowOff>115062</xdr:rowOff>
    </xdr:to>
    <xdr:cxnSp macro="">
      <xdr:nvCxnSpPr>
        <xdr:cNvPr id="516" name="直線コネクタ 515"/>
        <xdr:cNvCxnSpPr/>
      </xdr:nvCxnSpPr>
      <xdr:spPr>
        <a:xfrm>
          <a:off x="16230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88409</xdr:rowOff>
    </xdr:from>
    <xdr:ext cx="405111" cy="259045"/>
    <xdr:sp macro="" textlink="">
      <xdr:nvSpPr>
        <xdr:cNvPr id="517" name="【一般廃棄物処理施設】&#10;有形固定資産減価償却率平均値テキスト"/>
        <xdr:cNvSpPr txBox="1"/>
      </xdr:nvSpPr>
      <xdr:spPr>
        <a:xfrm>
          <a:off x="16357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518" name="フローチャート: 判断 517"/>
        <xdr:cNvSpPr/>
      </xdr:nvSpPr>
      <xdr:spPr>
        <a:xfrm>
          <a:off x="16268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77978</xdr:rowOff>
    </xdr:from>
    <xdr:to>
      <xdr:col>81</xdr:col>
      <xdr:colOff>101600</xdr:colOff>
      <xdr:row>39</xdr:row>
      <xdr:rowOff>8128</xdr:rowOff>
    </xdr:to>
    <xdr:sp macro="" textlink="">
      <xdr:nvSpPr>
        <xdr:cNvPr id="519" name="フローチャート: 判断 518"/>
        <xdr:cNvSpPr/>
      </xdr:nvSpPr>
      <xdr:spPr>
        <a:xfrm>
          <a:off x="15430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73406</xdr:rowOff>
    </xdr:from>
    <xdr:to>
      <xdr:col>76</xdr:col>
      <xdr:colOff>165100</xdr:colOff>
      <xdr:row>40</xdr:row>
      <xdr:rowOff>3556</xdr:rowOff>
    </xdr:to>
    <xdr:sp macro="" textlink="">
      <xdr:nvSpPr>
        <xdr:cNvPr id="520" name="フローチャート: 判断 519"/>
        <xdr:cNvSpPr/>
      </xdr:nvSpPr>
      <xdr:spPr>
        <a:xfrm>
          <a:off x="1454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48260</xdr:rowOff>
    </xdr:from>
    <xdr:to>
      <xdr:col>72</xdr:col>
      <xdr:colOff>38100</xdr:colOff>
      <xdr:row>39</xdr:row>
      <xdr:rowOff>149860</xdr:rowOff>
    </xdr:to>
    <xdr:sp macro="" textlink="">
      <xdr:nvSpPr>
        <xdr:cNvPr id="521" name="フローチャート: 判断 520"/>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36830</xdr:rowOff>
    </xdr:from>
    <xdr:to>
      <xdr:col>67</xdr:col>
      <xdr:colOff>101600</xdr:colOff>
      <xdr:row>39</xdr:row>
      <xdr:rowOff>138430</xdr:rowOff>
    </xdr:to>
    <xdr:sp macro="" textlink="">
      <xdr:nvSpPr>
        <xdr:cNvPr id="522" name="フローチャート: 判断 521"/>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103124</xdr:rowOff>
    </xdr:from>
    <xdr:to>
      <xdr:col>85</xdr:col>
      <xdr:colOff>177800</xdr:colOff>
      <xdr:row>39</xdr:row>
      <xdr:rowOff>33274</xdr:rowOff>
    </xdr:to>
    <xdr:sp macro="" textlink="">
      <xdr:nvSpPr>
        <xdr:cNvPr id="528" name="楕円 527"/>
        <xdr:cNvSpPr/>
      </xdr:nvSpPr>
      <xdr:spPr>
        <a:xfrm>
          <a:off x="16268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126001</xdr:rowOff>
    </xdr:from>
    <xdr:ext cx="405111" cy="259045"/>
    <xdr:sp macro="" textlink="">
      <xdr:nvSpPr>
        <xdr:cNvPr id="529" name="【一般廃棄物処理施設】&#10;有形固定資産減価償却率該当値テキスト"/>
        <xdr:cNvSpPr txBox="1"/>
      </xdr:nvSpPr>
      <xdr:spPr>
        <a:xfrm>
          <a:off x="16357600" y="6469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530" name="楕円 529"/>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153924</xdr:rowOff>
    </xdr:to>
    <xdr:cxnSp macro="">
      <xdr:nvCxnSpPr>
        <xdr:cNvPr id="531" name="直線コネクタ 530"/>
        <xdr:cNvCxnSpPr/>
      </xdr:nvCxnSpPr>
      <xdr:spPr>
        <a:xfrm>
          <a:off x="15481300" y="660273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141986</xdr:rowOff>
    </xdr:from>
    <xdr:to>
      <xdr:col>76</xdr:col>
      <xdr:colOff>165100</xdr:colOff>
      <xdr:row>38</xdr:row>
      <xdr:rowOff>72136</xdr:rowOff>
    </xdr:to>
    <xdr:sp macro="" textlink="">
      <xdr:nvSpPr>
        <xdr:cNvPr id="532" name="楕円 531"/>
        <xdr:cNvSpPr/>
      </xdr:nvSpPr>
      <xdr:spPr>
        <a:xfrm>
          <a:off x="14541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21336</xdr:rowOff>
    </xdr:from>
    <xdr:to>
      <xdr:col>81</xdr:col>
      <xdr:colOff>50800</xdr:colOff>
      <xdr:row>38</xdr:row>
      <xdr:rowOff>87630</xdr:rowOff>
    </xdr:to>
    <xdr:cxnSp macro="">
      <xdr:nvCxnSpPr>
        <xdr:cNvPr id="533" name="直線コネクタ 532"/>
        <xdr:cNvCxnSpPr/>
      </xdr:nvCxnSpPr>
      <xdr:spPr>
        <a:xfrm>
          <a:off x="14592300" y="653643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148844</xdr:rowOff>
    </xdr:from>
    <xdr:to>
      <xdr:col>72</xdr:col>
      <xdr:colOff>38100</xdr:colOff>
      <xdr:row>37</xdr:row>
      <xdr:rowOff>78994</xdr:rowOff>
    </xdr:to>
    <xdr:sp macro="" textlink="">
      <xdr:nvSpPr>
        <xdr:cNvPr id="534" name="楕円 533"/>
        <xdr:cNvSpPr/>
      </xdr:nvSpPr>
      <xdr:spPr>
        <a:xfrm>
          <a:off x="13652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28194</xdr:rowOff>
    </xdr:from>
    <xdr:to>
      <xdr:col>76</xdr:col>
      <xdr:colOff>114300</xdr:colOff>
      <xdr:row>38</xdr:row>
      <xdr:rowOff>21336</xdr:rowOff>
    </xdr:to>
    <xdr:cxnSp macro="">
      <xdr:nvCxnSpPr>
        <xdr:cNvPr id="535" name="直線コネクタ 534"/>
        <xdr:cNvCxnSpPr/>
      </xdr:nvCxnSpPr>
      <xdr:spPr>
        <a:xfrm>
          <a:off x="13703300" y="63718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20828</xdr:rowOff>
    </xdr:from>
    <xdr:to>
      <xdr:col>67</xdr:col>
      <xdr:colOff>101600</xdr:colOff>
      <xdr:row>37</xdr:row>
      <xdr:rowOff>122428</xdr:rowOff>
    </xdr:to>
    <xdr:sp macro="" textlink="">
      <xdr:nvSpPr>
        <xdr:cNvPr id="536" name="楕円 535"/>
        <xdr:cNvSpPr/>
      </xdr:nvSpPr>
      <xdr:spPr>
        <a:xfrm>
          <a:off x="12763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28194</xdr:rowOff>
    </xdr:from>
    <xdr:to>
      <xdr:col>71</xdr:col>
      <xdr:colOff>177800</xdr:colOff>
      <xdr:row>37</xdr:row>
      <xdr:rowOff>71628</xdr:rowOff>
    </xdr:to>
    <xdr:cxnSp macro="">
      <xdr:nvCxnSpPr>
        <xdr:cNvPr id="537" name="直線コネクタ 536"/>
        <xdr:cNvCxnSpPr/>
      </xdr:nvCxnSpPr>
      <xdr:spPr>
        <a:xfrm flipV="1">
          <a:off x="12814300" y="63718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170705</xdr:rowOff>
    </xdr:from>
    <xdr:ext cx="405111" cy="259045"/>
    <xdr:sp macro="" textlink="">
      <xdr:nvSpPr>
        <xdr:cNvPr id="538" name="n_1aveValue【一般廃棄物処理施設】&#10;有形固定資産減価償却率"/>
        <xdr:cNvSpPr txBox="1"/>
      </xdr:nvSpPr>
      <xdr:spPr>
        <a:xfrm>
          <a:off x="15266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166133</xdr:rowOff>
    </xdr:from>
    <xdr:ext cx="405111" cy="259045"/>
    <xdr:sp macro="" textlink="">
      <xdr:nvSpPr>
        <xdr:cNvPr id="539" name="n_2aveValue【一般廃棄物処理施設】&#10;有形固定資産減価償却率"/>
        <xdr:cNvSpPr txBox="1"/>
      </xdr:nvSpPr>
      <xdr:spPr>
        <a:xfrm>
          <a:off x="14389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540" name="n_3aveValue【一般廃棄物処理施設】&#10;有形固定資産減価償却率"/>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541" name="n_4aveValue【一般廃棄物処理施設】&#10;有形固定資産減価償却率"/>
        <xdr:cNvSpPr txBox="1"/>
      </xdr:nvSpPr>
      <xdr:spPr>
        <a:xfrm>
          <a:off x="12611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542" name="n_1mainValue【一般廃棄物処理施設】&#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88663</xdr:rowOff>
    </xdr:from>
    <xdr:ext cx="405111" cy="259045"/>
    <xdr:sp macro="" textlink="">
      <xdr:nvSpPr>
        <xdr:cNvPr id="543" name="n_2mainValue【一般廃棄物処理施設】&#10;有形固定資産減価償却率"/>
        <xdr:cNvSpPr txBox="1"/>
      </xdr:nvSpPr>
      <xdr:spPr>
        <a:xfrm>
          <a:off x="143897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95521</xdr:rowOff>
    </xdr:from>
    <xdr:ext cx="405111" cy="259045"/>
    <xdr:sp macro="" textlink="">
      <xdr:nvSpPr>
        <xdr:cNvPr id="544" name="n_3mainValue【一般廃棄物処理施設】&#10;有形固定資産減価償却率"/>
        <xdr:cNvSpPr txBox="1"/>
      </xdr:nvSpPr>
      <xdr:spPr>
        <a:xfrm>
          <a:off x="13500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138955</xdr:rowOff>
    </xdr:from>
    <xdr:ext cx="405111" cy="259045"/>
    <xdr:sp macro="" textlink="">
      <xdr:nvSpPr>
        <xdr:cNvPr id="545" name="n_4mainValue【一般廃棄物処理施設】&#10;有形固定資産減価償却率"/>
        <xdr:cNvSpPr txBox="1"/>
      </xdr:nvSpPr>
      <xdr:spPr>
        <a:xfrm>
          <a:off x="1261174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9" name="テキスト ボックス 55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569" name="直線コネクタ 568"/>
        <xdr:cNvCxnSpPr/>
      </xdr:nvCxnSpPr>
      <xdr:spPr>
        <a:xfrm flipV="1">
          <a:off x="22160864" y="5861563"/>
          <a:ext cx="0" cy="136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570" name="【一般廃棄物処理施設】&#10;一人当たり有形固定資産（償却資産）額最小値テキスト"/>
        <xdr:cNvSpPr txBox="1"/>
      </xdr:nvSpPr>
      <xdr:spPr>
        <a:xfrm>
          <a:off x="22199600" y="72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571" name="直線コネクタ 570"/>
        <xdr:cNvCxnSpPr/>
      </xdr:nvCxnSpPr>
      <xdr:spPr>
        <a:xfrm>
          <a:off x="22072600" y="722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572" name="【一般廃棄物処理施設】&#10;一人当たり有形固定資産（償却資産）額最大値テキスト"/>
        <xdr:cNvSpPr txBox="1"/>
      </xdr:nvSpPr>
      <xdr:spPr>
        <a:xfrm>
          <a:off x="22199600" y="56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573" name="直線コネクタ 572"/>
        <xdr:cNvCxnSpPr/>
      </xdr:nvCxnSpPr>
      <xdr:spPr>
        <a:xfrm>
          <a:off x="22072600" y="58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147024</xdr:rowOff>
    </xdr:from>
    <xdr:ext cx="534377" cy="259045"/>
    <xdr:sp macro="" textlink="">
      <xdr:nvSpPr>
        <xdr:cNvPr id="574" name="【一般廃棄物処理施設】&#10;一人当たり有形固定資産（償却資産）額平均値テキスト"/>
        <xdr:cNvSpPr txBox="1"/>
      </xdr:nvSpPr>
      <xdr:spPr>
        <a:xfrm>
          <a:off x="22199600" y="666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575" name="フローチャート: 判断 574"/>
        <xdr:cNvSpPr/>
      </xdr:nvSpPr>
      <xdr:spPr>
        <a:xfrm>
          <a:off x="22110700" y="68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576" name="フローチャート: 判断 575"/>
        <xdr:cNvSpPr/>
      </xdr:nvSpPr>
      <xdr:spPr>
        <a:xfrm>
          <a:off x="212725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93081</xdr:rowOff>
    </xdr:from>
    <xdr:to>
      <xdr:col>107</xdr:col>
      <xdr:colOff>101600</xdr:colOff>
      <xdr:row>40</xdr:row>
      <xdr:rowOff>23231</xdr:rowOff>
    </xdr:to>
    <xdr:sp macro="" textlink="">
      <xdr:nvSpPr>
        <xdr:cNvPr id="577" name="フローチャート: 判断 576"/>
        <xdr:cNvSpPr/>
      </xdr:nvSpPr>
      <xdr:spPr>
        <a:xfrm>
          <a:off x="20383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79262</xdr:rowOff>
    </xdr:from>
    <xdr:to>
      <xdr:col>102</xdr:col>
      <xdr:colOff>165100</xdr:colOff>
      <xdr:row>40</xdr:row>
      <xdr:rowOff>9412</xdr:rowOff>
    </xdr:to>
    <xdr:sp macro="" textlink="">
      <xdr:nvSpPr>
        <xdr:cNvPr id="578" name="フローチャート: 判断 577"/>
        <xdr:cNvSpPr/>
      </xdr:nvSpPr>
      <xdr:spPr>
        <a:xfrm>
          <a:off x="19494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50474</xdr:rowOff>
    </xdr:from>
    <xdr:to>
      <xdr:col>98</xdr:col>
      <xdr:colOff>38100</xdr:colOff>
      <xdr:row>39</xdr:row>
      <xdr:rowOff>152074</xdr:rowOff>
    </xdr:to>
    <xdr:sp macro="" textlink="">
      <xdr:nvSpPr>
        <xdr:cNvPr id="579" name="フローチャート: 判断 578"/>
        <xdr:cNvSpPr/>
      </xdr:nvSpPr>
      <xdr:spPr>
        <a:xfrm>
          <a:off x="18605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63154</xdr:rowOff>
    </xdr:from>
    <xdr:to>
      <xdr:col>116</xdr:col>
      <xdr:colOff>114300</xdr:colOff>
      <xdr:row>41</xdr:row>
      <xdr:rowOff>164754</xdr:rowOff>
    </xdr:to>
    <xdr:sp macro="" textlink="">
      <xdr:nvSpPr>
        <xdr:cNvPr id="585" name="楕円 584"/>
        <xdr:cNvSpPr/>
      </xdr:nvSpPr>
      <xdr:spPr>
        <a:xfrm>
          <a:off x="22110700" y="709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149531</xdr:rowOff>
    </xdr:from>
    <xdr:ext cx="534377" cy="259045"/>
    <xdr:sp macro="" textlink="">
      <xdr:nvSpPr>
        <xdr:cNvPr id="586" name="【一般廃棄物処理施設】&#10;一人当たり有形固定資産（償却資産）額該当値テキスト"/>
        <xdr:cNvSpPr txBox="1"/>
      </xdr:nvSpPr>
      <xdr:spPr>
        <a:xfrm>
          <a:off x="22199600" y="70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64925</xdr:rowOff>
    </xdr:from>
    <xdr:to>
      <xdr:col>112</xdr:col>
      <xdr:colOff>38100</xdr:colOff>
      <xdr:row>41</xdr:row>
      <xdr:rowOff>166525</xdr:rowOff>
    </xdr:to>
    <xdr:sp macro="" textlink="">
      <xdr:nvSpPr>
        <xdr:cNvPr id="587" name="楕円 586"/>
        <xdr:cNvSpPr/>
      </xdr:nvSpPr>
      <xdr:spPr>
        <a:xfrm>
          <a:off x="21272500" y="70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113954</xdr:rowOff>
    </xdr:from>
    <xdr:to>
      <xdr:col>116</xdr:col>
      <xdr:colOff>63500</xdr:colOff>
      <xdr:row>41</xdr:row>
      <xdr:rowOff>115725</xdr:rowOff>
    </xdr:to>
    <xdr:cxnSp macro="">
      <xdr:nvCxnSpPr>
        <xdr:cNvPr id="588" name="直線コネクタ 587"/>
        <xdr:cNvCxnSpPr/>
      </xdr:nvCxnSpPr>
      <xdr:spPr>
        <a:xfrm flipV="1">
          <a:off x="21323300" y="7143404"/>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66609</xdr:rowOff>
    </xdr:from>
    <xdr:to>
      <xdr:col>107</xdr:col>
      <xdr:colOff>101600</xdr:colOff>
      <xdr:row>41</xdr:row>
      <xdr:rowOff>168209</xdr:rowOff>
    </xdr:to>
    <xdr:sp macro="" textlink="">
      <xdr:nvSpPr>
        <xdr:cNvPr id="589" name="楕円 588"/>
        <xdr:cNvSpPr/>
      </xdr:nvSpPr>
      <xdr:spPr>
        <a:xfrm>
          <a:off x="20383500" y="709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115725</xdr:rowOff>
    </xdr:from>
    <xdr:to>
      <xdr:col>111</xdr:col>
      <xdr:colOff>177800</xdr:colOff>
      <xdr:row>41</xdr:row>
      <xdr:rowOff>117409</xdr:rowOff>
    </xdr:to>
    <xdr:cxnSp macro="">
      <xdr:nvCxnSpPr>
        <xdr:cNvPr id="590" name="直線コネクタ 589"/>
        <xdr:cNvCxnSpPr/>
      </xdr:nvCxnSpPr>
      <xdr:spPr>
        <a:xfrm flipV="1">
          <a:off x="20434300" y="7145175"/>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47124</xdr:rowOff>
    </xdr:from>
    <xdr:to>
      <xdr:col>102</xdr:col>
      <xdr:colOff>165100</xdr:colOff>
      <xdr:row>41</xdr:row>
      <xdr:rowOff>148724</xdr:rowOff>
    </xdr:to>
    <xdr:sp macro="" textlink="">
      <xdr:nvSpPr>
        <xdr:cNvPr id="591" name="楕円 590"/>
        <xdr:cNvSpPr/>
      </xdr:nvSpPr>
      <xdr:spPr>
        <a:xfrm>
          <a:off x="19494500" y="7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97924</xdr:rowOff>
    </xdr:from>
    <xdr:to>
      <xdr:col>107</xdr:col>
      <xdr:colOff>50800</xdr:colOff>
      <xdr:row>41</xdr:row>
      <xdr:rowOff>117409</xdr:rowOff>
    </xdr:to>
    <xdr:cxnSp macro="">
      <xdr:nvCxnSpPr>
        <xdr:cNvPr id="592" name="直線コネクタ 591"/>
        <xdr:cNvCxnSpPr/>
      </xdr:nvCxnSpPr>
      <xdr:spPr>
        <a:xfrm>
          <a:off x="19545300" y="7127374"/>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68967</xdr:rowOff>
    </xdr:from>
    <xdr:to>
      <xdr:col>98</xdr:col>
      <xdr:colOff>38100</xdr:colOff>
      <xdr:row>41</xdr:row>
      <xdr:rowOff>170567</xdr:rowOff>
    </xdr:to>
    <xdr:sp macro="" textlink="">
      <xdr:nvSpPr>
        <xdr:cNvPr id="593" name="楕円 592"/>
        <xdr:cNvSpPr/>
      </xdr:nvSpPr>
      <xdr:spPr>
        <a:xfrm>
          <a:off x="18605500" y="70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97924</xdr:rowOff>
    </xdr:from>
    <xdr:to>
      <xdr:col>102</xdr:col>
      <xdr:colOff>114300</xdr:colOff>
      <xdr:row>41</xdr:row>
      <xdr:rowOff>119767</xdr:rowOff>
    </xdr:to>
    <xdr:cxnSp macro="">
      <xdr:nvCxnSpPr>
        <xdr:cNvPr id="594" name="直線コネクタ 593"/>
        <xdr:cNvCxnSpPr/>
      </xdr:nvCxnSpPr>
      <xdr:spPr>
        <a:xfrm flipV="1">
          <a:off x="18656300" y="7127374"/>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48299</xdr:rowOff>
    </xdr:from>
    <xdr:ext cx="599010" cy="259045"/>
    <xdr:sp macro="" textlink="">
      <xdr:nvSpPr>
        <xdr:cNvPr id="595" name="n_1aveValue【一般廃棄物処理施設】&#10;一人当たり有形固定資産（償却資産）額"/>
        <xdr:cNvSpPr txBox="1"/>
      </xdr:nvSpPr>
      <xdr:spPr>
        <a:xfrm>
          <a:off x="21011095" y="656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39758</xdr:rowOff>
    </xdr:from>
    <xdr:ext cx="599010" cy="259045"/>
    <xdr:sp macro="" textlink="">
      <xdr:nvSpPr>
        <xdr:cNvPr id="596" name="n_2aveValue【一般廃棄物処理施設】&#10;一人当たり有形固定資産（償却資産）額"/>
        <xdr:cNvSpPr txBox="1"/>
      </xdr:nvSpPr>
      <xdr:spPr>
        <a:xfrm>
          <a:off x="201347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25939</xdr:rowOff>
    </xdr:from>
    <xdr:ext cx="599010" cy="259045"/>
    <xdr:sp macro="" textlink="">
      <xdr:nvSpPr>
        <xdr:cNvPr id="597" name="n_3aveValue【一般廃棄物処理施設】&#10;一人当たり有形固定資産（償却資産）額"/>
        <xdr:cNvSpPr txBox="1"/>
      </xdr:nvSpPr>
      <xdr:spPr>
        <a:xfrm>
          <a:off x="19245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168601</xdr:rowOff>
    </xdr:from>
    <xdr:ext cx="599010" cy="259045"/>
    <xdr:sp macro="" textlink="">
      <xdr:nvSpPr>
        <xdr:cNvPr id="598" name="n_4aveValue【一般廃棄物処理施設】&#10;一人当たり有形固定資産（償却資産）額"/>
        <xdr:cNvSpPr txBox="1"/>
      </xdr:nvSpPr>
      <xdr:spPr>
        <a:xfrm>
          <a:off x="18356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157652</xdr:rowOff>
    </xdr:from>
    <xdr:ext cx="534377" cy="259045"/>
    <xdr:sp macro="" textlink="">
      <xdr:nvSpPr>
        <xdr:cNvPr id="599" name="n_1mainValue【一般廃棄物処理施設】&#10;一人当たり有形固定資産（償却資産）額"/>
        <xdr:cNvSpPr txBox="1"/>
      </xdr:nvSpPr>
      <xdr:spPr>
        <a:xfrm>
          <a:off x="21043411" y="71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159336</xdr:rowOff>
    </xdr:from>
    <xdr:ext cx="534377" cy="259045"/>
    <xdr:sp macro="" textlink="">
      <xdr:nvSpPr>
        <xdr:cNvPr id="600" name="n_2mainValue【一般廃棄物処理施設】&#10;一人当たり有形固定資産（償却資産）額"/>
        <xdr:cNvSpPr txBox="1"/>
      </xdr:nvSpPr>
      <xdr:spPr>
        <a:xfrm>
          <a:off x="20167111" y="71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139851</xdr:rowOff>
    </xdr:from>
    <xdr:ext cx="534377" cy="259045"/>
    <xdr:sp macro="" textlink="">
      <xdr:nvSpPr>
        <xdr:cNvPr id="601" name="n_3mainValue【一般廃棄物処理施設】&#10;一人当たり有形固定資産（償却資産）額"/>
        <xdr:cNvSpPr txBox="1"/>
      </xdr:nvSpPr>
      <xdr:spPr>
        <a:xfrm>
          <a:off x="19278111" y="71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161694</xdr:rowOff>
    </xdr:from>
    <xdr:ext cx="534377" cy="259045"/>
    <xdr:sp macro="" textlink="">
      <xdr:nvSpPr>
        <xdr:cNvPr id="602" name="n_4mainValue【一般廃棄物処理施設】&#10;一人当たり有形固定資産（償却資産）額"/>
        <xdr:cNvSpPr txBox="1"/>
      </xdr:nvSpPr>
      <xdr:spPr>
        <a:xfrm>
          <a:off x="18389111" y="71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626" name="直線コネクタ 625"/>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627" name="【保健センター・保健所】&#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628" name="直線コネクタ 627"/>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629" name="【保健センター・保健所】&#10;有形固定資産減価償却率最大値テキスト"/>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630" name="直線コネクタ 629"/>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101617</xdr:rowOff>
    </xdr:from>
    <xdr:ext cx="405111" cy="259045"/>
    <xdr:sp macro="" textlink="">
      <xdr:nvSpPr>
        <xdr:cNvPr id="631" name="【保健センター・保健所】&#10;有形固定資産減価償却率平均値テキスト"/>
        <xdr:cNvSpPr txBox="1"/>
      </xdr:nvSpPr>
      <xdr:spPr>
        <a:xfrm>
          <a:off x="16357600" y="10388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632" name="フローチャート: 判断 631"/>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633" name="フローチャート: 判断 632"/>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634" name="フローチャート: 判断 633"/>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635" name="フローチャート: 判断 634"/>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636" name="フローチャート: 判断 635"/>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642" name="楕円 641"/>
        <xdr:cNvSpPr/>
      </xdr:nvSpPr>
      <xdr:spPr>
        <a:xfrm>
          <a:off x="16268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05111" cy="259045"/>
    <xdr:sp macro="" textlink="">
      <xdr:nvSpPr>
        <xdr:cNvPr id="643" name="【保健センター・保健所】&#10;有形固定資産減価償却率該当値テキスト"/>
        <xdr:cNvSpPr txBox="1"/>
      </xdr:nvSpPr>
      <xdr:spPr>
        <a:xfrm>
          <a:off x="16357600" y="1091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162560</xdr:rowOff>
    </xdr:from>
    <xdr:to>
      <xdr:col>81</xdr:col>
      <xdr:colOff>101600</xdr:colOff>
      <xdr:row>64</xdr:row>
      <xdr:rowOff>92710</xdr:rowOff>
    </xdr:to>
    <xdr:sp macro="" textlink="">
      <xdr:nvSpPr>
        <xdr:cNvPr id="644" name="楕円 643"/>
        <xdr:cNvSpPr/>
      </xdr:nvSpPr>
      <xdr:spPr>
        <a:xfrm>
          <a:off x="15430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41910</xdr:rowOff>
    </xdr:from>
    <xdr:to>
      <xdr:col>85</xdr:col>
      <xdr:colOff>127000</xdr:colOff>
      <xdr:row>64</xdr:row>
      <xdr:rowOff>76200</xdr:rowOff>
    </xdr:to>
    <xdr:cxnSp macro="">
      <xdr:nvCxnSpPr>
        <xdr:cNvPr id="645" name="直線コネクタ 644"/>
        <xdr:cNvCxnSpPr/>
      </xdr:nvCxnSpPr>
      <xdr:spPr>
        <a:xfrm>
          <a:off x="15481300" y="11014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128270</xdr:rowOff>
    </xdr:from>
    <xdr:to>
      <xdr:col>76</xdr:col>
      <xdr:colOff>165100</xdr:colOff>
      <xdr:row>64</xdr:row>
      <xdr:rowOff>58420</xdr:rowOff>
    </xdr:to>
    <xdr:sp macro="" textlink="">
      <xdr:nvSpPr>
        <xdr:cNvPr id="646" name="楕円 645"/>
        <xdr:cNvSpPr/>
      </xdr:nvSpPr>
      <xdr:spPr>
        <a:xfrm>
          <a:off x="14541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7620</xdr:rowOff>
    </xdr:from>
    <xdr:to>
      <xdr:col>81</xdr:col>
      <xdr:colOff>50800</xdr:colOff>
      <xdr:row>64</xdr:row>
      <xdr:rowOff>41910</xdr:rowOff>
    </xdr:to>
    <xdr:cxnSp macro="">
      <xdr:nvCxnSpPr>
        <xdr:cNvPr id="647" name="直線コネクタ 646"/>
        <xdr:cNvCxnSpPr/>
      </xdr:nvCxnSpPr>
      <xdr:spPr>
        <a:xfrm>
          <a:off x="14592300" y="10980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67310</xdr:rowOff>
    </xdr:from>
    <xdr:to>
      <xdr:col>72</xdr:col>
      <xdr:colOff>38100</xdr:colOff>
      <xdr:row>63</xdr:row>
      <xdr:rowOff>168910</xdr:rowOff>
    </xdr:to>
    <xdr:sp macro="" textlink="">
      <xdr:nvSpPr>
        <xdr:cNvPr id="648" name="楕円 647"/>
        <xdr:cNvSpPr/>
      </xdr:nvSpPr>
      <xdr:spPr>
        <a:xfrm>
          <a:off x="1365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118110</xdr:rowOff>
    </xdr:from>
    <xdr:to>
      <xdr:col>76</xdr:col>
      <xdr:colOff>114300</xdr:colOff>
      <xdr:row>64</xdr:row>
      <xdr:rowOff>7620</xdr:rowOff>
    </xdr:to>
    <xdr:cxnSp macro="">
      <xdr:nvCxnSpPr>
        <xdr:cNvPr id="649" name="直線コネクタ 648"/>
        <xdr:cNvCxnSpPr/>
      </xdr:nvCxnSpPr>
      <xdr:spPr>
        <a:xfrm>
          <a:off x="13703300" y="10919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31115</xdr:rowOff>
    </xdr:from>
    <xdr:to>
      <xdr:col>67</xdr:col>
      <xdr:colOff>101600</xdr:colOff>
      <xdr:row>63</xdr:row>
      <xdr:rowOff>132715</xdr:rowOff>
    </xdr:to>
    <xdr:sp macro="" textlink="">
      <xdr:nvSpPr>
        <xdr:cNvPr id="650" name="楕円 649"/>
        <xdr:cNvSpPr/>
      </xdr:nvSpPr>
      <xdr:spPr>
        <a:xfrm>
          <a:off x="12763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81915</xdr:rowOff>
    </xdr:from>
    <xdr:to>
      <xdr:col>71</xdr:col>
      <xdr:colOff>177800</xdr:colOff>
      <xdr:row>63</xdr:row>
      <xdr:rowOff>118110</xdr:rowOff>
    </xdr:to>
    <xdr:cxnSp macro="">
      <xdr:nvCxnSpPr>
        <xdr:cNvPr id="651" name="直線コネクタ 650"/>
        <xdr:cNvCxnSpPr/>
      </xdr:nvCxnSpPr>
      <xdr:spPr>
        <a:xfrm>
          <a:off x="12814300" y="10883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27322</xdr:rowOff>
    </xdr:from>
    <xdr:ext cx="405111" cy="259045"/>
    <xdr:sp macro="" textlink="">
      <xdr:nvSpPr>
        <xdr:cNvPr id="652" name="n_1aveValue【保健センター・保健所】&#10;有形固定資産減価償却率"/>
        <xdr:cNvSpPr txBox="1"/>
      </xdr:nvSpPr>
      <xdr:spPr>
        <a:xfrm>
          <a:off x="152660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109237</xdr:rowOff>
    </xdr:from>
    <xdr:ext cx="405111" cy="259045"/>
    <xdr:sp macro="" textlink="">
      <xdr:nvSpPr>
        <xdr:cNvPr id="653" name="n_2aveValue【保健センター・保健所】&#10;有形固定資産減価償却率"/>
        <xdr:cNvSpPr txBox="1"/>
      </xdr:nvSpPr>
      <xdr:spPr>
        <a:xfrm>
          <a:off x="143897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69232</xdr:rowOff>
    </xdr:from>
    <xdr:ext cx="405111" cy="259045"/>
    <xdr:sp macro="" textlink="">
      <xdr:nvSpPr>
        <xdr:cNvPr id="654" name="n_3aveValue【保健センター・保健所】&#10;有形固定資産減価償却率"/>
        <xdr:cNvSpPr txBox="1"/>
      </xdr:nvSpPr>
      <xdr:spPr>
        <a:xfrm>
          <a:off x="13500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162577</xdr:rowOff>
    </xdr:from>
    <xdr:ext cx="405111" cy="259045"/>
    <xdr:sp macro="" textlink="">
      <xdr:nvSpPr>
        <xdr:cNvPr id="655" name="n_4aveValue【保健センター・保健所】&#10;有形固定資産減価償却率"/>
        <xdr:cNvSpPr txBox="1"/>
      </xdr:nvSpPr>
      <xdr:spPr>
        <a:xfrm>
          <a:off x="12611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83837</xdr:rowOff>
    </xdr:from>
    <xdr:ext cx="405111" cy="259045"/>
    <xdr:sp macro="" textlink="">
      <xdr:nvSpPr>
        <xdr:cNvPr id="656" name="n_1mainValue【保健センター・保健所】&#10;有形固定資産減価償却率"/>
        <xdr:cNvSpPr txBox="1"/>
      </xdr:nvSpPr>
      <xdr:spPr>
        <a:xfrm>
          <a:off x="152660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49547</xdr:rowOff>
    </xdr:from>
    <xdr:ext cx="405111" cy="259045"/>
    <xdr:sp macro="" textlink="">
      <xdr:nvSpPr>
        <xdr:cNvPr id="657" name="n_2mainValue【保健センター・保健所】&#10;有形固定資産減価償却率"/>
        <xdr:cNvSpPr txBox="1"/>
      </xdr:nvSpPr>
      <xdr:spPr>
        <a:xfrm>
          <a:off x="14389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160037</xdr:rowOff>
    </xdr:from>
    <xdr:ext cx="405111" cy="259045"/>
    <xdr:sp macro="" textlink="">
      <xdr:nvSpPr>
        <xdr:cNvPr id="658" name="n_3mainValue【保健センター・保健所】&#10;有形固定資産減価償却率"/>
        <xdr:cNvSpPr txBox="1"/>
      </xdr:nvSpPr>
      <xdr:spPr>
        <a:xfrm>
          <a:off x="13500744"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123842</xdr:rowOff>
    </xdr:from>
    <xdr:ext cx="405111" cy="259045"/>
    <xdr:sp macro="" textlink="">
      <xdr:nvSpPr>
        <xdr:cNvPr id="659" name="n_4mainValue【保健センター・保健所】&#10;有形固定資産減価償却率"/>
        <xdr:cNvSpPr txBox="1"/>
      </xdr:nvSpPr>
      <xdr:spPr>
        <a:xfrm>
          <a:off x="12611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681" name="直線コネクタ 680"/>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682" name="【保健センター・保健所】&#10;一人当たり面積最小値テキスト"/>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683" name="直線コネクタ 682"/>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684" name="【保健センター・保健所】&#10;一人当たり面積最大値テキスト"/>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685" name="直線コネクタ 684"/>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87647</xdr:rowOff>
    </xdr:from>
    <xdr:ext cx="469744" cy="259045"/>
    <xdr:sp macro="" textlink="">
      <xdr:nvSpPr>
        <xdr:cNvPr id="686" name="【保健センター・保健所】&#10;一人当たり面積平均値テキスト"/>
        <xdr:cNvSpPr txBox="1"/>
      </xdr:nvSpPr>
      <xdr:spPr>
        <a:xfrm>
          <a:off x="22199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87" name="フローチャート: 判断 686"/>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88" name="フローチャート: 判断 687"/>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9" name="フローチャート: 判断 688"/>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690" name="フローチャート: 判断 689"/>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691" name="フローチャート: 判断 690"/>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38354</xdr:rowOff>
    </xdr:from>
    <xdr:to>
      <xdr:col>116</xdr:col>
      <xdr:colOff>114300</xdr:colOff>
      <xdr:row>61</xdr:row>
      <xdr:rowOff>139954</xdr:rowOff>
    </xdr:to>
    <xdr:sp macro="" textlink="">
      <xdr:nvSpPr>
        <xdr:cNvPr id="697" name="楕円 696"/>
        <xdr:cNvSpPr/>
      </xdr:nvSpPr>
      <xdr:spPr>
        <a:xfrm>
          <a:off x="22110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61231</xdr:rowOff>
    </xdr:from>
    <xdr:ext cx="469744" cy="259045"/>
    <xdr:sp macro="" textlink="">
      <xdr:nvSpPr>
        <xdr:cNvPr id="698" name="【保健センター・保健所】&#10;一人当たり面積該当値テキスト"/>
        <xdr:cNvSpPr txBox="1"/>
      </xdr:nvSpPr>
      <xdr:spPr>
        <a:xfrm>
          <a:off x="22199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45212</xdr:rowOff>
    </xdr:from>
    <xdr:to>
      <xdr:col>112</xdr:col>
      <xdr:colOff>38100</xdr:colOff>
      <xdr:row>61</xdr:row>
      <xdr:rowOff>146812</xdr:rowOff>
    </xdr:to>
    <xdr:sp macro="" textlink="">
      <xdr:nvSpPr>
        <xdr:cNvPr id="699" name="楕円 698"/>
        <xdr:cNvSpPr/>
      </xdr:nvSpPr>
      <xdr:spPr>
        <a:xfrm>
          <a:off x="21272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89154</xdr:rowOff>
    </xdr:from>
    <xdr:to>
      <xdr:col>116</xdr:col>
      <xdr:colOff>63500</xdr:colOff>
      <xdr:row>61</xdr:row>
      <xdr:rowOff>96012</xdr:rowOff>
    </xdr:to>
    <xdr:cxnSp macro="">
      <xdr:nvCxnSpPr>
        <xdr:cNvPr id="700" name="直線コネクタ 699"/>
        <xdr:cNvCxnSpPr/>
      </xdr:nvCxnSpPr>
      <xdr:spPr>
        <a:xfrm flipV="1">
          <a:off x="21323300" y="1054760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54356</xdr:rowOff>
    </xdr:from>
    <xdr:to>
      <xdr:col>107</xdr:col>
      <xdr:colOff>101600</xdr:colOff>
      <xdr:row>61</xdr:row>
      <xdr:rowOff>155956</xdr:rowOff>
    </xdr:to>
    <xdr:sp macro="" textlink="">
      <xdr:nvSpPr>
        <xdr:cNvPr id="701" name="楕円 700"/>
        <xdr:cNvSpPr/>
      </xdr:nvSpPr>
      <xdr:spPr>
        <a:xfrm>
          <a:off x="20383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96012</xdr:rowOff>
    </xdr:from>
    <xdr:to>
      <xdr:col>111</xdr:col>
      <xdr:colOff>177800</xdr:colOff>
      <xdr:row>61</xdr:row>
      <xdr:rowOff>105156</xdr:rowOff>
    </xdr:to>
    <xdr:cxnSp macro="">
      <xdr:nvCxnSpPr>
        <xdr:cNvPr id="702" name="直線コネクタ 701"/>
        <xdr:cNvCxnSpPr/>
      </xdr:nvCxnSpPr>
      <xdr:spPr>
        <a:xfrm flipV="1">
          <a:off x="20434300" y="1055446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xdr:rowOff>
    </xdr:from>
    <xdr:to>
      <xdr:col>102</xdr:col>
      <xdr:colOff>165100</xdr:colOff>
      <xdr:row>61</xdr:row>
      <xdr:rowOff>110236</xdr:rowOff>
    </xdr:to>
    <xdr:sp macro="" textlink="">
      <xdr:nvSpPr>
        <xdr:cNvPr id="703" name="楕円 702"/>
        <xdr:cNvSpPr/>
      </xdr:nvSpPr>
      <xdr:spPr>
        <a:xfrm>
          <a:off x="19494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59436</xdr:rowOff>
    </xdr:from>
    <xdr:to>
      <xdr:col>107</xdr:col>
      <xdr:colOff>50800</xdr:colOff>
      <xdr:row>61</xdr:row>
      <xdr:rowOff>105156</xdr:rowOff>
    </xdr:to>
    <xdr:cxnSp macro="">
      <xdr:nvCxnSpPr>
        <xdr:cNvPr id="704" name="直線コネクタ 703"/>
        <xdr:cNvCxnSpPr/>
      </xdr:nvCxnSpPr>
      <xdr:spPr>
        <a:xfrm>
          <a:off x="19545300" y="105178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13208</xdr:rowOff>
    </xdr:from>
    <xdr:to>
      <xdr:col>98</xdr:col>
      <xdr:colOff>38100</xdr:colOff>
      <xdr:row>61</xdr:row>
      <xdr:rowOff>114808</xdr:rowOff>
    </xdr:to>
    <xdr:sp macro="" textlink="">
      <xdr:nvSpPr>
        <xdr:cNvPr id="705" name="楕円 704"/>
        <xdr:cNvSpPr/>
      </xdr:nvSpPr>
      <xdr:spPr>
        <a:xfrm>
          <a:off x="18605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59436</xdr:rowOff>
    </xdr:from>
    <xdr:to>
      <xdr:col>102</xdr:col>
      <xdr:colOff>114300</xdr:colOff>
      <xdr:row>61</xdr:row>
      <xdr:rowOff>64008</xdr:rowOff>
    </xdr:to>
    <xdr:cxnSp macro="">
      <xdr:nvCxnSpPr>
        <xdr:cNvPr id="706" name="直線コネクタ 705"/>
        <xdr:cNvCxnSpPr/>
      </xdr:nvCxnSpPr>
      <xdr:spPr>
        <a:xfrm flipV="1">
          <a:off x="18656300" y="10517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707"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8"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124223</xdr:rowOff>
    </xdr:from>
    <xdr:ext cx="469744" cy="259045"/>
    <xdr:sp macro="" textlink="">
      <xdr:nvSpPr>
        <xdr:cNvPr id="709" name="n_3aveValue【保健センター・保健所】&#10;一人当たり面積"/>
        <xdr:cNvSpPr txBox="1"/>
      </xdr:nvSpPr>
      <xdr:spPr>
        <a:xfrm>
          <a:off x="19310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92219</xdr:rowOff>
    </xdr:from>
    <xdr:ext cx="469744" cy="259045"/>
    <xdr:sp macro="" textlink="">
      <xdr:nvSpPr>
        <xdr:cNvPr id="710" name="n_4aveValue【保健センター・保健所】&#10;一人当たり面積"/>
        <xdr:cNvSpPr txBox="1"/>
      </xdr:nvSpPr>
      <xdr:spPr>
        <a:xfrm>
          <a:off x="18421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163339</xdr:rowOff>
    </xdr:from>
    <xdr:ext cx="469744" cy="259045"/>
    <xdr:sp macro="" textlink="">
      <xdr:nvSpPr>
        <xdr:cNvPr id="711" name="n_1mainValue【保健センター・保健所】&#10;一人当たり面積"/>
        <xdr:cNvSpPr txBox="1"/>
      </xdr:nvSpPr>
      <xdr:spPr>
        <a:xfrm>
          <a:off x="210757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712" name="n_2mainValue【保健センター・保健所】&#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126763</xdr:rowOff>
    </xdr:from>
    <xdr:ext cx="469744" cy="259045"/>
    <xdr:sp macro="" textlink="">
      <xdr:nvSpPr>
        <xdr:cNvPr id="713" name="n_3mainValue【保健センター・保健所】&#10;一人当たり面積"/>
        <xdr:cNvSpPr txBox="1"/>
      </xdr:nvSpPr>
      <xdr:spPr>
        <a:xfrm>
          <a:off x="19310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714" name="n_4mainValue【保健センター・保健所】&#10;一人当たり面積"/>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6" name="直線コネクタ 72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7" name="テキスト ボックス 726"/>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8" name="直線コネクタ 72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9" name="テキスト ボックス 72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0" name="直線コネクタ 72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1" name="テキスト ボックス 73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2" name="直線コネクタ 73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3" name="テキスト ボックス 73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5" name="テキスト ボックス 73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737" name="直線コネクタ 736"/>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738" name="【消防施設】&#10;有形固定資産減価償却率最小値テキスト"/>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739" name="直線コネクタ 738"/>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740" name="【消防施設】&#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741" name="直線コネクタ 740"/>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742"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43" name="フローチャート: 判断 742"/>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744" name="フローチャート: 判断 743"/>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745" name="フローチャート: 判断 744"/>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746" name="フローチャート: 判断 745"/>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747" name="フローチャート: 判断 746"/>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753" name="楕円 752"/>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754" name="【消防施設】&#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755" name="楕円 754"/>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83820</xdr:rowOff>
    </xdr:to>
    <xdr:cxnSp macro="">
      <xdr:nvCxnSpPr>
        <xdr:cNvPr id="756" name="直線コネクタ 755"/>
        <xdr:cNvCxnSpPr/>
      </xdr:nvCxnSpPr>
      <xdr:spPr>
        <a:xfrm flipV="1">
          <a:off x="15481300" y="14279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117602</xdr:rowOff>
    </xdr:from>
    <xdr:to>
      <xdr:col>76</xdr:col>
      <xdr:colOff>165100</xdr:colOff>
      <xdr:row>84</xdr:row>
      <xdr:rowOff>47752</xdr:rowOff>
    </xdr:to>
    <xdr:sp macro="" textlink="">
      <xdr:nvSpPr>
        <xdr:cNvPr id="757" name="楕円 756"/>
        <xdr:cNvSpPr/>
      </xdr:nvSpPr>
      <xdr:spPr>
        <a:xfrm>
          <a:off x="14541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168402</xdr:rowOff>
    </xdr:to>
    <xdr:cxnSp macro="">
      <xdr:nvCxnSpPr>
        <xdr:cNvPr id="758" name="直線コネクタ 757"/>
        <xdr:cNvCxnSpPr/>
      </xdr:nvCxnSpPr>
      <xdr:spPr>
        <a:xfrm flipV="1">
          <a:off x="14592300" y="1431417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94742</xdr:rowOff>
    </xdr:from>
    <xdr:to>
      <xdr:col>72</xdr:col>
      <xdr:colOff>38100</xdr:colOff>
      <xdr:row>85</xdr:row>
      <xdr:rowOff>24892</xdr:rowOff>
    </xdr:to>
    <xdr:sp macro="" textlink="">
      <xdr:nvSpPr>
        <xdr:cNvPr id="759" name="楕円 758"/>
        <xdr:cNvSpPr/>
      </xdr:nvSpPr>
      <xdr:spPr>
        <a:xfrm>
          <a:off x="13652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168402</xdr:rowOff>
    </xdr:from>
    <xdr:to>
      <xdr:col>76</xdr:col>
      <xdr:colOff>114300</xdr:colOff>
      <xdr:row>84</xdr:row>
      <xdr:rowOff>145542</xdr:rowOff>
    </xdr:to>
    <xdr:cxnSp macro="">
      <xdr:nvCxnSpPr>
        <xdr:cNvPr id="760" name="直線コネクタ 759"/>
        <xdr:cNvCxnSpPr/>
      </xdr:nvCxnSpPr>
      <xdr:spPr>
        <a:xfrm flipV="1">
          <a:off x="13703300" y="14398752"/>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761" name="楕円 760"/>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84</xdr:row>
      <xdr:rowOff>145542</xdr:rowOff>
    </xdr:to>
    <xdr:cxnSp macro="">
      <xdr:nvCxnSpPr>
        <xdr:cNvPr id="762" name="直線コネクタ 761"/>
        <xdr:cNvCxnSpPr/>
      </xdr:nvCxnSpPr>
      <xdr:spPr>
        <a:xfrm>
          <a:off x="12814300" y="1433703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43705</xdr:rowOff>
    </xdr:from>
    <xdr:ext cx="405111" cy="259045"/>
    <xdr:sp macro="" textlink="">
      <xdr:nvSpPr>
        <xdr:cNvPr id="763" name="n_1aveValue【消防施設】&#10;有形固定資産減価償却率"/>
        <xdr:cNvSpPr txBox="1"/>
      </xdr:nvSpPr>
      <xdr:spPr>
        <a:xfrm>
          <a:off x="15266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119142</xdr:rowOff>
    </xdr:from>
    <xdr:ext cx="405111" cy="259045"/>
    <xdr:sp macro="" textlink="">
      <xdr:nvSpPr>
        <xdr:cNvPr id="764" name="n_2aveValue【消防施設】&#10;有形固定資産減価償却率"/>
        <xdr:cNvSpPr txBox="1"/>
      </xdr:nvSpPr>
      <xdr:spPr>
        <a:xfrm>
          <a:off x="14389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57421</xdr:rowOff>
    </xdr:from>
    <xdr:ext cx="405111" cy="259045"/>
    <xdr:sp macro="" textlink="">
      <xdr:nvSpPr>
        <xdr:cNvPr id="765" name="n_3aveValue【消防施設】&#10;有形固定資産減価償却率"/>
        <xdr:cNvSpPr txBox="1"/>
      </xdr:nvSpPr>
      <xdr:spPr>
        <a:xfrm>
          <a:off x="13500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66" name="n_4aveValue【消防施設】&#10;有形固定資産減価償却率"/>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767" name="n_1mainValue【消防施設】&#10;有形固定資産減価償却率"/>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38879</xdr:rowOff>
    </xdr:from>
    <xdr:ext cx="405111" cy="259045"/>
    <xdr:sp macro="" textlink="">
      <xdr:nvSpPr>
        <xdr:cNvPr id="768" name="n_2mainValue【消防施設】&#10;有形固定資産減価償却率"/>
        <xdr:cNvSpPr txBox="1"/>
      </xdr:nvSpPr>
      <xdr:spPr>
        <a:xfrm>
          <a:off x="14389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16019</xdr:rowOff>
    </xdr:from>
    <xdr:ext cx="405111" cy="259045"/>
    <xdr:sp macro="" textlink="">
      <xdr:nvSpPr>
        <xdr:cNvPr id="769" name="n_3mainValue【消防施設】&#10;有形固定資産減価償却率"/>
        <xdr:cNvSpPr txBox="1"/>
      </xdr:nvSpPr>
      <xdr:spPr>
        <a:xfrm>
          <a:off x="13500744"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70" name="n_4main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792" name="直線コネクタ 791"/>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793"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794" name="直線コネクタ 793"/>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795" name="【消防施設】&#10;一人当たり面積最大値テキスト"/>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796" name="直線コネクタ 795"/>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14749</xdr:rowOff>
    </xdr:from>
    <xdr:ext cx="469744" cy="259045"/>
    <xdr:sp macro="" textlink="">
      <xdr:nvSpPr>
        <xdr:cNvPr id="797" name="【消防施設】&#10;一人当たり面積平均値テキスト"/>
        <xdr:cNvSpPr txBox="1"/>
      </xdr:nvSpPr>
      <xdr:spPr>
        <a:xfrm>
          <a:off x="22199600" y="140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798" name="フローチャート: 判断 797"/>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799" name="フローチャート: 判断 798"/>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0" name="フローチャート: 判断 799"/>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801" name="フローチャート: 判断 800"/>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802" name="フローチャート: 判断 801"/>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8" name="楕円 807"/>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809"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10" name="楕円 809"/>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163830</xdr:rowOff>
    </xdr:to>
    <xdr:cxnSp macro="">
      <xdr:nvCxnSpPr>
        <xdr:cNvPr id="811" name="直線コネクタ 810"/>
        <xdr:cNvCxnSpPr/>
      </xdr:nvCxnSpPr>
      <xdr:spPr>
        <a:xfrm flipV="1">
          <a:off x="21323300" y="143804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812" name="楕円 811"/>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1524</xdr:rowOff>
    </xdr:to>
    <xdr:cxnSp macro="">
      <xdr:nvCxnSpPr>
        <xdr:cNvPr id="813" name="直線コネクタ 812"/>
        <xdr:cNvCxnSpPr/>
      </xdr:nvCxnSpPr>
      <xdr:spPr>
        <a:xfrm flipV="1">
          <a:off x="20434300" y="14394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814" name="楕円 813"/>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xdr:rowOff>
    </xdr:from>
    <xdr:to>
      <xdr:col>107</xdr:col>
      <xdr:colOff>50800</xdr:colOff>
      <xdr:row>84</xdr:row>
      <xdr:rowOff>10668</xdr:rowOff>
    </xdr:to>
    <xdr:cxnSp macro="">
      <xdr:nvCxnSpPr>
        <xdr:cNvPr id="815" name="直線コネクタ 814"/>
        <xdr:cNvCxnSpPr/>
      </xdr:nvCxnSpPr>
      <xdr:spPr>
        <a:xfrm flipV="1">
          <a:off x="19545300" y="1440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126746</xdr:rowOff>
    </xdr:from>
    <xdr:to>
      <xdr:col>98</xdr:col>
      <xdr:colOff>38100</xdr:colOff>
      <xdr:row>84</xdr:row>
      <xdr:rowOff>56896</xdr:rowOff>
    </xdr:to>
    <xdr:sp macro="" textlink="">
      <xdr:nvSpPr>
        <xdr:cNvPr id="816" name="楕円 815"/>
        <xdr:cNvSpPr/>
      </xdr:nvSpPr>
      <xdr:spPr>
        <a:xfrm>
          <a:off x="18605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xdr:rowOff>
    </xdr:from>
    <xdr:to>
      <xdr:col>102</xdr:col>
      <xdr:colOff>114300</xdr:colOff>
      <xdr:row>84</xdr:row>
      <xdr:rowOff>10668</xdr:rowOff>
    </xdr:to>
    <xdr:cxnSp macro="">
      <xdr:nvCxnSpPr>
        <xdr:cNvPr id="817" name="直線コネクタ 816"/>
        <xdr:cNvCxnSpPr/>
      </xdr:nvCxnSpPr>
      <xdr:spPr>
        <a:xfrm>
          <a:off x="18656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50564</xdr:rowOff>
    </xdr:from>
    <xdr:ext cx="469744" cy="259045"/>
    <xdr:sp macro="" textlink="">
      <xdr:nvSpPr>
        <xdr:cNvPr id="818" name="n_1aveValue【消防施設】&#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19" name="n_2ave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71138</xdr:rowOff>
    </xdr:from>
    <xdr:ext cx="469744" cy="259045"/>
    <xdr:sp macro="" textlink="">
      <xdr:nvSpPr>
        <xdr:cNvPr id="820" name="n_3aveValue【消防施設】&#10;一人当たり面積"/>
        <xdr:cNvSpPr txBox="1"/>
      </xdr:nvSpPr>
      <xdr:spPr>
        <a:xfrm>
          <a:off x="19310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821" name="n_4aveValue【消防施設】&#10;一人当たり面積"/>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822" name="n_1main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823" name="n_2main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52595</xdr:rowOff>
    </xdr:from>
    <xdr:ext cx="469744" cy="259045"/>
    <xdr:sp macro="" textlink="">
      <xdr:nvSpPr>
        <xdr:cNvPr id="824" name="n_3mainValue【消防施設】&#10;一人当たり面積"/>
        <xdr:cNvSpPr txBox="1"/>
      </xdr:nvSpPr>
      <xdr:spPr>
        <a:xfrm>
          <a:off x="19310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48023</xdr:rowOff>
    </xdr:from>
    <xdr:ext cx="469744" cy="259045"/>
    <xdr:sp macro="" textlink="">
      <xdr:nvSpPr>
        <xdr:cNvPr id="825" name="n_4mainValue【消防施設】&#10;一人当たり面積"/>
        <xdr:cNvSpPr txBox="1"/>
      </xdr:nvSpPr>
      <xdr:spPr>
        <a:xfrm>
          <a:off x="18421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851" name="直線コネクタ 850"/>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52" name="【庁舎】&#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53" name="直線コネクタ 852"/>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54"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55" name="直線コネクタ 854"/>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856" name="【庁舎】&#10;有形固定資産減価償却率平均値テキスト"/>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857" name="フローチャート: 判断 856"/>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858" name="フローチャート: 判断 857"/>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59" name="フローチャート: 判断 858"/>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860" name="フローチャート: 判断 859"/>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861" name="フローチャート: 判断 860"/>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867" name="楕円 866"/>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46463</xdr:rowOff>
    </xdr:from>
    <xdr:ext cx="405111" cy="259045"/>
    <xdr:sp macro="" textlink="">
      <xdr:nvSpPr>
        <xdr:cNvPr id="868" name="【庁舎】&#10;有形固定資産減価償却率該当値テキスト"/>
        <xdr:cNvSpPr txBox="1"/>
      </xdr:nvSpPr>
      <xdr:spPr>
        <a:xfrm>
          <a:off x="16357600" y="183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869" name="楕円 868"/>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10886</xdr:rowOff>
    </xdr:to>
    <xdr:cxnSp macro="">
      <xdr:nvCxnSpPr>
        <xdr:cNvPr id="870" name="直線コネクタ 869"/>
        <xdr:cNvCxnSpPr/>
      </xdr:nvCxnSpPr>
      <xdr:spPr>
        <a:xfrm>
          <a:off x="15481300" y="18494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871" name="楕円 870"/>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117021</xdr:rowOff>
    </xdr:from>
    <xdr:to>
      <xdr:col>81</xdr:col>
      <xdr:colOff>50800</xdr:colOff>
      <xdr:row>107</xdr:row>
      <xdr:rowOff>149679</xdr:rowOff>
    </xdr:to>
    <xdr:cxnSp macro="">
      <xdr:nvCxnSpPr>
        <xdr:cNvPr id="872" name="直線コネクタ 871"/>
        <xdr:cNvCxnSpPr/>
      </xdr:nvCxnSpPr>
      <xdr:spPr>
        <a:xfrm>
          <a:off x="14592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95613</xdr:rowOff>
    </xdr:from>
    <xdr:to>
      <xdr:col>72</xdr:col>
      <xdr:colOff>38100</xdr:colOff>
      <xdr:row>107</xdr:row>
      <xdr:rowOff>25763</xdr:rowOff>
    </xdr:to>
    <xdr:sp macro="" textlink="">
      <xdr:nvSpPr>
        <xdr:cNvPr id="873" name="楕円 872"/>
        <xdr:cNvSpPr/>
      </xdr:nvSpPr>
      <xdr:spPr>
        <a:xfrm>
          <a:off x="13652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107</xdr:row>
      <xdr:rowOff>117021</xdr:rowOff>
    </xdr:to>
    <xdr:cxnSp macro="">
      <xdr:nvCxnSpPr>
        <xdr:cNvPr id="874" name="直線コネクタ 873"/>
        <xdr:cNvCxnSpPr/>
      </xdr:nvCxnSpPr>
      <xdr:spPr>
        <a:xfrm>
          <a:off x="13703300" y="1832011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56424</xdr:rowOff>
    </xdr:from>
    <xdr:to>
      <xdr:col>67</xdr:col>
      <xdr:colOff>101600</xdr:colOff>
      <xdr:row>106</xdr:row>
      <xdr:rowOff>158024</xdr:rowOff>
    </xdr:to>
    <xdr:sp macro="" textlink="">
      <xdr:nvSpPr>
        <xdr:cNvPr id="875" name="楕円 874"/>
        <xdr:cNvSpPr/>
      </xdr:nvSpPr>
      <xdr:spPr>
        <a:xfrm>
          <a:off x="12763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107224</xdr:rowOff>
    </xdr:from>
    <xdr:to>
      <xdr:col>71</xdr:col>
      <xdr:colOff>177800</xdr:colOff>
      <xdr:row>106</xdr:row>
      <xdr:rowOff>146413</xdr:rowOff>
    </xdr:to>
    <xdr:cxnSp macro="">
      <xdr:nvCxnSpPr>
        <xdr:cNvPr id="876" name="直線コネクタ 875"/>
        <xdr:cNvCxnSpPr/>
      </xdr:nvCxnSpPr>
      <xdr:spPr>
        <a:xfrm>
          <a:off x="12814300" y="182809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877" name="n_1aveValue【庁舎】&#10;有形固定資産減価償却率"/>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78"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879" name="n_3aveValue【庁舎】&#10;有形固定資産減価償却率"/>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880" name="n_4aveValue【庁舎】&#10;有形固定資産減価償却率"/>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881" name="n_1mainValue【庁舎】&#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882" name="n_2mainValue【庁舎】&#10;有形固定資産減価償却率"/>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16890</xdr:rowOff>
    </xdr:from>
    <xdr:ext cx="405111" cy="259045"/>
    <xdr:sp macro="" textlink="">
      <xdr:nvSpPr>
        <xdr:cNvPr id="883" name="n_3mainValue【庁舎】&#10;有形固定資産減価償却率"/>
        <xdr:cNvSpPr txBox="1"/>
      </xdr:nvSpPr>
      <xdr:spPr>
        <a:xfrm>
          <a:off x="13500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149151</xdr:rowOff>
    </xdr:from>
    <xdr:ext cx="405111" cy="259045"/>
    <xdr:sp macro="" textlink="">
      <xdr:nvSpPr>
        <xdr:cNvPr id="884" name="n_4mainValue【庁舎】&#10;有形固定資産減価償却率"/>
        <xdr:cNvSpPr txBox="1"/>
      </xdr:nvSpPr>
      <xdr:spPr>
        <a:xfrm>
          <a:off x="12611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5" name="テキスト ボックス 8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911" name="直線コネクタ 910"/>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912" name="【庁舎】&#10;一人当たり面積最小値テキスト"/>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913" name="直線コネクタ 912"/>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14"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15" name="直線コネクタ 914"/>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108329</xdr:rowOff>
    </xdr:from>
    <xdr:ext cx="469744" cy="259045"/>
    <xdr:sp macro="" textlink="">
      <xdr:nvSpPr>
        <xdr:cNvPr id="916" name="【庁舎】&#10;一人当たり面積平均値テキスト"/>
        <xdr:cNvSpPr txBox="1"/>
      </xdr:nvSpPr>
      <xdr:spPr>
        <a:xfrm>
          <a:off x="22199600" y="179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917" name="フローチャート: 判断 916"/>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918" name="フローチャート: 判断 917"/>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79284</xdr:rowOff>
    </xdr:from>
    <xdr:to>
      <xdr:col>107</xdr:col>
      <xdr:colOff>101600</xdr:colOff>
      <xdr:row>106</xdr:row>
      <xdr:rowOff>9434</xdr:rowOff>
    </xdr:to>
    <xdr:sp macro="" textlink="">
      <xdr:nvSpPr>
        <xdr:cNvPr id="919" name="フローチャート: 判断 918"/>
        <xdr:cNvSpPr/>
      </xdr:nvSpPr>
      <xdr:spPr>
        <a:xfrm>
          <a:off x="2038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920" name="フローチャート: 判断 919"/>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21" name="フローチャート: 判断 920"/>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160927</xdr:rowOff>
    </xdr:from>
    <xdr:to>
      <xdr:col>116</xdr:col>
      <xdr:colOff>114300</xdr:colOff>
      <xdr:row>104</xdr:row>
      <xdr:rowOff>91077</xdr:rowOff>
    </xdr:to>
    <xdr:sp macro="" textlink="">
      <xdr:nvSpPr>
        <xdr:cNvPr id="927" name="楕円 926"/>
        <xdr:cNvSpPr/>
      </xdr:nvSpPr>
      <xdr:spPr>
        <a:xfrm>
          <a:off x="22110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12354</xdr:rowOff>
    </xdr:from>
    <xdr:ext cx="469744" cy="259045"/>
    <xdr:sp macro="" textlink="">
      <xdr:nvSpPr>
        <xdr:cNvPr id="928" name="【庁舎】&#10;一人当たり面積該当値テキスト"/>
        <xdr:cNvSpPr txBox="1"/>
      </xdr:nvSpPr>
      <xdr:spPr>
        <a:xfrm>
          <a:off x="22199600" y="17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18869</xdr:rowOff>
    </xdr:from>
    <xdr:to>
      <xdr:col>112</xdr:col>
      <xdr:colOff>38100</xdr:colOff>
      <xdr:row>104</xdr:row>
      <xdr:rowOff>120469</xdr:rowOff>
    </xdr:to>
    <xdr:sp macro="" textlink="">
      <xdr:nvSpPr>
        <xdr:cNvPr id="929" name="楕円 928"/>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40277</xdr:rowOff>
    </xdr:from>
    <xdr:to>
      <xdr:col>116</xdr:col>
      <xdr:colOff>63500</xdr:colOff>
      <xdr:row>104</xdr:row>
      <xdr:rowOff>69669</xdr:rowOff>
    </xdr:to>
    <xdr:cxnSp macro="">
      <xdr:nvCxnSpPr>
        <xdr:cNvPr id="930" name="直線コネクタ 929"/>
        <xdr:cNvCxnSpPr/>
      </xdr:nvCxnSpPr>
      <xdr:spPr>
        <a:xfrm flipV="1">
          <a:off x="21323300" y="178710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44994</xdr:rowOff>
    </xdr:from>
    <xdr:to>
      <xdr:col>107</xdr:col>
      <xdr:colOff>101600</xdr:colOff>
      <xdr:row>104</xdr:row>
      <xdr:rowOff>146594</xdr:rowOff>
    </xdr:to>
    <xdr:sp macro="" textlink="">
      <xdr:nvSpPr>
        <xdr:cNvPr id="931" name="楕円 930"/>
        <xdr:cNvSpPr/>
      </xdr:nvSpPr>
      <xdr:spPr>
        <a:xfrm>
          <a:off x="2038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69669</xdr:rowOff>
    </xdr:from>
    <xdr:to>
      <xdr:col>111</xdr:col>
      <xdr:colOff>177800</xdr:colOff>
      <xdr:row>104</xdr:row>
      <xdr:rowOff>95794</xdr:rowOff>
    </xdr:to>
    <xdr:cxnSp macro="">
      <xdr:nvCxnSpPr>
        <xdr:cNvPr id="932" name="直線コネクタ 931"/>
        <xdr:cNvCxnSpPr/>
      </xdr:nvCxnSpPr>
      <xdr:spPr>
        <a:xfrm flipV="1">
          <a:off x="20434300" y="17900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38463</xdr:rowOff>
    </xdr:from>
    <xdr:to>
      <xdr:col>102</xdr:col>
      <xdr:colOff>165100</xdr:colOff>
      <xdr:row>104</xdr:row>
      <xdr:rowOff>140063</xdr:rowOff>
    </xdr:to>
    <xdr:sp macro="" textlink="">
      <xdr:nvSpPr>
        <xdr:cNvPr id="933" name="楕円 932"/>
        <xdr:cNvSpPr/>
      </xdr:nvSpPr>
      <xdr:spPr>
        <a:xfrm>
          <a:off x="19494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89263</xdr:rowOff>
    </xdr:from>
    <xdr:to>
      <xdr:col>107</xdr:col>
      <xdr:colOff>50800</xdr:colOff>
      <xdr:row>104</xdr:row>
      <xdr:rowOff>95794</xdr:rowOff>
    </xdr:to>
    <xdr:cxnSp macro="">
      <xdr:nvCxnSpPr>
        <xdr:cNvPr id="934" name="直線コネクタ 933"/>
        <xdr:cNvCxnSpPr/>
      </xdr:nvCxnSpPr>
      <xdr:spPr>
        <a:xfrm>
          <a:off x="19545300" y="179200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54792</xdr:rowOff>
    </xdr:from>
    <xdr:to>
      <xdr:col>98</xdr:col>
      <xdr:colOff>38100</xdr:colOff>
      <xdr:row>104</xdr:row>
      <xdr:rowOff>156392</xdr:rowOff>
    </xdr:to>
    <xdr:sp macro="" textlink="">
      <xdr:nvSpPr>
        <xdr:cNvPr id="935" name="楕円 934"/>
        <xdr:cNvSpPr/>
      </xdr:nvSpPr>
      <xdr:spPr>
        <a:xfrm>
          <a:off x="18605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89263</xdr:rowOff>
    </xdr:from>
    <xdr:to>
      <xdr:col>102</xdr:col>
      <xdr:colOff>114300</xdr:colOff>
      <xdr:row>104</xdr:row>
      <xdr:rowOff>105592</xdr:rowOff>
    </xdr:to>
    <xdr:cxnSp macro="">
      <xdr:nvCxnSpPr>
        <xdr:cNvPr id="936" name="直線コネクタ 935"/>
        <xdr:cNvCxnSpPr/>
      </xdr:nvCxnSpPr>
      <xdr:spPr>
        <a:xfrm flipV="1">
          <a:off x="18656300" y="179200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70775</xdr:rowOff>
    </xdr:from>
    <xdr:ext cx="469744" cy="259045"/>
    <xdr:sp macro="" textlink="">
      <xdr:nvSpPr>
        <xdr:cNvPr id="937" name="n_1aveValue【庁舎】&#10;一人当たり面積"/>
        <xdr:cNvSpPr txBox="1"/>
      </xdr:nvSpPr>
      <xdr:spPr>
        <a:xfrm>
          <a:off x="210757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561</xdr:rowOff>
    </xdr:from>
    <xdr:ext cx="469744" cy="259045"/>
    <xdr:sp macro="" textlink="">
      <xdr:nvSpPr>
        <xdr:cNvPr id="938" name="n_2aveValue【庁舎】&#10;一人当たり面積"/>
        <xdr:cNvSpPr txBox="1"/>
      </xdr:nvSpPr>
      <xdr:spPr>
        <a:xfrm>
          <a:off x="201994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939" name="n_3aveValue【庁舎】&#10;一人当たり面積"/>
        <xdr:cNvSpPr txBox="1"/>
      </xdr:nvSpPr>
      <xdr:spPr>
        <a:xfrm>
          <a:off x="19310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940"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136996</xdr:rowOff>
    </xdr:from>
    <xdr:ext cx="469744" cy="259045"/>
    <xdr:sp macro="" textlink="">
      <xdr:nvSpPr>
        <xdr:cNvPr id="941" name="n_1mainValue【庁舎】&#10;一人当たり面積"/>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163121</xdr:rowOff>
    </xdr:from>
    <xdr:ext cx="469744" cy="259045"/>
    <xdr:sp macro="" textlink="">
      <xdr:nvSpPr>
        <xdr:cNvPr id="942" name="n_2mainValue【庁舎】&#10;一人当たり面積"/>
        <xdr:cNvSpPr txBox="1"/>
      </xdr:nvSpPr>
      <xdr:spPr>
        <a:xfrm>
          <a:off x="201994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156590</xdr:rowOff>
    </xdr:from>
    <xdr:ext cx="469744" cy="259045"/>
    <xdr:sp macro="" textlink="">
      <xdr:nvSpPr>
        <xdr:cNvPr id="943" name="n_3mainValue【庁舎】&#10;一人当たり面積"/>
        <xdr:cNvSpPr txBox="1"/>
      </xdr:nvSpPr>
      <xdr:spPr>
        <a:xfrm>
          <a:off x="19310427" y="176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1469</xdr:rowOff>
    </xdr:from>
    <xdr:ext cx="469744" cy="259045"/>
    <xdr:sp macro="" textlink="">
      <xdr:nvSpPr>
        <xdr:cNvPr id="944" name="n_4mainValue【庁舎】&#10;一人当たり面積"/>
        <xdr:cNvSpPr txBox="1"/>
      </xdr:nvSpPr>
      <xdr:spPr>
        <a:xfrm>
          <a:off x="184214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類似団体と比較して特に有形固定資産償却率が高くなっている施設は、「幼稚園・保育所」、「公営住宅」、「図書館」、「保健センター」、「消防施設」、「庁舎」である。</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「図書館」については、有形固定資産償却率</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82.8</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％、類似団体と比較しても</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29.5</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％と高くなっている。</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「消防施設」においては、有形固定資産比率</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78.0</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％であり、類似団体と比較して</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19.5</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％と高くなっている。各地区に点在している詰め所などについては、老朽化がかなり進んでいるといえる。</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「庁舎」においては、有形固定資産比率は</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88.0</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％であり、類似団体と比較して</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33.8</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％も高くなっているが、平成</a:t>
          </a:r>
          <a:r>
            <a:rPr kumimoji="1" lang="en-US" altLang="ja-JP" sz="105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年度に耐震改修を完了していることから、使用する上での問題はない。</a:t>
          </a:r>
          <a:endParaRPr lang="ja-JP" altLang="ja-JP" sz="105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　　今後、過疎地域においての統廃合は難しい面もあるが、人口が減少する中において、一人あたりの面積が過大となるようなことのないように留意しつつ、公共施設総合管理計画に基づいた取り組みを進めていく必要がある。</a:t>
          </a:r>
          <a:endParaRPr lang="ja-JP" altLang="ja-JP" sz="105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15,758
15,696
299.43
12,188,111
11,735,623
288,915
6,938,996
8,052,448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人口が令和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16,056</a:t>
          </a:r>
          <a:r>
            <a:rPr kumimoji="1" lang="ja-JP" altLang="ja-JP" sz="1100" b="0" i="0" u="none" strike="noStrike" kern="0" cap="none" spc="0" normalizeH="0" baseline="0" noProof="0">
              <a:ln>
                <a:noFill/>
              </a:ln>
              <a:solidFill>
                <a:prstClr val="black"/>
              </a:solidFill>
              <a:effectLst/>
              <a:uLnTx/>
              <a:uFillTx/>
              <a:latin typeface="+mn-lt"/>
              <a:ea typeface="+mn-ea"/>
              <a:cs typeface="+mn-cs"/>
            </a:rPr>
            <a:t>人から令和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15,758</a:t>
          </a:r>
          <a:r>
            <a:rPr kumimoji="1" lang="ja-JP" altLang="ja-JP" sz="1100" b="0" i="0" u="none" strike="noStrike" kern="0" cap="none" spc="0" normalizeH="0" baseline="0" noProof="0">
              <a:ln>
                <a:noFill/>
              </a:ln>
              <a:solidFill>
                <a:prstClr val="black"/>
              </a:solidFill>
              <a:effectLst/>
              <a:uLnTx/>
              <a:uFillTx/>
              <a:latin typeface="+mn-lt"/>
              <a:ea typeface="+mn-ea"/>
              <a:cs typeface="+mn-cs"/>
            </a:rPr>
            <a:t>人へ</a:t>
          </a:r>
          <a:r>
            <a:rPr kumimoji="1" lang="en-US" altLang="ja-JP" sz="1100" b="0" i="0" u="none" strike="noStrike" kern="0" cap="none" spc="0" normalizeH="0" baseline="0" noProof="0">
              <a:ln>
                <a:noFill/>
              </a:ln>
              <a:solidFill>
                <a:prstClr val="black"/>
              </a:solidFill>
              <a:effectLst/>
              <a:uLnTx/>
              <a:uFillTx/>
              <a:latin typeface="+mn-lt"/>
              <a:ea typeface="+mn-ea"/>
              <a:cs typeface="+mn-cs"/>
            </a:rPr>
            <a:t>298</a:t>
          </a:r>
          <a:r>
            <a:rPr kumimoji="1" lang="ja-JP" altLang="ja-JP" sz="1100" b="0" i="0" u="none" strike="noStrike" kern="0" cap="none" spc="0" normalizeH="0" baseline="0" noProof="0">
              <a:ln>
                <a:noFill/>
              </a:ln>
              <a:solidFill>
                <a:prstClr val="black"/>
              </a:solidFill>
              <a:effectLst/>
              <a:uLnTx/>
              <a:uFillTx/>
              <a:latin typeface="+mn-lt"/>
              <a:ea typeface="+mn-ea"/>
              <a:cs typeface="+mn-cs"/>
            </a:rPr>
            <a:t>人減少（対前年度比：▲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％）したこと、高齢化率が全国平均を上回る</a:t>
          </a:r>
          <a:r>
            <a:rPr kumimoji="1" lang="en-US" altLang="ja-JP" sz="1100" b="0" i="0" u="none" strike="noStrike" kern="0" cap="none" spc="0" normalizeH="0" baseline="0" noProof="0">
              <a:ln>
                <a:noFill/>
              </a:ln>
              <a:solidFill>
                <a:prstClr val="black"/>
              </a:solidFill>
              <a:effectLst/>
              <a:uLnTx/>
              <a:uFillTx/>
              <a:latin typeface="+mn-lt"/>
              <a:ea typeface="+mn-ea"/>
              <a:cs typeface="+mn-cs"/>
            </a:rPr>
            <a:t>40.8</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a:t>
          </a:r>
          <a:r>
            <a:rPr kumimoji="1" lang="en-US" altLang="ja-JP" sz="1100" b="0" i="0" u="none" strike="noStrike" kern="0" cap="none" spc="0" normalizeH="0" baseline="0" noProof="0">
              <a:ln>
                <a:noFill/>
              </a:ln>
              <a:solidFill>
                <a:prstClr val="black"/>
              </a:solidFill>
              <a:effectLst/>
              <a:uLnTx/>
              <a:uFillTx/>
              <a:latin typeface="+mn-lt"/>
              <a:ea typeface="+mn-ea"/>
              <a:cs typeface="+mn-cs"/>
            </a:rPr>
            <a:t>40.3</a:t>
          </a:r>
          <a:r>
            <a:rPr kumimoji="1" lang="ja-JP" altLang="ja-JP" sz="1100" b="0" i="0" u="none" strike="noStrike" kern="0" cap="none" spc="0" normalizeH="0" baseline="0" noProof="0">
              <a:ln>
                <a:noFill/>
              </a:ln>
              <a:solidFill>
                <a:prstClr val="black"/>
              </a:solidFill>
              <a:effectLst/>
              <a:uLnTx/>
              <a:uFillTx/>
              <a:latin typeface="+mn-lt"/>
              <a:ea typeface="+mn-ea"/>
              <a:cs typeface="+mn-cs"/>
            </a:rPr>
            <a:t>％）になることに加え、町内に中心となる産業が少ないことから、財政基盤が弱く、類似団体平均</a:t>
          </a:r>
          <a:r>
            <a:rPr kumimoji="1" lang="en-US" altLang="ja-JP" sz="1100" b="0" i="0" u="none" strike="noStrike" kern="0" cap="none" spc="0" normalizeH="0" baseline="0" noProof="0">
              <a:ln>
                <a:noFill/>
              </a:ln>
              <a:solidFill>
                <a:prstClr val="black"/>
              </a:solidFill>
              <a:effectLst/>
              <a:uLnTx/>
              <a:uFillTx/>
              <a:latin typeface="+mn-lt"/>
              <a:ea typeface="+mn-ea"/>
              <a:cs typeface="+mn-cs"/>
            </a:rPr>
            <a:t>0.32</a:t>
          </a:r>
          <a:r>
            <a:rPr kumimoji="1" lang="ja-JP" altLang="ja-JP" sz="1100" b="0" i="0" u="none" strike="noStrike" kern="0" cap="none" spc="0" normalizeH="0" baseline="0" noProof="0">
              <a:ln>
                <a:noFill/>
              </a:ln>
              <a:solidFill>
                <a:prstClr val="black"/>
              </a:solidFill>
              <a:effectLst/>
              <a:uLnTx/>
              <a:uFillTx/>
              <a:latin typeface="+mn-lt"/>
              <a:ea typeface="+mn-ea"/>
              <a:cs typeface="+mn-cs"/>
            </a:rPr>
            <a:t>を大きく下回る</a:t>
          </a:r>
          <a:r>
            <a:rPr kumimoji="1" lang="en-US" altLang="ja-JP" sz="1100" b="0" i="0" u="none" strike="noStrike" kern="0" cap="none" spc="0" normalizeH="0" baseline="0" noProof="0">
              <a:ln>
                <a:noFill/>
              </a:ln>
              <a:solidFill>
                <a:prstClr val="black"/>
              </a:solidFill>
              <a:effectLst/>
              <a:uLnTx/>
              <a:uFillTx/>
              <a:latin typeface="+mn-lt"/>
              <a:ea typeface="+mn-ea"/>
              <a:cs typeface="+mn-cs"/>
            </a:rPr>
            <a:t>0.27</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過去</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年間の間でも大幅な税収の増減がない現状である。今後の大幅な増収が見込めない中でも、引き続き町税の徴収事務の強化を図りながら、限られた財源を有効活用することに努める。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7" name="直線コネクタ 66"/>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0" name="直線コネクタ 69"/>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46990</xdr:rowOff>
    </xdr:to>
    <xdr:cxnSp macro="">
      <xdr:nvCxnSpPr>
        <xdr:cNvPr id="76" name="直線コネクタ 75"/>
        <xdr:cNvCxnSpPr/>
      </xdr:nvCxnSpPr>
      <xdr:spPr>
        <a:xfrm flipV="1">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例年</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ﾎﾟｲﾝﾄに近い数字を推移していたが、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ﾎﾟｲﾝﾄ減の</a:t>
          </a:r>
          <a:r>
            <a:rPr kumimoji="1" lang="en-US" altLang="ja-JP" sz="1200">
              <a:latin typeface="ＭＳ Ｐゴシック" panose="020B0600070205080204" pitchFamily="50" charset="-128"/>
              <a:ea typeface="ＭＳ Ｐゴシック" panose="020B0600070205080204" pitchFamily="50" charset="-128"/>
            </a:rPr>
            <a:t>75.3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大幅改善の主な理由は経常的な収入において、普通交付税や地方消費税などの増加があり前年度より</a:t>
          </a:r>
          <a:r>
            <a:rPr kumimoji="1" lang="en-US" altLang="ja-JP" sz="1200">
              <a:latin typeface="ＭＳ Ｐゴシック" panose="020B0600070205080204" pitchFamily="50" charset="-128"/>
              <a:ea typeface="ＭＳ Ｐゴシック" panose="020B0600070205080204" pitchFamily="50" charset="-128"/>
            </a:rPr>
            <a:t>402,522</a:t>
          </a:r>
          <a:r>
            <a:rPr kumimoji="1" lang="ja-JP" altLang="en-US" sz="1200">
              <a:latin typeface="ＭＳ Ｐゴシック" panose="020B0600070205080204" pitchFamily="50" charset="-128"/>
              <a:ea typeface="ＭＳ Ｐゴシック" panose="020B0600070205080204" pitchFamily="50" charset="-128"/>
            </a:rPr>
            <a:t>千円も増加したことがあげられる。一方で経常的な歳出の総額には大きな変化がなかった。（詳細については次のシートに記載）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類似団体と比較しても</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a:t>
          </a:r>
          <a:r>
            <a:rPr kumimoji="1" lang="ja-JP" altLang="en-US" sz="1200">
              <a:latin typeface="ＭＳ Ｐゴシック" panose="020B0600070205080204" pitchFamily="50" charset="-128"/>
              <a:ea typeface="ＭＳ Ｐゴシック" panose="020B0600070205080204" pitchFamily="50" charset="-128"/>
            </a:rPr>
            <a:t>下回っており、良好な状態となっているが、今後も経常経費の見直し・削減を継続し、財政構造弾力性の確保に努める。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34290</xdr:rowOff>
    </xdr:to>
    <xdr:cxnSp macro="">
      <xdr:nvCxnSpPr>
        <xdr:cNvPr id="125" name="直線コネクタ 124"/>
        <xdr:cNvCxnSpPr/>
      </xdr:nvCxnSpPr>
      <xdr:spPr>
        <a:xfrm flipV="1">
          <a:off x="4953000" y="10014796"/>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6"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7" name="直線コネクタ 126"/>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28"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29" name="直線コネクタ 128"/>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70696</xdr:rowOff>
    </xdr:from>
    <xdr:to>
      <xdr:col>23</xdr:col>
      <xdr:colOff>133350</xdr:colOff>
      <xdr:row>60</xdr:row>
      <xdr:rowOff>170180</xdr:rowOff>
    </xdr:to>
    <xdr:cxnSp macro="">
      <xdr:nvCxnSpPr>
        <xdr:cNvPr id="130" name="直線コネクタ 129"/>
        <xdr:cNvCxnSpPr/>
      </xdr:nvCxnSpPr>
      <xdr:spPr>
        <a:xfrm flipV="1">
          <a:off x="4114800" y="10014796"/>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1"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2" name="フローチャート: 判断 131"/>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170180</xdr:rowOff>
    </xdr:to>
    <xdr:cxnSp macro="">
      <xdr:nvCxnSpPr>
        <xdr:cNvPr id="133" name="直線コネクタ 132"/>
        <xdr:cNvCxnSpPr/>
      </xdr:nvCxnSpPr>
      <xdr:spPr>
        <a:xfrm>
          <a:off x="3225800" y="10384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18204</xdr:rowOff>
    </xdr:from>
    <xdr:to>
      <xdr:col>19</xdr:col>
      <xdr:colOff>184150</xdr:colOff>
      <xdr:row>65</xdr:row>
      <xdr:rowOff>119804</xdr:rowOff>
    </xdr:to>
    <xdr:sp macro="" textlink="">
      <xdr:nvSpPr>
        <xdr:cNvPr id="134" name="フローチャート: 判断 133"/>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35" name="テキスト ボックス 134"/>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138006</xdr:rowOff>
    </xdr:to>
    <xdr:cxnSp macro="">
      <xdr:nvCxnSpPr>
        <xdr:cNvPr id="136" name="直線コネクタ 135"/>
        <xdr:cNvCxnSpPr/>
      </xdr:nvCxnSpPr>
      <xdr:spPr>
        <a:xfrm flipV="1">
          <a:off x="2336800" y="103847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7" name="フローチャート: 判断 136"/>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38" name="テキスト ボックス 137"/>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60</xdr:row>
      <xdr:rowOff>138006</xdr:rowOff>
    </xdr:to>
    <xdr:cxnSp macro="">
      <xdr:nvCxnSpPr>
        <xdr:cNvPr id="139" name="直線コネクタ 138"/>
        <xdr:cNvCxnSpPr/>
      </xdr:nvCxnSpPr>
      <xdr:spPr>
        <a:xfrm>
          <a:off x="1447800" y="103928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0" name="フローチャート: 判断 139"/>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1" name="テキスト ボックス 140"/>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2" name="フローチャート: 判断 141"/>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3" name="テキスト ボックス 142"/>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19896</xdr:rowOff>
    </xdr:from>
    <xdr:to>
      <xdr:col>23</xdr:col>
      <xdr:colOff>184150</xdr:colOff>
      <xdr:row>58</xdr:row>
      <xdr:rowOff>121496</xdr:rowOff>
    </xdr:to>
    <xdr:sp macro="" textlink="">
      <xdr:nvSpPr>
        <xdr:cNvPr id="149" name="楕円 148"/>
        <xdr:cNvSpPr/>
      </xdr:nvSpPr>
      <xdr:spPr>
        <a:xfrm>
          <a:off x="4902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112623</xdr:rowOff>
    </xdr:from>
    <xdr:ext cx="762000" cy="259045"/>
    <xdr:sp macro="" textlink="">
      <xdr:nvSpPr>
        <xdr:cNvPr id="150" name="財政構造の弾力性該当値テキスト"/>
        <xdr:cNvSpPr txBox="1"/>
      </xdr:nvSpPr>
      <xdr:spPr>
        <a:xfrm>
          <a:off x="5041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1" name="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3" name="楕円 152"/>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4" name="テキスト ボックス 153"/>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5" name="楕円 154"/>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6" name="テキスト ボックス 155"/>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7" name="楕円 156"/>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58" name="テキスト ボックス 157"/>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維持補修費は、コロナ対策のための空調設備の改修など（約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万円）があり、令和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124,055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308,792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千円と大幅に増加。一方で、人件費は休職者・定年退職者が多く、職員の構成が変化した結果、</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27,993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千円の減少。また物件費も令和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スクールやコロナ対策に係る備品購入額が多かったことなどから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83,221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千円減少した。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人口も前年より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298</a:t>
          </a:r>
          <a:r>
            <a:rPr kumimoji="1" lang="ja-JP" altLang="en-US" sz="1100">
              <a:solidFill>
                <a:schemeClr val="tx1"/>
              </a:solidFill>
              <a:latin typeface="ＭＳ Ｐゴシック" panose="020B0600070205080204" pitchFamily="50" charset="-128"/>
              <a:ea typeface="ＭＳ Ｐゴシック" panose="020B0600070205080204" pitchFamily="50" charset="-128"/>
            </a:rPr>
            <a:t>人減少しており、その結果、「人口１人当たりの人件費・物件費等決算額」は</a:t>
          </a:r>
          <a:r>
            <a:rPr kumimoji="1" lang="en-US" altLang="ja-JP" sz="1100">
              <a:solidFill>
                <a:schemeClr val="tx1"/>
              </a:solidFill>
              <a:latin typeface="ＭＳ Ｐゴシック" panose="020B0600070205080204" pitchFamily="50" charset="-128"/>
              <a:ea typeface="ＭＳ Ｐゴシック" panose="020B0600070205080204" pitchFamily="50" charset="-128"/>
            </a:rPr>
            <a:t>8,460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円増加した。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27,155</a:t>
          </a:r>
          <a:r>
            <a:rPr kumimoji="1" lang="ja-JP" altLang="en-US" sz="1100">
              <a:solidFill>
                <a:schemeClr val="tx1"/>
              </a:solidFill>
              <a:latin typeface="ＭＳ Ｐゴシック" panose="020B0600070205080204" pitchFamily="50" charset="-128"/>
              <a:ea typeface="ＭＳ Ｐゴシック" panose="020B0600070205080204" pitchFamily="50" charset="-128"/>
            </a:rPr>
            <a:t>円少ないが、今後も支出の抑制・定員管理の適正化に努める。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8" name="直線コネクタ 187"/>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9" name="人件費・物件費等の状況最小値テキスト"/>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90" name="直線コネクタ 189"/>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91" name="人件費・物件費等の状況最大値テキスト"/>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2" name="直線コネクタ 191"/>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149113</xdr:rowOff>
    </xdr:from>
    <xdr:to>
      <xdr:col>23</xdr:col>
      <xdr:colOff>133350</xdr:colOff>
      <xdr:row>83</xdr:row>
      <xdr:rowOff>45710</xdr:rowOff>
    </xdr:to>
    <xdr:cxnSp macro="">
      <xdr:nvCxnSpPr>
        <xdr:cNvPr id="193" name="直線コネクタ 192"/>
        <xdr:cNvCxnSpPr/>
      </xdr:nvCxnSpPr>
      <xdr:spPr>
        <a:xfrm>
          <a:off x="4114800" y="14208013"/>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13954</xdr:rowOff>
    </xdr:from>
    <xdr:ext cx="762000" cy="259045"/>
    <xdr:sp macro="" textlink="">
      <xdr:nvSpPr>
        <xdr:cNvPr id="194" name="人件費・物件費等の状況平均値テキスト"/>
        <xdr:cNvSpPr txBox="1"/>
      </xdr:nvSpPr>
      <xdr:spPr>
        <a:xfrm>
          <a:off x="5041900" y="1441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5" name="フローチャート: 判断 194"/>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5846</xdr:rowOff>
    </xdr:from>
    <xdr:to>
      <xdr:col>19</xdr:col>
      <xdr:colOff>133350</xdr:colOff>
      <xdr:row>82</xdr:row>
      <xdr:rowOff>149113</xdr:rowOff>
    </xdr:to>
    <xdr:cxnSp macro="">
      <xdr:nvCxnSpPr>
        <xdr:cNvPr id="196" name="直線コネクタ 195"/>
        <xdr:cNvCxnSpPr/>
      </xdr:nvCxnSpPr>
      <xdr:spPr>
        <a:xfrm>
          <a:off x="3225800" y="14064746"/>
          <a:ext cx="889000" cy="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7" name="フローチャート: 判断 196"/>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150105</xdr:rowOff>
    </xdr:from>
    <xdr:ext cx="736600" cy="259045"/>
    <xdr:sp macro="" textlink="">
      <xdr:nvSpPr>
        <xdr:cNvPr id="198" name="テキスト ボックス 197"/>
        <xdr:cNvSpPr txBox="1"/>
      </xdr:nvSpPr>
      <xdr:spPr>
        <a:xfrm>
          <a:off x="3733800" y="1438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127676</xdr:rowOff>
    </xdr:from>
    <xdr:to>
      <xdr:col>15</xdr:col>
      <xdr:colOff>82550</xdr:colOff>
      <xdr:row>82</xdr:row>
      <xdr:rowOff>5846</xdr:rowOff>
    </xdr:to>
    <xdr:cxnSp macro="">
      <xdr:nvCxnSpPr>
        <xdr:cNvPr id="199" name="直線コネクタ 198"/>
        <xdr:cNvCxnSpPr/>
      </xdr:nvCxnSpPr>
      <xdr:spPr>
        <a:xfrm>
          <a:off x="2336800" y="14015126"/>
          <a:ext cx="889000" cy="4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200" name="フローチャート: 判断 199"/>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25900</xdr:rowOff>
    </xdr:from>
    <xdr:ext cx="762000" cy="259045"/>
    <xdr:sp macro="" textlink="">
      <xdr:nvSpPr>
        <xdr:cNvPr id="201" name="テキスト ボックス 200"/>
        <xdr:cNvSpPr txBox="1"/>
      </xdr:nvSpPr>
      <xdr:spPr>
        <a:xfrm>
          <a:off x="2844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101583</xdr:rowOff>
    </xdr:from>
    <xdr:to>
      <xdr:col>11</xdr:col>
      <xdr:colOff>31750</xdr:colOff>
      <xdr:row>81</xdr:row>
      <xdr:rowOff>127676</xdr:rowOff>
    </xdr:to>
    <xdr:cxnSp macro="">
      <xdr:nvCxnSpPr>
        <xdr:cNvPr id="202" name="直線コネクタ 201"/>
        <xdr:cNvCxnSpPr/>
      </xdr:nvCxnSpPr>
      <xdr:spPr>
        <a:xfrm>
          <a:off x="1447800" y="13989033"/>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3" name="フローチャート: 判断 202"/>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22353</xdr:rowOff>
    </xdr:from>
    <xdr:ext cx="762000" cy="259045"/>
    <xdr:sp macro="" textlink="">
      <xdr:nvSpPr>
        <xdr:cNvPr id="204" name="テキスト ボックス 203"/>
        <xdr:cNvSpPr txBox="1"/>
      </xdr:nvSpPr>
      <xdr:spPr>
        <a:xfrm>
          <a:off x="1955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5" name="フローチャート: 判断 204"/>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93375</xdr:rowOff>
    </xdr:from>
    <xdr:ext cx="762000" cy="259045"/>
    <xdr:sp macro="" textlink="">
      <xdr:nvSpPr>
        <xdr:cNvPr id="206" name="テキスト ボックス 205"/>
        <xdr:cNvSpPr txBox="1"/>
      </xdr:nvSpPr>
      <xdr:spPr>
        <a:xfrm>
          <a:off x="1066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166360</xdr:rowOff>
    </xdr:from>
    <xdr:to>
      <xdr:col>23</xdr:col>
      <xdr:colOff>184150</xdr:colOff>
      <xdr:row>83</xdr:row>
      <xdr:rowOff>96510</xdr:rowOff>
    </xdr:to>
    <xdr:sp macro="" textlink="">
      <xdr:nvSpPr>
        <xdr:cNvPr id="212" name="楕円 211"/>
        <xdr:cNvSpPr/>
      </xdr:nvSpPr>
      <xdr:spPr>
        <a:xfrm>
          <a:off x="4902200" y="142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11437</xdr:rowOff>
    </xdr:from>
    <xdr:ext cx="762000" cy="259045"/>
    <xdr:sp macro="" textlink="">
      <xdr:nvSpPr>
        <xdr:cNvPr id="213" name="人件費・物件費等の状況該当値テキスト"/>
        <xdr:cNvSpPr txBox="1"/>
      </xdr:nvSpPr>
      <xdr:spPr>
        <a:xfrm>
          <a:off x="5041900" y="1407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98313</xdr:rowOff>
    </xdr:from>
    <xdr:to>
      <xdr:col>19</xdr:col>
      <xdr:colOff>184150</xdr:colOff>
      <xdr:row>83</xdr:row>
      <xdr:rowOff>28463</xdr:rowOff>
    </xdr:to>
    <xdr:sp macro="" textlink="">
      <xdr:nvSpPr>
        <xdr:cNvPr id="214" name="楕円 213"/>
        <xdr:cNvSpPr/>
      </xdr:nvSpPr>
      <xdr:spPr>
        <a:xfrm>
          <a:off x="4064000" y="141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38640</xdr:rowOff>
    </xdr:from>
    <xdr:ext cx="736600" cy="259045"/>
    <xdr:sp macro="" textlink="">
      <xdr:nvSpPr>
        <xdr:cNvPr id="215" name="テキスト ボックス 214"/>
        <xdr:cNvSpPr txBox="1"/>
      </xdr:nvSpPr>
      <xdr:spPr>
        <a:xfrm>
          <a:off x="3733800" y="1392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126496</xdr:rowOff>
    </xdr:from>
    <xdr:to>
      <xdr:col>15</xdr:col>
      <xdr:colOff>133350</xdr:colOff>
      <xdr:row>82</xdr:row>
      <xdr:rowOff>56646</xdr:rowOff>
    </xdr:to>
    <xdr:sp macro="" textlink="">
      <xdr:nvSpPr>
        <xdr:cNvPr id="216" name="楕円 215"/>
        <xdr:cNvSpPr/>
      </xdr:nvSpPr>
      <xdr:spPr>
        <a:xfrm>
          <a:off x="3175000" y="140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66823</xdr:rowOff>
    </xdr:from>
    <xdr:ext cx="762000" cy="259045"/>
    <xdr:sp macro="" textlink="">
      <xdr:nvSpPr>
        <xdr:cNvPr id="217" name="テキスト ボックス 216"/>
        <xdr:cNvSpPr txBox="1"/>
      </xdr:nvSpPr>
      <xdr:spPr>
        <a:xfrm>
          <a:off x="2844800" y="137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76876</xdr:rowOff>
    </xdr:from>
    <xdr:to>
      <xdr:col>11</xdr:col>
      <xdr:colOff>82550</xdr:colOff>
      <xdr:row>82</xdr:row>
      <xdr:rowOff>7026</xdr:rowOff>
    </xdr:to>
    <xdr:sp macro="" textlink="">
      <xdr:nvSpPr>
        <xdr:cNvPr id="218" name="楕円 217"/>
        <xdr:cNvSpPr/>
      </xdr:nvSpPr>
      <xdr:spPr>
        <a:xfrm>
          <a:off x="2286000" y="139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17203</xdr:rowOff>
    </xdr:from>
    <xdr:ext cx="762000" cy="259045"/>
    <xdr:sp macro="" textlink="">
      <xdr:nvSpPr>
        <xdr:cNvPr id="219" name="テキスト ボックス 218"/>
        <xdr:cNvSpPr txBox="1"/>
      </xdr:nvSpPr>
      <xdr:spPr>
        <a:xfrm>
          <a:off x="1955800" y="137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50783</xdr:rowOff>
    </xdr:from>
    <xdr:to>
      <xdr:col>7</xdr:col>
      <xdr:colOff>31750</xdr:colOff>
      <xdr:row>81</xdr:row>
      <xdr:rowOff>152383</xdr:rowOff>
    </xdr:to>
    <xdr:sp macro="" textlink="">
      <xdr:nvSpPr>
        <xdr:cNvPr id="220" name="楕円 219"/>
        <xdr:cNvSpPr/>
      </xdr:nvSpPr>
      <xdr:spPr>
        <a:xfrm>
          <a:off x="1397000" y="139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162560</xdr:rowOff>
    </xdr:from>
    <xdr:ext cx="762000" cy="259045"/>
    <xdr:sp macro="" textlink="">
      <xdr:nvSpPr>
        <xdr:cNvPr id="221" name="テキスト ボックス 220"/>
        <xdr:cNvSpPr txBox="1"/>
      </xdr:nvSpPr>
      <xdr:spPr>
        <a:xfrm>
          <a:off x="1066800" y="1370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類似団体と比較すると、直近の</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年間でも数値は低く推移している状況が続いており、ワースト</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位になっている。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近年は定年退職者が多いことや、新規採用職員の採用人数が増えていることも原因のひとつである。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今後も引き続き人事評価制度や勤勉評価を全職員に適用し、公平かつ均衡のとれた給与制度を推進していく。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81</xdr:row>
      <xdr:rowOff>74084</xdr:rowOff>
    </xdr:to>
    <xdr:cxnSp macro="">
      <xdr:nvCxnSpPr>
        <xdr:cNvPr id="255" name="直線コネクタ 254"/>
        <xdr:cNvCxnSpPr/>
      </xdr:nvCxnSpPr>
      <xdr:spPr>
        <a:xfrm>
          <a:off x="16179800" y="13961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2768</xdr:rowOff>
    </xdr:from>
    <xdr:ext cx="762000" cy="259045"/>
    <xdr:sp macro="" textlink="">
      <xdr:nvSpPr>
        <xdr:cNvPr id="256" name="給与水準   （国との比較）平均値テキスト"/>
        <xdr:cNvSpPr txBox="1"/>
      </xdr:nvSpPr>
      <xdr:spPr>
        <a:xfrm>
          <a:off x="17106900" y="14747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7" name="フローチャート: 判断 256"/>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3175</xdr:rowOff>
    </xdr:to>
    <xdr:cxnSp macro="">
      <xdr:nvCxnSpPr>
        <xdr:cNvPr id="258" name="直線コネクタ 257"/>
        <xdr:cNvCxnSpPr/>
      </xdr:nvCxnSpPr>
      <xdr:spPr>
        <a:xfrm flipV="1">
          <a:off x="15290800" y="139615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60" name="テキスト ボックス 259"/>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53975</xdr:rowOff>
    </xdr:from>
    <xdr:to>
      <xdr:col>72</xdr:col>
      <xdr:colOff>203200</xdr:colOff>
      <xdr:row>82</xdr:row>
      <xdr:rowOff>3175</xdr:rowOff>
    </xdr:to>
    <xdr:cxnSp macro="">
      <xdr:nvCxnSpPr>
        <xdr:cNvPr id="261" name="直線コネクタ 260"/>
        <xdr:cNvCxnSpPr/>
      </xdr:nvCxnSpPr>
      <xdr:spPr>
        <a:xfrm>
          <a:off x="14401800" y="139414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53975</xdr:rowOff>
    </xdr:from>
    <xdr:to>
      <xdr:col>68</xdr:col>
      <xdr:colOff>152400</xdr:colOff>
      <xdr:row>81</xdr:row>
      <xdr:rowOff>114300</xdr:rowOff>
    </xdr:to>
    <xdr:cxnSp macro="">
      <xdr:nvCxnSpPr>
        <xdr:cNvPr id="264" name="直線コネクタ 263"/>
        <xdr:cNvCxnSpPr/>
      </xdr:nvCxnSpPr>
      <xdr:spPr>
        <a:xfrm flipV="1">
          <a:off x="13512800" y="1394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6" name="テキスト ボックス 26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68" name="テキスト ボックス 267"/>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4" name="楕円 273"/>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116011</xdr:rowOff>
    </xdr:from>
    <xdr:ext cx="762000" cy="259045"/>
    <xdr:sp macro="" textlink="">
      <xdr:nvSpPr>
        <xdr:cNvPr id="275" name="給与水準   （国との比較）該当値テキスト"/>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6" name="楕円 275"/>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7" name="テキスト ボックス 276"/>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78" name="楕円 277"/>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79" name="テキスト ボックス 278"/>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3175</xdr:rowOff>
    </xdr:from>
    <xdr:to>
      <xdr:col>68</xdr:col>
      <xdr:colOff>203200</xdr:colOff>
      <xdr:row>81</xdr:row>
      <xdr:rowOff>104775</xdr:rowOff>
    </xdr:to>
    <xdr:sp macro="" textlink="">
      <xdr:nvSpPr>
        <xdr:cNvPr id="280" name="楕円 279"/>
        <xdr:cNvSpPr/>
      </xdr:nvSpPr>
      <xdr:spPr>
        <a:xfrm>
          <a:off x="14351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114952</xdr:rowOff>
    </xdr:from>
    <xdr:ext cx="762000" cy="259045"/>
    <xdr:sp macro="" textlink="">
      <xdr:nvSpPr>
        <xdr:cNvPr id="281" name="テキスト ボックス 280"/>
        <xdr:cNvSpPr txBox="1"/>
      </xdr:nvSpPr>
      <xdr:spPr>
        <a:xfrm>
          <a:off x="14020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名増加。人口においては令和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15,758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人へ</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人減少しており、人口減少が数年にわたって続いている状態である。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その結果、「人口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今後も少子化対策に取り組みながら、魅力ある町づくりを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U</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ターンで定住促進を図り、充実した住民サービスが行えるよう行政効果が反映できる職員構成・職員数のバランスのとれた組織の維持に努めていきたい。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5" name="直線コネクタ 314"/>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6" name="定員管理の状況最小値テキスト"/>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7" name="直線コネクタ 316"/>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8" name="定員管理の状況最大値テキスト"/>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9" name="直線コネクタ 318"/>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71210</xdr:rowOff>
    </xdr:from>
    <xdr:to>
      <xdr:col>81</xdr:col>
      <xdr:colOff>44450</xdr:colOff>
      <xdr:row>63</xdr:row>
      <xdr:rowOff>116024</xdr:rowOff>
    </xdr:to>
    <xdr:cxnSp macro="">
      <xdr:nvCxnSpPr>
        <xdr:cNvPr id="320" name="直線コネクタ 319"/>
        <xdr:cNvCxnSpPr/>
      </xdr:nvCxnSpPr>
      <xdr:spPr>
        <a:xfrm>
          <a:off x="16179800" y="10872560"/>
          <a:ext cx="8382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1"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2" name="フローチャート: 判断 321"/>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149588</xdr:rowOff>
    </xdr:from>
    <xdr:to>
      <xdr:col>77</xdr:col>
      <xdr:colOff>44450</xdr:colOff>
      <xdr:row>63</xdr:row>
      <xdr:rowOff>71210</xdr:rowOff>
    </xdr:to>
    <xdr:cxnSp macro="">
      <xdr:nvCxnSpPr>
        <xdr:cNvPr id="323" name="直線コネクタ 322"/>
        <xdr:cNvCxnSpPr/>
      </xdr:nvCxnSpPr>
      <xdr:spPr>
        <a:xfrm>
          <a:off x="15290800" y="10779488"/>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4" name="フローチャート: 判断 323"/>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97626</xdr:rowOff>
    </xdr:from>
    <xdr:ext cx="736600" cy="259045"/>
    <xdr:sp macro="" textlink="">
      <xdr:nvSpPr>
        <xdr:cNvPr id="325" name="テキスト ボックス 324"/>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120287</xdr:rowOff>
    </xdr:from>
    <xdr:to>
      <xdr:col>72</xdr:col>
      <xdr:colOff>203200</xdr:colOff>
      <xdr:row>62</xdr:row>
      <xdr:rowOff>149588</xdr:rowOff>
    </xdr:to>
    <xdr:cxnSp macro="">
      <xdr:nvCxnSpPr>
        <xdr:cNvPr id="326" name="直線コネクタ 325"/>
        <xdr:cNvCxnSpPr/>
      </xdr:nvCxnSpPr>
      <xdr:spPr>
        <a:xfrm>
          <a:off x="14401800" y="10750187"/>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7" name="フローチャート: 判断 326"/>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92455</xdr:rowOff>
    </xdr:from>
    <xdr:ext cx="762000" cy="259045"/>
    <xdr:sp macro="" textlink="">
      <xdr:nvSpPr>
        <xdr:cNvPr id="328" name="テキスト ボックス 327"/>
        <xdr:cNvSpPr txBox="1"/>
      </xdr:nvSpPr>
      <xdr:spPr>
        <a:xfrm>
          <a:off x="14909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42726</xdr:rowOff>
    </xdr:from>
    <xdr:to>
      <xdr:col>68</xdr:col>
      <xdr:colOff>152400</xdr:colOff>
      <xdr:row>62</xdr:row>
      <xdr:rowOff>120287</xdr:rowOff>
    </xdr:to>
    <xdr:cxnSp macro="">
      <xdr:nvCxnSpPr>
        <xdr:cNvPr id="329" name="直線コネクタ 328"/>
        <xdr:cNvCxnSpPr/>
      </xdr:nvCxnSpPr>
      <xdr:spPr>
        <a:xfrm>
          <a:off x="13512800" y="10672626"/>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30" name="フローチャート: 判断 329"/>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33853</xdr:rowOff>
    </xdr:from>
    <xdr:ext cx="762000" cy="259045"/>
    <xdr:sp macro="" textlink="">
      <xdr:nvSpPr>
        <xdr:cNvPr id="331" name="テキスト ボックス 330"/>
        <xdr:cNvSpPr txBox="1"/>
      </xdr:nvSpPr>
      <xdr:spPr>
        <a:xfrm>
          <a:off x="14020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2" name="フローチャート: 判断 331"/>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150149</xdr:rowOff>
    </xdr:from>
    <xdr:ext cx="762000" cy="259045"/>
    <xdr:sp macro="" textlink="">
      <xdr:nvSpPr>
        <xdr:cNvPr id="333" name="テキスト ボックス 332"/>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65224</xdr:rowOff>
    </xdr:from>
    <xdr:to>
      <xdr:col>81</xdr:col>
      <xdr:colOff>95250</xdr:colOff>
      <xdr:row>63</xdr:row>
      <xdr:rowOff>166824</xdr:rowOff>
    </xdr:to>
    <xdr:sp macro="" textlink="">
      <xdr:nvSpPr>
        <xdr:cNvPr id="339" name="楕円 338"/>
        <xdr:cNvSpPr/>
      </xdr:nvSpPr>
      <xdr:spPr>
        <a:xfrm>
          <a:off x="16967200" y="108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37301</xdr:rowOff>
    </xdr:from>
    <xdr:ext cx="762000" cy="259045"/>
    <xdr:sp macro="" textlink="">
      <xdr:nvSpPr>
        <xdr:cNvPr id="340" name="定員管理の状況該当値テキスト"/>
        <xdr:cNvSpPr txBox="1"/>
      </xdr:nvSpPr>
      <xdr:spPr>
        <a:xfrm>
          <a:off x="17106900" y="1083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20410</xdr:rowOff>
    </xdr:from>
    <xdr:to>
      <xdr:col>77</xdr:col>
      <xdr:colOff>95250</xdr:colOff>
      <xdr:row>63</xdr:row>
      <xdr:rowOff>122010</xdr:rowOff>
    </xdr:to>
    <xdr:sp macro="" textlink="">
      <xdr:nvSpPr>
        <xdr:cNvPr id="341" name="楕円 340"/>
        <xdr:cNvSpPr/>
      </xdr:nvSpPr>
      <xdr:spPr>
        <a:xfrm>
          <a:off x="16129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106787</xdr:rowOff>
    </xdr:from>
    <xdr:ext cx="736600" cy="259045"/>
    <xdr:sp macro="" textlink="">
      <xdr:nvSpPr>
        <xdr:cNvPr id="342" name="テキスト ボックス 341"/>
        <xdr:cNvSpPr txBox="1"/>
      </xdr:nvSpPr>
      <xdr:spPr>
        <a:xfrm>
          <a:off x="15798800" y="1090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98788</xdr:rowOff>
    </xdr:from>
    <xdr:to>
      <xdr:col>73</xdr:col>
      <xdr:colOff>44450</xdr:colOff>
      <xdr:row>63</xdr:row>
      <xdr:rowOff>28938</xdr:rowOff>
    </xdr:to>
    <xdr:sp macro="" textlink="">
      <xdr:nvSpPr>
        <xdr:cNvPr id="343" name="楕円 342"/>
        <xdr:cNvSpPr/>
      </xdr:nvSpPr>
      <xdr:spPr>
        <a:xfrm>
          <a:off x="15240000" y="10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13715</xdr:rowOff>
    </xdr:from>
    <xdr:ext cx="762000" cy="259045"/>
    <xdr:sp macro="" textlink="">
      <xdr:nvSpPr>
        <xdr:cNvPr id="344" name="テキスト ボックス 343"/>
        <xdr:cNvSpPr txBox="1"/>
      </xdr:nvSpPr>
      <xdr:spPr>
        <a:xfrm>
          <a:off x="14909800" y="1081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69487</xdr:rowOff>
    </xdr:from>
    <xdr:to>
      <xdr:col>68</xdr:col>
      <xdr:colOff>203200</xdr:colOff>
      <xdr:row>62</xdr:row>
      <xdr:rowOff>171087</xdr:rowOff>
    </xdr:to>
    <xdr:sp macro="" textlink="">
      <xdr:nvSpPr>
        <xdr:cNvPr id="345" name="楕円 344"/>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155864</xdr:rowOff>
    </xdr:from>
    <xdr:ext cx="762000" cy="259045"/>
    <xdr:sp macro="" textlink="">
      <xdr:nvSpPr>
        <xdr:cNvPr id="346" name="テキスト ボックス 345"/>
        <xdr:cNvSpPr txBox="1"/>
      </xdr:nvSpPr>
      <xdr:spPr>
        <a:xfrm>
          <a:off x="14020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163376</xdr:rowOff>
    </xdr:from>
    <xdr:to>
      <xdr:col>64</xdr:col>
      <xdr:colOff>152400</xdr:colOff>
      <xdr:row>62</xdr:row>
      <xdr:rowOff>93526</xdr:rowOff>
    </xdr:to>
    <xdr:sp macro="" textlink="">
      <xdr:nvSpPr>
        <xdr:cNvPr id="347" name="楕円 346"/>
        <xdr:cNvSpPr/>
      </xdr:nvSpPr>
      <xdr:spPr>
        <a:xfrm>
          <a:off x="13462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78303</xdr:rowOff>
    </xdr:from>
    <xdr:ext cx="762000" cy="259045"/>
    <xdr:sp macro="" textlink="">
      <xdr:nvSpPr>
        <xdr:cNvPr id="348" name="テキスト ボックス 347"/>
        <xdr:cNvSpPr txBox="1"/>
      </xdr:nvSpPr>
      <xdr:spPr>
        <a:xfrm>
          <a:off x="13131800" y="107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年度に「公債費適正化計画」を策定し、それに基づき地方債の発行の抑制をおこない、繰上償還や臨時財政対策債の借り入れをしないなどの財政運営を行った。合併後の平成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年度以降に行政改革に取り組んだ結果として、平成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年度に</a:t>
          </a:r>
          <a:r>
            <a:rPr kumimoji="1" lang="en-US" altLang="ja-JP" sz="1000">
              <a:solidFill>
                <a:schemeClr val="dk1"/>
              </a:solidFill>
              <a:effectLst/>
              <a:latin typeface="+mn-lt"/>
              <a:ea typeface="+mn-ea"/>
              <a:cs typeface="+mn-cs"/>
            </a:rPr>
            <a:t>18.1</a:t>
          </a:r>
          <a:r>
            <a:rPr kumimoji="1" lang="ja-JP" altLang="ja-JP" sz="1000">
              <a:solidFill>
                <a:schemeClr val="dk1"/>
              </a:solidFill>
              <a:effectLst/>
              <a:latin typeface="+mn-lt"/>
              <a:ea typeface="+mn-ea"/>
              <a:cs typeface="+mn-cs"/>
            </a:rPr>
            <a:t>％であった実質公債費比率は令和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年度には</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年度には</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％と着実に改善することができている。</a:t>
          </a:r>
          <a:endParaRPr lang="ja-JP" altLang="ja-JP" sz="1000">
            <a:effectLst/>
          </a:endParaRPr>
        </a:p>
        <a:p>
          <a:r>
            <a:rPr kumimoji="1" lang="ja-JP" altLang="ja-JP" sz="1000">
              <a:solidFill>
                <a:schemeClr val="dk1"/>
              </a:solidFill>
              <a:effectLst/>
              <a:latin typeface="+mn-lt"/>
              <a:ea typeface="+mn-ea"/>
              <a:cs typeface="+mn-cs"/>
            </a:rPr>
            <a:t>　全国平均、愛媛県平均と比較をすれば、平均値を下回ることができているが、内子町総合計画を推進していく中において、事業の必要性等を検証し、あわせて「公債費適正化計画」に基づいた地方債の発行抑制をすることで健全財政を図っていく。</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7" name="直線コネクタ 376"/>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8"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9" name="直線コネクタ 378"/>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80" name="公債費負担の状況最大値テキスト"/>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81" name="直線コネクタ 380"/>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64911</xdr:rowOff>
    </xdr:from>
    <xdr:to>
      <xdr:col>81</xdr:col>
      <xdr:colOff>44450</xdr:colOff>
      <xdr:row>37</xdr:row>
      <xdr:rowOff>78317</xdr:rowOff>
    </xdr:to>
    <xdr:cxnSp macro="">
      <xdr:nvCxnSpPr>
        <xdr:cNvPr id="382" name="直線コネクタ 381"/>
        <xdr:cNvCxnSpPr/>
      </xdr:nvCxnSpPr>
      <xdr:spPr>
        <a:xfrm flipV="1">
          <a:off x="16179800" y="64085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3"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4" name="フローチャート: 判断 383"/>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118533</xdr:rowOff>
    </xdr:to>
    <xdr:cxnSp macro="">
      <xdr:nvCxnSpPr>
        <xdr:cNvPr id="385" name="直線コネクタ 384"/>
        <xdr:cNvCxnSpPr/>
      </xdr:nvCxnSpPr>
      <xdr:spPr>
        <a:xfrm flipV="1">
          <a:off x="15290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87" name="テキスト ボックス 38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38</xdr:row>
      <xdr:rowOff>81139</xdr:rowOff>
    </xdr:to>
    <xdr:cxnSp macro="">
      <xdr:nvCxnSpPr>
        <xdr:cNvPr id="388" name="直線コネクタ 387"/>
        <xdr:cNvCxnSpPr/>
      </xdr:nvCxnSpPr>
      <xdr:spPr>
        <a:xfrm flipV="1">
          <a:off x="14401800" y="64621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9" name="フローチャート: 判断 388"/>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36988</xdr:rowOff>
    </xdr:from>
    <xdr:ext cx="762000" cy="259045"/>
    <xdr:sp macro="" textlink="">
      <xdr:nvSpPr>
        <xdr:cNvPr id="390" name="テキスト ボックス 389"/>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81139</xdr:rowOff>
    </xdr:from>
    <xdr:to>
      <xdr:col>68</xdr:col>
      <xdr:colOff>152400</xdr:colOff>
      <xdr:row>39</xdr:row>
      <xdr:rowOff>30339</xdr:rowOff>
    </xdr:to>
    <xdr:cxnSp macro="">
      <xdr:nvCxnSpPr>
        <xdr:cNvPr id="391" name="直線コネクタ 390"/>
        <xdr:cNvCxnSpPr/>
      </xdr:nvCxnSpPr>
      <xdr:spPr>
        <a:xfrm flipV="1">
          <a:off x="13512800" y="65962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2" name="フローチャート: 判断 391"/>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393" name="テキスト ボックス 392"/>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4" name="フローチャート: 判断 393"/>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36988</xdr:rowOff>
    </xdr:from>
    <xdr:ext cx="762000" cy="259045"/>
    <xdr:sp macro="" textlink="">
      <xdr:nvSpPr>
        <xdr:cNvPr id="395" name="テキスト ボックス 394"/>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14111</xdr:rowOff>
    </xdr:from>
    <xdr:to>
      <xdr:col>81</xdr:col>
      <xdr:colOff>95250</xdr:colOff>
      <xdr:row>37</xdr:row>
      <xdr:rowOff>115711</xdr:rowOff>
    </xdr:to>
    <xdr:sp macro="" textlink="">
      <xdr:nvSpPr>
        <xdr:cNvPr id="401" name="楕円 400"/>
        <xdr:cNvSpPr/>
      </xdr:nvSpPr>
      <xdr:spPr>
        <a:xfrm>
          <a:off x="169672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106838</xdr:rowOff>
    </xdr:from>
    <xdr:ext cx="762000" cy="259045"/>
    <xdr:sp macro="" textlink="">
      <xdr:nvSpPr>
        <xdr:cNvPr id="402" name="公債費負担の状況該当値テキスト"/>
        <xdr:cNvSpPr txBox="1"/>
      </xdr:nvSpPr>
      <xdr:spPr>
        <a:xfrm>
          <a:off x="17106900" y="62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3" name="楕円 402"/>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4" name="テキスト ボックス 403"/>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5" name="楕円 404"/>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6" name="テキスト ボックス 405"/>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30339</xdr:rowOff>
    </xdr:from>
    <xdr:to>
      <xdr:col>68</xdr:col>
      <xdr:colOff>203200</xdr:colOff>
      <xdr:row>38</xdr:row>
      <xdr:rowOff>131939</xdr:rowOff>
    </xdr:to>
    <xdr:sp macro="" textlink="">
      <xdr:nvSpPr>
        <xdr:cNvPr id="407" name="楕円 406"/>
        <xdr:cNvSpPr/>
      </xdr:nvSpPr>
      <xdr:spPr>
        <a:xfrm>
          <a:off x="14351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142116</xdr:rowOff>
    </xdr:from>
    <xdr:ext cx="762000" cy="259045"/>
    <xdr:sp macro="" textlink="">
      <xdr:nvSpPr>
        <xdr:cNvPr id="408" name="テキスト ボックス 407"/>
        <xdr:cNvSpPr txBox="1"/>
      </xdr:nvSpPr>
      <xdr:spPr>
        <a:xfrm>
          <a:off x="14020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150989</xdr:rowOff>
    </xdr:from>
    <xdr:to>
      <xdr:col>64</xdr:col>
      <xdr:colOff>152400</xdr:colOff>
      <xdr:row>39</xdr:row>
      <xdr:rowOff>81139</xdr:rowOff>
    </xdr:to>
    <xdr:sp macro="" textlink="">
      <xdr:nvSpPr>
        <xdr:cNvPr id="409" name="楕円 408"/>
        <xdr:cNvSpPr/>
      </xdr:nvSpPr>
      <xdr:spPr>
        <a:xfrm>
          <a:off x="13462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91316</xdr:rowOff>
    </xdr:from>
    <xdr:ext cx="762000" cy="259045"/>
    <xdr:sp macro="" textlink="">
      <xdr:nvSpPr>
        <xdr:cNvPr id="410" name="テキスト ボックス 409"/>
        <xdr:cNvSpPr txBox="1"/>
      </xdr:nvSpPr>
      <xdr:spPr>
        <a:xfrm>
          <a:off x="13131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内子町においては、平成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年度以降改善の方向で進んでいる。これについては、平成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年度の合併前後に多額の地方債を借り入れをしている起債の償還が順次終了していることにより、全体の地方債残高が減少していることが要因として挙げられる。合わせ</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「公債費適正化計画」に基づき起債の発行そのものを抑制することで、将来負担比率を下げている。</a:t>
          </a:r>
          <a:endParaRPr lang="ja-JP" altLang="ja-JP" sz="1400">
            <a:effectLst/>
          </a:endParaRPr>
        </a:p>
        <a:p>
          <a:r>
            <a:rPr kumimoji="1" lang="ja-JP" altLang="ja-JP" sz="1100">
              <a:solidFill>
                <a:schemeClr val="dk1"/>
              </a:solidFill>
              <a:effectLst/>
              <a:latin typeface="+mn-lt"/>
              <a:ea typeface="+mn-ea"/>
              <a:cs typeface="+mn-cs"/>
            </a:rPr>
            <a:t>　充当財源としての基金残高は、令和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842,223</a:t>
          </a:r>
          <a:r>
            <a:rPr kumimoji="1" lang="ja-JP" altLang="ja-JP" sz="1100">
              <a:solidFill>
                <a:schemeClr val="dk1"/>
              </a:solidFill>
              <a:effectLst/>
              <a:latin typeface="+mn-lt"/>
              <a:ea typeface="+mn-ea"/>
              <a:cs typeface="+mn-cs"/>
            </a:rPr>
            <a:t>千円の積立を行っ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最終的に</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41" name="直線コネクタ 440"/>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2" name="将来負担の状況最小値テキスト"/>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3" name="直線コネクタ 442"/>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48" name="フローチャート: 判断 447"/>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49" name="テキスト ボックス 448"/>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31931</xdr:rowOff>
    </xdr:from>
    <xdr:to>
      <xdr:col>68</xdr:col>
      <xdr:colOff>203200</xdr:colOff>
      <xdr:row>15</xdr:row>
      <xdr:rowOff>133531</xdr:rowOff>
    </xdr:to>
    <xdr:sp macro="" textlink="">
      <xdr:nvSpPr>
        <xdr:cNvPr id="452" name="フローチャート: 判断 451"/>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53" name="テキスト ボックス 452"/>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4" name="フローチャート: 判断 453"/>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143708</xdr:rowOff>
    </xdr:from>
    <xdr:ext cx="762000" cy="259045"/>
    <xdr:sp macro="" textlink="">
      <xdr:nvSpPr>
        <xdr:cNvPr id="455" name="テキスト ボックス 454"/>
        <xdr:cNvSpPr txBox="1"/>
      </xdr:nvSpPr>
      <xdr:spPr>
        <a:xfrm>
          <a:off x="13131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28574</xdr:rowOff>
    </xdr:from>
    <xdr:ext cx="9099176" cy="533401"/>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62000" y="4486274"/>
          <a:ext cx="9099176" cy="533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15,758
15,696
299.43
12,188,111
11,735,623
288,915
6,938,996
8,052,448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は、前年度から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名増加の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人。しかし、休職者・定年退職者が多く、職員の構成が変化した結果、経常的な人件費は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万円ほど減少。また経常一般財源（収入）が大幅に増えたことにより、人件費の経常比率は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ﾎﾟｲﾝﾄ減少の２４．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高い状態である。今後も充実した住民サービスを行えるよう行政効果が反映できる職員構成・職員数のバランスのとれた組織の維持に努めていきたい。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39</xdr:row>
      <xdr:rowOff>74422</xdr:rowOff>
    </xdr:to>
    <xdr:cxnSp macro="">
      <xdr:nvCxnSpPr>
        <xdr:cNvPr id="64" name="直線コネクタ 63"/>
        <xdr:cNvCxnSpPr/>
      </xdr:nvCxnSpPr>
      <xdr:spPr>
        <a:xfrm flipV="1">
          <a:off x="3987800" y="655980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56134</xdr:rowOff>
    </xdr:from>
    <xdr:to>
      <xdr:col>19</xdr:col>
      <xdr:colOff>187325</xdr:colOff>
      <xdr:row>39</xdr:row>
      <xdr:rowOff>74422</xdr:rowOff>
    </xdr:to>
    <xdr:cxnSp macro="">
      <xdr:nvCxnSpPr>
        <xdr:cNvPr id="67" name="直線コネクタ 66"/>
        <xdr:cNvCxnSpPr/>
      </xdr:nvCxnSpPr>
      <xdr:spPr>
        <a:xfrm>
          <a:off x="3098800" y="6742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69" name="テキスト ボックス 68"/>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39</xdr:row>
      <xdr:rowOff>56134</xdr:rowOff>
    </xdr:to>
    <xdr:cxnSp macro="">
      <xdr:nvCxnSpPr>
        <xdr:cNvPr id="70" name="直線コネクタ 69"/>
        <xdr:cNvCxnSpPr/>
      </xdr:nvCxnSpPr>
      <xdr:spPr>
        <a:xfrm>
          <a:off x="2209800" y="66512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136144</xdr:rowOff>
    </xdr:to>
    <xdr:cxnSp macro="">
      <xdr:nvCxnSpPr>
        <xdr:cNvPr id="73" name="直線コネクタ 72"/>
        <xdr:cNvCxnSpPr/>
      </xdr:nvCxnSpPr>
      <xdr:spPr>
        <a:xfrm>
          <a:off x="1320800" y="6578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23622</xdr:rowOff>
    </xdr:from>
    <xdr:to>
      <xdr:col>20</xdr:col>
      <xdr:colOff>38100</xdr:colOff>
      <xdr:row>39</xdr:row>
      <xdr:rowOff>125222</xdr:rowOff>
    </xdr:to>
    <xdr:sp macro="" textlink="">
      <xdr:nvSpPr>
        <xdr:cNvPr id="85" name="楕円 84"/>
        <xdr:cNvSpPr/>
      </xdr:nvSpPr>
      <xdr:spPr>
        <a:xfrm>
          <a:off x="3937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109999</xdr:rowOff>
    </xdr:from>
    <xdr:ext cx="736600" cy="259045"/>
    <xdr:sp macro="" textlink="">
      <xdr:nvSpPr>
        <xdr:cNvPr id="86" name="テキスト ボックス 85"/>
        <xdr:cNvSpPr txBox="1"/>
      </xdr:nvSpPr>
      <xdr:spPr>
        <a:xfrm>
          <a:off x="3606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xdr:rowOff>
    </xdr:from>
    <xdr:to>
      <xdr:col>15</xdr:col>
      <xdr:colOff>149225</xdr:colOff>
      <xdr:row>39</xdr:row>
      <xdr:rowOff>106934</xdr:rowOff>
    </xdr:to>
    <xdr:sp macro="" textlink="">
      <xdr:nvSpPr>
        <xdr:cNvPr id="87" name="楕円 86"/>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91711</xdr:rowOff>
    </xdr:from>
    <xdr:ext cx="762000" cy="259045"/>
    <xdr:sp macro="" textlink="">
      <xdr:nvSpPr>
        <xdr:cNvPr id="88" name="テキスト ボックス 87"/>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経常的な物件費は令和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849,267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千円から令和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823,180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千円へ微減。要因として公共施設整備計画や財務書類作成支援業務委託の入札減少や需用費の削減の積み上げなどがあげられる。　　　　　　　　　　　　　　　　　　　　　　　　　　　　　　　　　　　　　　　　　　　　　</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近年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では業務の多様化・新しい施策に対応するための電算管理費などの委託料や施設の管理に係る光熱水費なども増加傾向にある。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サイクルに基づき経常的軽費を点検・分析・見直しを行い、経費の削減に努める。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17</xdr:row>
      <xdr:rowOff>53521</xdr:rowOff>
    </xdr:to>
    <xdr:cxnSp macro="">
      <xdr:nvCxnSpPr>
        <xdr:cNvPr id="127" name="直線コネクタ 126"/>
        <xdr:cNvCxnSpPr/>
      </xdr:nvCxnSpPr>
      <xdr:spPr>
        <a:xfrm flipV="1">
          <a:off x="15671800" y="27722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28"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53521</xdr:rowOff>
    </xdr:from>
    <xdr:to>
      <xdr:col>78</xdr:col>
      <xdr:colOff>69850</xdr:colOff>
      <xdr:row>17</xdr:row>
      <xdr:rowOff>86179</xdr:rowOff>
    </xdr:to>
    <xdr:cxnSp macro="">
      <xdr:nvCxnSpPr>
        <xdr:cNvPr id="130" name="直線コネクタ 129"/>
        <xdr:cNvCxnSpPr/>
      </xdr:nvCxnSpPr>
      <xdr:spPr>
        <a:xfrm flipV="1">
          <a:off x="14782800" y="2968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86179</xdr:rowOff>
    </xdr:to>
    <xdr:cxnSp macro="">
      <xdr:nvCxnSpPr>
        <xdr:cNvPr id="133" name="直線コネクタ 132"/>
        <xdr:cNvCxnSpPr/>
      </xdr:nvCxnSpPr>
      <xdr:spPr>
        <a:xfrm>
          <a:off x="13893800" y="28865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35" name="テキスト ボックス 134"/>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143329</xdr:rowOff>
    </xdr:to>
    <xdr:cxnSp macro="">
      <xdr:nvCxnSpPr>
        <xdr:cNvPr id="136" name="直線コネクタ 135"/>
        <xdr:cNvCxnSpPr/>
      </xdr:nvCxnSpPr>
      <xdr:spPr>
        <a:xfrm>
          <a:off x="13004800" y="26905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40" name="テキスト ボックス 139"/>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46" name="楕円 145"/>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166206</xdr:rowOff>
    </xdr:from>
    <xdr:ext cx="762000" cy="259045"/>
    <xdr:sp macro="" textlink="">
      <xdr:nvSpPr>
        <xdr:cNvPr id="147" name="物件費該当値テキスト"/>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2721</xdr:rowOff>
    </xdr:from>
    <xdr:to>
      <xdr:col>78</xdr:col>
      <xdr:colOff>120650</xdr:colOff>
      <xdr:row>17</xdr:row>
      <xdr:rowOff>104321</xdr:rowOff>
    </xdr:to>
    <xdr:sp macro="" textlink="">
      <xdr:nvSpPr>
        <xdr:cNvPr id="148" name="楕円 147"/>
        <xdr:cNvSpPr/>
      </xdr:nvSpPr>
      <xdr:spPr>
        <a:xfrm>
          <a:off x="15621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49" name="テキスト ボックス 148"/>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35379</xdr:rowOff>
    </xdr:from>
    <xdr:to>
      <xdr:col>74</xdr:col>
      <xdr:colOff>31750</xdr:colOff>
      <xdr:row>17</xdr:row>
      <xdr:rowOff>136979</xdr:rowOff>
    </xdr:to>
    <xdr:sp macro="" textlink="">
      <xdr:nvSpPr>
        <xdr:cNvPr id="150" name="楕円 149"/>
        <xdr:cNvSpPr/>
      </xdr:nvSpPr>
      <xdr:spPr>
        <a:xfrm>
          <a:off x="14732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147156</xdr:rowOff>
    </xdr:from>
    <xdr:ext cx="762000" cy="259045"/>
    <xdr:sp macro="" textlink="">
      <xdr:nvSpPr>
        <xdr:cNvPr id="151" name="テキスト ボックス 150"/>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2" name="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3" name="テキスト ボックス 152"/>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4" name="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5" name="テキスト ボックス 154"/>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扶助費全体の決算額は、コロナウイルスにかかる給付金などで大幅な増。経常的な支出に</a:t>
          </a:r>
          <a:r>
            <a:rPr kumimoji="1" lang="ja-JP" altLang="en-US" sz="1000">
              <a:solidFill>
                <a:schemeClr val="tx1"/>
              </a:solidFill>
              <a:latin typeface="ＭＳ Ｐゴシック" panose="020B0600070205080204" pitchFamily="50" charset="-128"/>
              <a:ea typeface="ＭＳ Ｐゴシック" panose="020B0600070205080204" pitchFamily="50" charset="-128"/>
            </a:rPr>
            <a:t>おいては、</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自立支援給付費や対象者の拡充により子ども医療費が増加、一方で対象者の減により児童手当給付費などが減少した。</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　しかし、経常一般財源（収入）が大幅に増えたことにより、扶助費の経常比率は</a:t>
          </a:r>
          <a:r>
            <a:rPr kumimoji="1" lang="en-US" altLang="ja-JP" sz="1000">
              <a:solidFill>
                <a:schemeClr val="tx1"/>
              </a:solidFill>
              <a:latin typeface="ＭＳ Ｐゴシック" panose="020B0600070205080204" pitchFamily="50" charset="-128"/>
              <a:ea typeface="ＭＳ Ｐゴシック" panose="020B0600070205080204" pitchFamily="50" charset="-128"/>
            </a:rPr>
            <a:t>1.7</a:t>
          </a:r>
          <a:r>
            <a:rPr kumimoji="1" lang="ja-JP" altLang="en-US" sz="1000">
              <a:solidFill>
                <a:schemeClr val="tx1"/>
              </a:solidFill>
              <a:latin typeface="ＭＳ Ｐゴシック" panose="020B0600070205080204" pitchFamily="50" charset="-128"/>
              <a:ea typeface="ＭＳ Ｐゴシック" panose="020B0600070205080204" pitchFamily="50" charset="-128"/>
            </a:rPr>
            <a:t>ﾎﾟｲﾝﾄ減少の</a:t>
          </a:r>
          <a:r>
            <a:rPr kumimoji="1" lang="en-US" altLang="ja-JP" sz="1000">
              <a:solidFill>
                <a:schemeClr val="tx1"/>
              </a:solidFill>
              <a:latin typeface="ＭＳ Ｐゴシック" panose="020B0600070205080204" pitchFamily="50" charset="-128"/>
              <a:ea typeface="ＭＳ Ｐゴシック" panose="020B0600070205080204" pitchFamily="50" charset="-128"/>
            </a:rPr>
            <a:t>3.1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扶助費は国の制度に基づくものが多数占めることに加え、全国平均を上回る高齢化率</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40.8</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％という状況もあり、容易に削減ができない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経費である。今後も扶助費の適正給付に努める同時に、その他の経常経費の削減・抑制を図っていく</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1" name="直線コネクタ 180"/>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57</xdr:row>
      <xdr:rowOff>24130</xdr:rowOff>
    </xdr:to>
    <xdr:cxnSp macro="">
      <xdr:nvCxnSpPr>
        <xdr:cNvPr id="186" name="直線コネクタ 185"/>
        <xdr:cNvCxnSpPr/>
      </xdr:nvCxnSpPr>
      <xdr:spPr>
        <a:xfrm flipV="1">
          <a:off x="3987800" y="940816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7"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57</xdr:row>
      <xdr:rowOff>24130</xdr:rowOff>
    </xdr:to>
    <xdr:cxnSp macro="">
      <xdr:nvCxnSpPr>
        <xdr:cNvPr id="189" name="直線コネクタ 188"/>
        <xdr:cNvCxnSpPr/>
      </xdr:nvCxnSpPr>
      <xdr:spPr>
        <a:xfrm>
          <a:off x="3098800" y="924814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0" name="フローチャート: 判断 189"/>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191" name="テキスト ボックス 190"/>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56</xdr:row>
      <xdr:rowOff>12700</xdr:rowOff>
    </xdr:to>
    <xdr:cxnSp macro="">
      <xdr:nvCxnSpPr>
        <xdr:cNvPr id="192" name="直線コネクタ 191"/>
        <xdr:cNvCxnSpPr/>
      </xdr:nvCxnSpPr>
      <xdr:spPr>
        <a:xfrm flipV="1">
          <a:off x="2209800" y="92481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194" name="テキスト ボックス 193"/>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5" name="直線コネクタ 194"/>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8" name="フローチャート: 判断 197"/>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199" name="テキスト ボックス 198"/>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5" name="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7" name="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08" name="テキスト ボックス 207"/>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9" name="楕円 208"/>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0" name="テキスト ボックス 209"/>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その他は特別会計への繰出金が大きい。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％という状況もあり、今後も、一人当たりの医療費の増加や介護給付費の増加が見込まれる。健康増進・介護予防を図りながら、医療・介護費の適正化対策を行いながら、適切な繰出を行うことに努める。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2" name="直線コネクタ 241"/>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5"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6" name="直線コネクタ 245"/>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54</xdr:row>
      <xdr:rowOff>146050</xdr:rowOff>
    </xdr:to>
    <xdr:cxnSp macro="">
      <xdr:nvCxnSpPr>
        <xdr:cNvPr id="247" name="直線コネクタ 246"/>
        <xdr:cNvCxnSpPr/>
      </xdr:nvCxnSpPr>
      <xdr:spPr>
        <a:xfrm>
          <a:off x="15671800" y="940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48"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9" name="フローチャート: 判断 248"/>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54</xdr:row>
      <xdr:rowOff>165100</xdr:rowOff>
    </xdr:to>
    <xdr:cxnSp macro="">
      <xdr:nvCxnSpPr>
        <xdr:cNvPr id="250" name="直線コネクタ 249"/>
        <xdr:cNvCxnSpPr/>
      </xdr:nvCxnSpPr>
      <xdr:spPr>
        <a:xfrm flipV="1">
          <a:off x="14782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31750</xdr:rowOff>
    </xdr:to>
    <xdr:cxnSp macro="">
      <xdr:nvCxnSpPr>
        <xdr:cNvPr id="253" name="直線コネクタ 252"/>
        <xdr:cNvCxnSpPr/>
      </xdr:nvCxnSpPr>
      <xdr:spPr>
        <a:xfrm flipV="1">
          <a:off x="13893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4" name="フローチャート: 判断 253"/>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5" name="テキスト ボックス 254"/>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69850</xdr:rowOff>
    </xdr:to>
    <xdr:cxnSp macro="">
      <xdr:nvCxnSpPr>
        <xdr:cNvPr id="256" name="直線コネクタ 255"/>
        <xdr:cNvCxnSpPr/>
      </xdr:nvCxnSpPr>
      <xdr:spPr>
        <a:xfrm flipV="1">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7" name="フローチャート: 判断 256"/>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58" name="テキスト ボックス 257"/>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9" name="フローチャート: 判断 25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60" name="テキスト ボックス 25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66" name="楕円 265"/>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67" name="その他該当値テキスト"/>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68" name="楕円 267"/>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69" name="テキスト ボックス 268"/>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0" name="楕円 269"/>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1" name="テキスト ボックス 27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2" name="楕円 271"/>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3" name="テキスト ボックス 272"/>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経常経費の補助費等は令和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706,309</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千円から令和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766,129</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千円へ増加。要因として私立保育園の運営にかかる負担金の増加などの積み上げがあげられ、結果、経常収支比率</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　　　　　　　　　　　　　　　　　　　　　　　　　</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補助金については、事業効果や目標達成度の決算分析を行い、事業効果の少ない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ものは削減し、適正な事業補助金に努めるなど</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経費削減を図っている。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5" name="直線コネクタ 304"/>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6" name="補助費等最小値テキスト"/>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7" name="直線コネクタ 306"/>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08"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09" name="直線コネクタ 308"/>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129722</xdr:rowOff>
    </xdr:to>
    <xdr:cxnSp macro="">
      <xdr:nvCxnSpPr>
        <xdr:cNvPr id="310" name="直線コネクタ 309"/>
        <xdr:cNvCxnSpPr/>
      </xdr:nvCxnSpPr>
      <xdr:spPr>
        <a:xfrm>
          <a:off x="15671800" y="6108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11" name="補助費等平均値テキスト"/>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2" name="フローチャート: 判断 311"/>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121557</xdr:rowOff>
    </xdr:to>
    <xdr:cxnSp macro="">
      <xdr:nvCxnSpPr>
        <xdr:cNvPr id="313" name="直線コネクタ 312"/>
        <xdr:cNvCxnSpPr/>
      </xdr:nvCxnSpPr>
      <xdr:spPr>
        <a:xfrm flipV="1">
          <a:off x="14782800" y="6108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4" name="フローチャート: 判断 313"/>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15" name="テキスト ボックス 314"/>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56243</xdr:rowOff>
    </xdr:from>
    <xdr:to>
      <xdr:col>73</xdr:col>
      <xdr:colOff>180975</xdr:colOff>
      <xdr:row>36</xdr:row>
      <xdr:rowOff>121557</xdr:rowOff>
    </xdr:to>
    <xdr:cxnSp macro="">
      <xdr:nvCxnSpPr>
        <xdr:cNvPr id="316" name="直線コネクタ 315"/>
        <xdr:cNvCxnSpPr/>
      </xdr:nvCxnSpPr>
      <xdr:spPr>
        <a:xfrm>
          <a:off x="13893800" y="622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17" name="フローチャート: 判断 316"/>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18" name="テキスト ボックス 317"/>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56243</xdr:rowOff>
    </xdr:from>
    <xdr:to>
      <xdr:col>69</xdr:col>
      <xdr:colOff>92075</xdr:colOff>
      <xdr:row>36</xdr:row>
      <xdr:rowOff>154214</xdr:rowOff>
    </xdr:to>
    <xdr:cxnSp macro="">
      <xdr:nvCxnSpPr>
        <xdr:cNvPr id="319" name="直線コネクタ 318"/>
        <xdr:cNvCxnSpPr/>
      </xdr:nvCxnSpPr>
      <xdr:spPr>
        <a:xfrm flipV="1">
          <a:off x="13004800" y="6228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0" name="フローチャート: 判断 319"/>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1" name="テキスト ボックス 320"/>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2" name="フローチャート: 判断 321"/>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23" name="テキスト ボックス 322"/>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78922</xdr:rowOff>
    </xdr:from>
    <xdr:to>
      <xdr:col>82</xdr:col>
      <xdr:colOff>158750</xdr:colOff>
      <xdr:row>36</xdr:row>
      <xdr:rowOff>9072</xdr:rowOff>
    </xdr:to>
    <xdr:sp macro="" textlink="">
      <xdr:nvSpPr>
        <xdr:cNvPr id="329" name="楕円 328"/>
        <xdr:cNvSpPr/>
      </xdr:nvSpPr>
      <xdr:spPr>
        <a:xfrm>
          <a:off x="16459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95449</xdr:rowOff>
    </xdr:from>
    <xdr:ext cx="762000" cy="259045"/>
    <xdr:sp macro="" textlink="">
      <xdr:nvSpPr>
        <xdr:cNvPr id="330" name="補助費等該当値テキスト"/>
        <xdr:cNvSpPr txBox="1"/>
      </xdr:nvSpPr>
      <xdr:spPr>
        <a:xfrm>
          <a:off x="16598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1" name="楕円 330"/>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2" name="テキスト ボックス 331"/>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70757</xdr:rowOff>
    </xdr:from>
    <xdr:to>
      <xdr:col>74</xdr:col>
      <xdr:colOff>31750</xdr:colOff>
      <xdr:row>37</xdr:row>
      <xdr:rowOff>907</xdr:rowOff>
    </xdr:to>
    <xdr:sp macro="" textlink="">
      <xdr:nvSpPr>
        <xdr:cNvPr id="333" name="楕円 332"/>
        <xdr:cNvSpPr/>
      </xdr:nvSpPr>
      <xdr:spPr>
        <a:xfrm>
          <a:off x="14732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34" name="テキスト ボックス 333"/>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5443</xdr:rowOff>
    </xdr:from>
    <xdr:to>
      <xdr:col>69</xdr:col>
      <xdr:colOff>142875</xdr:colOff>
      <xdr:row>36</xdr:row>
      <xdr:rowOff>107043</xdr:rowOff>
    </xdr:to>
    <xdr:sp macro="" textlink="">
      <xdr:nvSpPr>
        <xdr:cNvPr id="335" name="楕円 334"/>
        <xdr:cNvSpPr/>
      </xdr:nvSpPr>
      <xdr:spPr>
        <a:xfrm>
          <a:off x="13843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117220</xdr:rowOff>
    </xdr:from>
    <xdr:ext cx="762000" cy="259045"/>
    <xdr:sp macro="" textlink="">
      <xdr:nvSpPr>
        <xdr:cNvPr id="336" name="テキスト ボックス 335"/>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37" name="楕円 336"/>
        <xdr:cNvSpPr/>
      </xdr:nvSpPr>
      <xdr:spPr>
        <a:xfrm>
          <a:off x="12954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43741</xdr:rowOff>
    </xdr:from>
    <xdr:ext cx="762000" cy="259045"/>
    <xdr:sp macro="" textlink="">
      <xdr:nvSpPr>
        <xdr:cNvPr id="338" name="テキスト ボックス 337"/>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公債費の支出額は</a:t>
          </a:r>
          <a:r>
            <a:rPr kumimoji="1" lang="ja-JP" altLang="en-US" sz="1000">
              <a:solidFill>
                <a:schemeClr val="tx1"/>
              </a:solidFill>
              <a:latin typeface="ＭＳ Ｐゴシック" panose="020B0600070205080204" pitchFamily="50" charset="-128"/>
              <a:ea typeface="ＭＳ Ｐゴシック" panose="020B0600070205080204" pitchFamily="50" charset="-128"/>
            </a:rPr>
            <a:t>、災害復旧にかかる借入の元金償還が始まったことなどから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1,300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万円ほどの増加。</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しかし、経常一般財源（収入）が大幅に増えたことにより、公債費の経常比率は</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減少の</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、類似団体と比較しても</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低く、良好な状態である。</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起債発行額を年間</a:t>
          </a:r>
          <a:r>
            <a:rPr kumimoji="0"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億円以内という目標</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を設定し、起債発行抑制をしていることから</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災害などの臨時的な借入がある年を除き、</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年々起債残高は減少</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endPar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長寿命化計画及び公共施設等総合管理計画により施設の新築でなはく延命化に重点を置き、大規模事業の取捨選択を行うとともに事業の前倒し、先送り及び縮小をしながら起債発行額を抑え、公債費を抑制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66" name="直線コネクタ 365"/>
        <xdr:cNvCxnSpPr/>
      </xdr:nvCxnSpPr>
      <xdr:spPr>
        <a:xfrm flipV="1">
          <a:off x="4826000" y="12407900"/>
          <a:ext cx="0" cy="168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10177</xdr:rowOff>
    </xdr:from>
    <xdr:ext cx="762000" cy="259045"/>
    <xdr:sp macro="" textlink="">
      <xdr:nvSpPr>
        <xdr:cNvPr id="367" name="公債費最小値テキスト"/>
        <xdr:cNvSpPr txBox="1"/>
      </xdr:nvSpPr>
      <xdr:spPr>
        <a:xfrm>
          <a:off x="4914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68" name="直線コネクタ 367"/>
        <xdr:cNvCxnSpPr/>
      </xdr:nvCxnSpPr>
      <xdr:spPr>
        <a:xfrm>
          <a:off x="4737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69"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0" name="直線コネクタ 369"/>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127000</xdr:rowOff>
    </xdr:to>
    <xdr:cxnSp macro="">
      <xdr:nvCxnSpPr>
        <xdr:cNvPr id="371" name="直線コネクタ 370"/>
        <xdr:cNvCxnSpPr/>
      </xdr:nvCxnSpPr>
      <xdr:spPr>
        <a:xfrm flipV="1">
          <a:off x="3987800" y="12738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60977</xdr:rowOff>
    </xdr:from>
    <xdr:ext cx="762000" cy="259045"/>
    <xdr:sp macro="" textlink="">
      <xdr:nvSpPr>
        <xdr:cNvPr id="372" name="公債費平均値テキスト"/>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3" name="フローチャート: 判断 372"/>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127000</xdr:rowOff>
    </xdr:to>
    <xdr:cxnSp macro="">
      <xdr:nvCxnSpPr>
        <xdr:cNvPr id="374" name="直線コネクタ 373"/>
        <xdr:cNvCxnSpPr/>
      </xdr:nvCxnSpPr>
      <xdr:spPr>
        <a:xfrm>
          <a:off x="3098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5" name="フローチャート: 判断 374"/>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118127</xdr:rowOff>
    </xdr:from>
    <xdr:ext cx="736600" cy="259045"/>
    <xdr:sp macro="" textlink="">
      <xdr:nvSpPr>
        <xdr:cNvPr id="376" name="テキスト ボックス 375"/>
        <xdr:cNvSpPr txBox="1"/>
      </xdr:nvSpPr>
      <xdr:spPr>
        <a:xfrm>
          <a:off x="3606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75</xdr:row>
      <xdr:rowOff>44450</xdr:rowOff>
    </xdr:to>
    <xdr:cxnSp macro="">
      <xdr:nvCxnSpPr>
        <xdr:cNvPr id="377" name="直線コネクタ 376"/>
        <xdr:cNvCxnSpPr/>
      </xdr:nvCxnSpPr>
      <xdr:spPr>
        <a:xfrm flipV="1">
          <a:off x="2209800" y="12776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8" name="フローチャート: 判断 377"/>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79" name="テキスト ボックス 378"/>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44450</xdr:rowOff>
    </xdr:from>
    <xdr:to>
      <xdr:col>11</xdr:col>
      <xdr:colOff>9525</xdr:colOff>
      <xdr:row>75</xdr:row>
      <xdr:rowOff>107950</xdr:rowOff>
    </xdr:to>
    <xdr:cxnSp macro="">
      <xdr:nvCxnSpPr>
        <xdr:cNvPr id="380" name="直線コネクタ 379"/>
        <xdr:cNvCxnSpPr/>
      </xdr:nvCxnSpPr>
      <xdr:spPr>
        <a:xfrm flipV="1">
          <a:off x="1320800" y="1290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81" name="フローチャート: 判断 380"/>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2" name="テキスト ボックス 381"/>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3" name="フローチャート: 判断 382"/>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384" name="テキスト ボックス 383"/>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90" name="楕円 389"/>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762000" cy="259045"/>
    <xdr:sp macro="" textlink="">
      <xdr:nvSpPr>
        <xdr:cNvPr id="391" name="公債費該当値テキスト"/>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2" name="楕円 391"/>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3" name="テキスト ボックス 392"/>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4" name="楕円 393"/>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5" name="テキスト ボックス 394"/>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165100</xdr:rowOff>
    </xdr:from>
    <xdr:to>
      <xdr:col>11</xdr:col>
      <xdr:colOff>60325</xdr:colOff>
      <xdr:row>75</xdr:row>
      <xdr:rowOff>95250</xdr:rowOff>
    </xdr:to>
    <xdr:sp macro="" textlink="">
      <xdr:nvSpPr>
        <xdr:cNvPr id="396" name="楕円 395"/>
        <xdr:cNvSpPr/>
      </xdr:nvSpPr>
      <xdr:spPr>
        <a:xfrm>
          <a:off x="2159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105427</xdr:rowOff>
    </xdr:from>
    <xdr:ext cx="762000" cy="259045"/>
    <xdr:sp macro="" textlink="">
      <xdr:nvSpPr>
        <xdr:cNvPr id="397" name="テキスト ボックス 396"/>
        <xdr:cNvSpPr txBox="1"/>
      </xdr:nvSpPr>
      <xdr:spPr>
        <a:xfrm>
          <a:off x="1828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8" name="楕円 397"/>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9" name="テキスト ボックス 398"/>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経常的な収入において、普通交付税や地方消費税などの増加があったことで前年度より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402,522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千円も増加したことや経常的な支出の減少もあり、前年比率より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類似団体と比較すると下回っている状況ではあるが、引き続き経常経費の抑制・住民の福祉の増進に努めるとともに、最少の経費で最大の効果を挙げるように取り組んでいく。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82</xdr:row>
      <xdr:rowOff>105229</xdr:rowOff>
    </xdr:to>
    <xdr:cxnSp macro="">
      <xdr:nvCxnSpPr>
        <xdr:cNvPr id="429" name="直線コネクタ 428"/>
        <xdr:cNvCxnSpPr/>
      </xdr:nvCxnSpPr>
      <xdr:spPr>
        <a:xfrm flipV="1">
          <a:off x="16510000" y="126183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77306</xdr:rowOff>
    </xdr:from>
    <xdr:ext cx="762000" cy="259045"/>
    <xdr:sp macro="" textlink="">
      <xdr:nvSpPr>
        <xdr:cNvPr id="430" name="公債費以外最小値テキスト"/>
        <xdr:cNvSpPr txBox="1"/>
      </xdr:nvSpPr>
      <xdr:spPr>
        <a:xfrm>
          <a:off x="16598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105229</xdr:rowOff>
    </xdr:from>
    <xdr:to>
      <xdr:col>82</xdr:col>
      <xdr:colOff>196850</xdr:colOff>
      <xdr:row>82</xdr:row>
      <xdr:rowOff>105229</xdr:rowOff>
    </xdr:to>
    <xdr:cxnSp macro="">
      <xdr:nvCxnSpPr>
        <xdr:cNvPr id="431" name="直線コネクタ 430"/>
        <xdr:cNvCxnSpPr/>
      </xdr:nvCxnSpPr>
      <xdr:spPr>
        <a:xfrm>
          <a:off x="16421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32" name="公債費以外最大値テキスト"/>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3" name="直線コネクタ 432"/>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102507</xdr:rowOff>
    </xdr:from>
    <xdr:to>
      <xdr:col>82</xdr:col>
      <xdr:colOff>107950</xdr:colOff>
      <xdr:row>76</xdr:row>
      <xdr:rowOff>121557</xdr:rowOff>
    </xdr:to>
    <xdr:cxnSp macro="">
      <xdr:nvCxnSpPr>
        <xdr:cNvPr id="434" name="直線コネクタ 433"/>
        <xdr:cNvCxnSpPr/>
      </xdr:nvCxnSpPr>
      <xdr:spPr>
        <a:xfrm flipV="1">
          <a:off x="15671800" y="12618357"/>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5" name="公債費以外平均値テキスト"/>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6" name="フローチャート: 判断 435"/>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56243</xdr:rowOff>
    </xdr:from>
    <xdr:to>
      <xdr:col>78</xdr:col>
      <xdr:colOff>69850</xdr:colOff>
      <xdr:row>76</xdr:row>
      <xdr:rowOff>121557</xdr:rowOff>
    </xdr:to>
    <xdr:cxnSp macro="">
      <xdr:nvCxnSpPr>
        <xdr:cNvPr id="437" name="直線コネクタ 436"/>
        <xdr:cNvCxnSpPr/>
      </xdr:nvCxnSpPr>
      <xdr:spPr>
        <a:xfrm>
          <a:off x="14782800" y="13086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5443</xdr:rowOff>
    </xdr:from>
    <xdr:to>
      <xdr:col>78</xdr:col>
      <xdr:colOff>120650</xdr:colOff>
      <xdr:row>80</xdr:row>
      <xdr:rowOff>107043</xdr:rowOff>
    </xdr:to>
    <xdr:sp macro="" textlink="">
      <xdr:nvSpPr>
        <xdr:cNvPr id="438" name="フローチャート: 判断 437"/>
        <xdr:cNvSpPr/>
      </xdr:nvSpPr>
      <xdr:spPr>
        <a:xfrm>
          <a:off x="15621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91820</xdr:rowOff>
    </xdr:from>
    <xdr:ext cx="736600" cy="259045"/>
    <xdr:sp macro="" textlink="">
      <xdr:nvSpPr>
        <xdr:cNvPr id="439" name="テキスト ボックス 438"/>
        <xdr:cNvSpPr txBox="1"/>
      </xdr:nvSpPr>
      <xdr:spPr>
        <a:xfrm>
          <a:off x="15290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1814</xdr:rowOff>
    </xdr:from>
    <xdr:to>
      <xdr:col>73</xdr:col>
      <xdr:colOff>180975</xdr:colOff>
      <xdr:row>76</xdr:row>
      <xdr:rowOff>56243</xdr:rowOff>
    </xdr:to>
    <xdr:cxnSp macro="">
      <xdr:nvCxnSpPr>
        <xdr:cNvPr id="440" name="直線コネクタ 439"/>
        <xdr:cNvCxnSpPr/>
      </xdr:nvCxnSpPr>
      <xdr:spPr>
        <a:xfrm>
          <a:off x="13893800" y="13032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38100</xdr:rowOff>
    </xdr:from>
    <xdr:to>
      <xdr:col>74</xdr:col>
      <xdr:colOff>31750</xdr:colOff>
      <xdr:row>80</xdr:row>
      <xdr:rowOff>139700</xdr:rowOff>
    </xdr:to>
    <xdr:sp macro="" textlink="">
      <xdr:nvSpPr>
        <xdr:cNvPr id="441" name="フローチャート: 判断 440"/>
        <xdr:cNvSpPr/>
      </xdr:nvSpPr>
      <xdr:spPr>
        <a:xfrm>
          <a:off x="14732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42" name="テキスト ボックス 441"/>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75293</xdr:rowOff>
    </xdr:from>
    <xdr:to>
      <xdr:col>69</xdr:col>
      <xdr:colOff>92075</xdr:colOff>
      <xdr:row>76</xdr:row>
      <xdr:rowOff>1814</xdr:rowOff>
    </xdr:to>
    <xdr:cxnSp macro="">
      <xdr:nvCxnSpPr>
        <xdr:cNvPr id="443" name="直線コネクタ 442"/>
        <xdr:cNvCxnSpPr/>
      </xdr:nvCxnSpPr>
      <xdr:spPr>
        <a:xfrm>
          <a:off x="13004800" y="12934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166007</xdr:rowOff>
    </xdr:from>
    <xdr:to>
      <xdr:col>69</xdr:col>
      <xdr:colOff>142875</xdr:colOff>
      <xdr:row>80</xdr:row>
      <xdr:rowOff>96157</xdr:rowOff>
    </xdr:to>
    <xdr:sp macro="" textlink="">
      <xdr:nvSpPr>
        <xdr:cNvPr id="444" name="フローチャート: 判断 443"/>
        <xdr:cNvSpPr/>
      </xdr:nvSpPr>
      <xdr:spPr>
        <a:xfrm>
          <a:off x="13843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45" name="テキスト ボックス 444"/>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78921</xdr:rowOff>
    </xdr:from>
    <xdr:to>
      <xdr:col>65</xdr:col>
      <xdr:colOff>53975</xdr:colOff>
      <xdr:row>80</xdr:row>
      <xdr:rowOff>9071</xdr:rowOff>
    </xdr:to>
    <xdr:sp macro="" textlink="">
      <xdr:nvSpPr>
        <xdr:cNvPr id="446" name="フローチャート: 判断 445"/>
        <xdr:cNvSpPr/>
      </xdr:nvSpPr>
      <xdr:spPr>
        <a:xfrm>
          <a:off x="12954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165298</xdr:rowOff>
    </xdr:from>
    <xdr:ext cx="762000" cy="259045"/>
    <xdr:sp macro="" textlink="">
      <xdr:nvSpPr>
        <xdr:cNvPr id="447" name="テキスト ボックス 446"/>
        <xdr:cNvSpPr txBox="1"/>
      </xdr:nvSpPr>
      <xdr:spPr>
        <a:xfrm>
          <a:off x="12623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51707</xdr:rowOff>
    </xdr:from>
    <xdr:to>
      <xdr:col>82</xdr:col>
      <xdr:colOff>158750</xdr:colOff>
      <xdr:row>73</xdr:row>
      <xdr:rowOff>153307</xdr:rowOff>
    </xdr:to>
    <xdr:sp macro="" textlink="">
      <xdr:nvSpPr>
        <xdr:cNvPr id="453" name="楕円 452"/>
        <xdr:cNvSpPr/>
      </xdr:nvSpPr>
      <xdr:spPr>
        <a:xfrm>
          <a:off x="16459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131734</xdr:rowOff>
    </xdr:from>
    <xdr:ext cx="762000" cy="259045"/>
    <xdr:sp macro="" textlink="">
      <xdr:nvSpPr>
        <xdr:cNvPr id="454" name="公債費以外該当値テキスト"/>
        <xdr:cNvSpPr txBox="1"/>
      </xdr:nvSpPr>
      <xdr:spPr>
        <a:xfrm>
          <a:off x="16598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70757</xdr:rowOff>
    </xdr:from>
    <xdr:to>
      <xdr:col>78</xdr:col>
      <xdr:colOff>120650</xdr:colOff>
      <xdr:row>77</xdr:row>
      <xdr:rowOff>907</xdr:rowOff>
    </xdr:to>
    <xdr:sp macro="" textlink="">
      <xdr:nvSpPr>
        <xdr:cNvPr id="455" name="楕円 454"/>
        <xdr:cNvSpPr/>
      </xdr:nvSpPr>
      <xdr:spPr>
        <a:xfrm>
          <a:off x="15621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11084</xdr:rowOff>
    </xdr:from>
    <xdr:ext cx="736600" cy="259045"/>
    <xdr:sp macro="" textlink="">
      <xdr:nvSpPr>
        <xdr:cNvPr id="456" name="テキスト ボックス 455"/>
        <xdr:cNvSpPr txBox="1"/>
      </xdr:nvSpPr>
      <xdr:spPr>
        <a:xfrm>
          <a:off x="15290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5443</xdr:rowOff>
    </xdr:from>
    <xdr:to>
      <xdr:col>74</xdr:col>
      <xdr:colOff>31750</xdr:colOff>
      <xdr:row>76</xdr:row>
      <xdr:rowOff>107043</xdr:rowOff>
    </xdr:to>
    <xdr:sp macro="" textlink="">
      <xdr:nvSpPr>
        <xdr:cNvPr id="457" name="楕円 456"/>
        <xdr:cNvSpPr/>
      </xdr:nvSpPr>
      <xdr:spPr>
        <a:xfrm>
          <a:off x="14732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58" name="テキスト ボックス 457"/>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122465</xdr:rowOff>
    </xdr:from>
    <xdr:to>
      <xdr:col>69</xdr:col>
      <xdr:colOff>142875</xdr:colOff>
      <xdr:row>76</xdr:row>
      <xdr:rowOff>52614</xdr:rowOff>
    </xdr:to>
    <xdr:sp macro="" textlink="">
      <xdr:nvSpPr>
        <xdr:cNvPr id="459" name="楕円 458"/>
        <xdr:cNvSpPr/>
      </xdr:nvSpPr>
      <xdr:spPr>
        <a:xfrm>
          <a:off x="13843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60" name="テキスト ボックス 459"/>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24493</xdr:rowOff>
    </xdr:from>
    <xdr:to>
      <xdr:col>65</xdr:col>
      <xdr:colOff>53975</xdr:colOff>
      <xdr:row>75</xdr:row>
      <xdr:rowOff>126093</xdr:rowOff>
    </xdr:to>
    <xdr:sp macro="" textlink="">
      <xdr:nvSpPr>
        <xdr:cNvPr id="461" name="楕円 460"/>
        <xdr:cNvSpPr/>
      </xdr:nvSpPr>
      <xdr:spPr>
        <a:xfrm>
          <a:off x="12954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136270</xdr:rowOff>
    </xdr:from>
    <xdr:ext cx="762000" cy="259045"/>
    <xdr:sp macro="" textlink="">
      <xdr:nvSpPr>
        <xdr:cNvPr id="462" name="テキスト ボックス 461"/>
        <xdr:cNvSpPr txBox="1"/>
      </xdr:nvSpPr>
      <xdr:spPr>
        <a:xfrm>
          <a:off x="12623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108521</xdr:rowOff>
    </xdr:from>
    <xdr:to>
      <xdr:col>29</xdr:col>
      <xdr:colOff>127000</xdr:colOff>
      <xdr:row>16</xdr:row>
      <xdr:rowOff>129191</xdr:rowOff>
    </xdr:to>
    <xdr:cxnSp macro="">
      <xdr:nvCxnSpPr>
        <xdr:cNvPr id="50" name="直線コネクタ 49"/>
        <xdr:cNvCxnSpPr/>
      </xdr:nvCxnSpPr>
      <xdr:spPr bwMode="auto">
        <a:xfrm flipV="1">
          <a:off x="5003800" y="2899346"/>
          <a:ext cx="647700" cy="2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136745</xdr:rowOff>
    </xdr:from>
    <xdr:ext cx="762000" cy="259045"/>
    <xdr:sp macro="" textlink="">
      <xdr:nvSpPr>
        <xdr:cNvPr id="51" name="人口1人当たり決算額の推移平均値テキスト130"/>
        <xdr:cNvSpPr txBox="1"/>
      </xdr:nvSpPr>
      <xdr:spPr>
        <a:xfrm>
          <a:off x="5740400" y="292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129191</xdr:rowOff>
    </xdr:from>
    <xdr:to>
      <xdr:col>26</xdr:col>
      <xdr:colOff>50800</xdr:colOff>
      <xdr:row>16</xdr:row>
      <xdr:rowOff>148165</xdr:rowOff>
    </xdr:to>
    <xdr:cxnSp macro="">
      <xdr:nvCxnSpPr>
        <xdr:cNvPr id="53" name="直線コネクタ 52"/>
        <xdr:cNvCxnSpPr/>
      </xdr:nvCxnSpPr>
      <xdr:spPr bwMode="auto">
        <a:xfrm flipV="1">
          <a:off x="4305300" y="2920016"/>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26731</xdr:rowOff>
    </xdr:from>
    <xdr:ext cx="736600" cy="259045"/>
    <xdr:sp macro="" textlink="">
      <xdr:nvSpPr>
        <xdr:cNvPr id="55" name="テキスト ボックス 54"/>
        <xdr:cNvSpPr txBox="1"/>
      </xdr:nvSpPr>
      <xdr:spPr>
        <a:xfrm>
          <a:off x="4622800" y="316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148165</xdr:rowOff>
    </xdr:from>
    <xdr:to>
      <xdr:col>22</xdr:col>
      <xdr:colOff>114300</xdr:colOff>
      <xdr:row>17</xdr:row>
      <xdr:rowOff>59506</xdr:rowOff>
    </xdr:to>
    <xdr:cxnSp macro="">
      <xdr:nvCxnSpPr>
        <xdr:cNvPr id="56" name="直線コネクタ 55"/>
        <xdr:cNvCxnSpPr/>
      </xdr:nvCxnSpPr>
      <xdr:spPr bwMode="auto">
        <a:xfrm flipV="1">
          <a:off x="3606800" y="2938990"/>
          <a:ext cx="698500" cy="82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130854</xdr:rowOff>
    </xdr:from>
    <xdr:to>
      <xdr:col>22</xdr:col>
      <xdr:colOff>165100</xdr:colOff>
      <xdr:row>18</xdr:row>
      <xdr:rowOff>61004</xdr:rowOff>
    </xdr:to>
    <xdr:sp macro="" textlink="">
      <xdr:nvSpPr>
        <xdr:cNvPr id="57" name="フローチャート: 判断 56"/>
        <xdr:cNvSpPr/>
      </xdr:nvSpPr>
      <xdr:spPr bwMode="auto">
        <a:xfrm>
          <a:off x="42545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45781</xdr:rowOff>
    </xdr:from>
    <xdr:ext cx="762000" cy="259045"/>
    <xdr:sp macro="" textlink="">
      <xdr:nvSpPr>
        <xdr:cNvPr id="58" name="テキスト ボックス 57"/>
        <xdr:cNvSpPr txBox="1"/>
      </xdr:nvSpPr>
      <xdr:spPr>
        <a:xfrm>
          <a:off x="3924300" y="31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59506</xdr:rowOff>
    </xdr:from>
    <xdr:to>
      <xdr:col>18</xdr:col>
      <xdr:colOff>177800</xdr:colOff>
      <xdr:row>17</xdr:row>
      <xdr:rowOff>97396</xdr:rowOff>
    </xdr:to>
    <xdr:cxnSp macro="">
      <xdr:nvCxnSpPr>
        <xdr:cNvPr id="59" name="直線コネクタ 58"/>
        <xdr:cNvCxnSpPr/>
      </xdr:nvCxnSpPr>
      <xdr:spPr bwMode="auto">
        <a:xfrm flipV="1">
          <a:off x="2908300" y="3021781"/>
          <a:ext cx="698500" cy="37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42405</xdr:rowOff>
    </xdr:from>
    <xdr:to>
      <xdr:col>19</xdr:col>
      <xdr:colOff>38100</xdr:colOff>
      <xdr:row>18</xdr:row>
      <xdr:rowOff>144005</xdr:rowOff>
    </xdr:to>
    <xdr:sp macro="" textlink="">
      <xdr:nvSpPr>
        <xdr:cNvPr id="60" name="フローチャート: 判断 59"/>
        <xdr:cNvSpPr/>
      </xdr:nvSpPr>
      <xdr:spPr bwMode="auto">
        <a:xfrm>
          <a:off x="35560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128782</xdr:rowOff>
    </xdr:from>
    <xdr:ext cx="762000" cy="259045"/>
    <xdr:sp macro="" textlink="">
      <xdr:nvSpPr>
        <xdr:cNvPr id="61" name="テキスト ボックス 60"/>
        <xdr:cNvSpPr txBox="1"/>
      </xdr:nvSpPr>
      <xdr:spPr>
        <a:xfrm>
          <a:off x="3225800" y="32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107823</xdr:rowOff>
    </xdr:from>
    <xdr:to>
      <xdr:col>15</xdr:col>
      <xdr:colOff>101600</xdr:colOff>
      <xdr:row>19</xdr:row>
      <xdr:rowOff>37973</xdr:rowOff>
    </xdr:to>
    <xdr:sp macro="" textlink="">
      <xdr:nvSpPr>
        <xdr:cNvPr id="62" name="フローチャート: 判断 61"/>
        <xdr:cNvSpPr/>
      </xdr:nvSpPr>
      <xdr:spPr bwMode="auto">
        <a:xfrm>
          <a:off x="2857500" y="3241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22750</xdr:rowOff>
    </xdr:from>
    <xdr:ext cx="762000" cy="259045"/>
    <xdr:sp macro="" textlink="">
      <xdr:nvSpPr>
        <xdr:cNvPr id="63" name="テキスト ボックス 62"/>
        <xdr:cNvSpPr txBox="1"/>
      </xdr:nvSpPr>
      <xdr:spPr>
        <a:xfrm>
          <a:off x="2527300" y="332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57721</xdr:rowOff>
    </xdr:from>
    <xdr:to>
      <xdr:col>29</xdr:col>
      <xdr:colOff>177800</xdr:colOff>
      <xdr:row>16</xdr:row>
      <xdr:rowOff>159321</xdr:rowOff>
    </xdr:to>
    <xdr:sp macro="" textlink="">
      <xdr:nvSpPr>
        <xdr:cNvPr id="69" name="楕円 68"/>
        <xdr:cNvSpPr/>
      </xdr:nvSpPr>
      <xdr:spPr bwMode="auto">
        <a:xfrm>
          <a:off x="5600700" y="284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74248</xdr:rowOff>
    </xdr:from>
    <xdr:ext cx="762000" cy="259045"/>
    <xdr:sp macro="" textlink="">
      <xdr:nvSpPr>
        <xdr:cNvPr id="70" name="人口1人当たり決算額の推移該当値テキスト130"/>
        <xdr:cNvSpPr txBox="1"/>
      </xdr:nvSpPr>
      <xdr:spPr>
        <a:xfrm>
          <a:off x="5740400" y="269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78391</xdr:rowOff>
    </xdr:from>
    <xdr:to>
      <xdr:col>26</xdr:col>
      <xdr:colOff>101600</xdr:colOff>
      <xdr:row>17</xdr:row>
      <xdr:rowOff>8541</xdr:rowOff>
    </xdr:to>
    <xdr:sp macro="" textlink="">
      <xdr:nvSpPr>
        <xdr:cNvPr id="71" name="楕円 70"/>
        <xdr:cNvSpPr/>
      </xdr:nvSpPr>
      <xdr:spPr bwMode="auto">
        <a:xfrm>
          <a:off x="4953000" y="286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18718</xdr:rowOff>
    </xdr:from>
    <xdr:ext cx="736600" cy="259045"/>
    <xdr:sp macro="" textlink="">
      <xdr:nvSpPr>
        <xdr:cNvPr id="72" name="テキスト ボックス 71"/>
        <xdr:cNvSpPr txBox="1"/>
      </xdr:nvSpPr>
      <xdr:spPr>
        <a:xfrm>
          <a:off x="4622800" y="263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97365</xdr:rowOff>
    </xdr:from>
    <xdr:to>
      <xdr:col>22</xdr:col>
      <xdr:colOff>165100</xdr:colOff>
      <xdr:row>17</xdr:row>
      <xdr:rowOff>27515</xdr:rowOff>
    </xdr:to>
    <xdr:sp macro="" textlink="">
      <xdr:nvSpPr>
        <xdr:cNvPr id="73" name="楕円 72"/>
        <xdr:cNvSpPr/>
      </xdr:nvSpPr>
      <xdr:spPr bwMode="auto">
        <a:xfrm>
          <a:off x="4254500" y="2888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37692</xdr:rowOff>
    </xdr:from>
    <xdr:ext cx="762000" cy="259045"/>
    <xdr:sp macro="" textlink="">
      <xdr:nvSpPr>
        <xdr:cNvPr id="74" name="テキスト ボックス 73"/>
        <xdr:cNvSpPr txBox="1"/>
      </xdr:nvSpPr>
      <xdr:spPr>
        <a:xfrm>
          <a:off x="3924300" y="265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8706</xdr:rowOff>
    </xdr:from>
    <xdr:to>
      <xdr:col>19</xdr:col>
      <xdr:colOff>38100</xdr:colOff>
      <xdr:row>17</xdr:row>
      <xdr:rowOff>110306</xdr:rowOff>
    </xdr:to>
    <xdr:sp macro="" textlink="">
      <xdr:nvSpPr>
        <xdr:cNvPr id="75" name="楕円 74"/>
        <xdr:cNvSpPr/>
      </xdr:nvSpPr>
      <xdr:spPr bwMode="auto">
        <a:xfrm>
          <a:off x="3556000" y="297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120483</xdr:rowOff>
    </xdr:from>
    <xdr:ext cx="762000" cy="259045"/>
    <xdr:sp macro="" textlink="">
      <xdr:nvSpPr>
        <xdr:cNvPr id="76" name="テキスト ボックス 75"/>
        <xdr:cNvSpPr txBox="1"/>
      </xdr:nvSpPr>
      <xdr:spPr>
        <a:xfrm>
          <a:off x="3225800" y="273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46596</xdr:rowOff>
    </xdr:from>
    <xdr:to>
      <xdr:col>15</xdr:col>
      <xdr:colOff>101600</xdr:colOff>
      <xdr:row>17</xdr:row>
      <xdr:rowOff>148196</xdr:rowOff>
    </xdr:to>
    <xdr:sp macro="" textlink="">
      <xdr:nvSpPr>
        <xdr:cNvPr id="77" name="楕円 76"/>
        <xdr:cNvSpPr/>
      </xdr:nvSpPr>
      <xdr:spPr bwMode="auto">
        <a:xfrm>
          <a:off x="2857500" y="300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158373</xdr:rowOff>
    </xdr:from>
    <xdr:ext cx="762000" cy="259045"/>
    <xdr:sp macro="" textlink="">
      <xdr:nvSpPr>
        <xdr:cNvPr id="78" name="テキスト ボックス 77"/>
        <xdr:cNvSpPr txBox="1"/>
      </xdr:nvSpPr>
      <xdr:spPr>
        <a:xfrm>
          <a:off x="2527300" y="277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41927</xdr:rowOff>
    </xdr:from>
    <xdr:ext cx="762000" cy="259045"/>
    <xdr:sp macro="" textlink="">
      <xdr:nvSpPr>
        <xdr:cNvPr id="95" name="テキスト ボックス 94"/>
        <xdr:cNvSpPr txBox="1"/>
      </xdr:nvSpPr>
      <xdr:spPr>
        <a:xfrm>
          <a:off x="13843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7" name="テキスト ボックス 96"/>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8" name="直線コネクタ 97"/>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9" name="テキスト ボックス 98"/>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2" name="直線コネクタ 101"/>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3" name="テキスト ボックス 102"/>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4" name="直線コネクタ 103"/>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5" name="テキスト ボックス 104"/>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6" name="直線コネクタ 105"/>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7" name="テキスト ボックス 106"/>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190236</xdr:rowOff>
    </xdr:from>
    <xdr:to>
      <xdr:col>29</xdr:col>
      <xdr:colOff>127000</xdr:colOff>
      <xdr:row>37</xdr:row>
      <xdr:rowOff>296907</xdr:rowOff>
    </xdr:to>
    <xdr:cxnSp macro="">
      <xdr:nvCxnSpPr>
        <xdr:cNvPr id="111" name="直線コネクタ 110"/>
        <xdr:cNvCxnSpPr/>
      </xdr:nvCxnSpPr>
      <xdr:spPr bwMode="auto">
        <a:xfrm flipV="1">
          <a:off x="5651500" y="6114786"/>
          <a:ext cx="0" cy="13068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307084</xdr:rowOff>
    </xdr:from>
    <xdr:ext cx="762000" cy="259045"/>
    <xdr:sp macro="" textlink="">
      <xdr:nvSpPr>
        <xdr:cNvPr id="112" name="人口1人当たり決算額の推移最小値テキスト445"/>
        <xdr:cNvSpPr txBox="1"/>
      </xdr:nvSpPr>
      <xdr:spPr>
        <a:xfrm>
          <a:off x="5740400" y="743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296907</xdr:rowOff>
    </xdr:from>
    <xdr:to>
      <xdr:col>30</xdr:col>
      <xdr:colOff>25400</xdr:colOff>
      <xdr:row>37</xdr:row>
      <xdr:rowOff>296907</xdr:rowOff>
    </xdr:to>
    <xdr:cxnSp macro="">
      <xdr:nvCxnSpPr>
        <xdr:cNvPr id="113" name="直線コネクタ 112"/>
        <xdr:cNvCxnSpPr/>
      </xdr:nvCxnSpPr>
      <xdr:spPr bwMode="auto">
        <a:xfrm>
          <a:off x="5562600" y="74216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105163</xdr:rowOff>
    </xdr:from>
    <xdr:ext cx="762000" cy="259045"/>
    <xdr:sp macro="" textlink="">
      <xdr:nvSpPr>
        <xdr:cNvPr id="114" name="人口1人当たり決算額の推移最大値テキスト445"/>
        <xdr:cNvSpPr txBox="1"/>
      </xdr:nvSpPr>
      <xdr:spPr>
        <a:xfrm>
          <a:off x="5740400" y="58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190236</xdr:rowOff>
    </xdr:from>
    <xdr:to>
      <xdr:col>30</xdr:col>
      <xdr:colOff>25400</xdr:colOff>
      <xdr:row>33</xdr:row>
      <xdr:rowOff>190236</xdr:rowOff>
    </xdr:to>
    <xdr:cxnSp macro="">
      <xdr:nvCxnSpPr>
        <xdr:cNvPr id="115" name="直線コネクタ 114"/>
        <xdr:cNvCxnSpPr/>
      </xdr:nvCxnSpPr>
      <xdr:spPr bwMode="auto">
        <a:xfrm>
          <a:off x="5562600" y="6114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296907</xdr:rowOff>
    </xdr:from>
    <xdr:to>
      <xdr:col>29</xdr:col>
      <xdr:colOff>127000</xdr:colOff>
      <xdr:row>38</xdr:row>
      <xdr:rowOff>11128</xdr:rowOff>
    </xdr:to>
    <xdr:cxnSp macro="">
      <xdr:nvCxnSpPr>
        <xdr:cNvPr id="116" name="直線コネクタ 115"/>
        <xdr:cNvCxnSpPr/>
      </xdr:nvCxnSpPr>
      <xdr:spPr bwMode="auto">
        <a:xfrm flipV="1">
          <a:off x="5003800" y="7421607"/>
          <a:ext cx="647700" cy="57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341415</xdr:rowOff>
    </xdr:from>
    <xdr:ext cx="762000" cy="259045"/>
    <xdr:sp macro="" textlink="">
      <xdr:nvSpPr>
        <xdr:cNvPr id="117" name="人口1人当たり決算額の推移平均値テキスト445"/>
        <xdr:cNvSpPr txBox="1"/>
      </xdr:nvSpPr>
      <xdr:spPr>
        <a:xfrm>
          <a:off x="5740400" y="6608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153438</xdr:rowOff>
    </xdr:from>
    <xdr:to>
      <xdr:col>29</xdr:col>
      <xdr:colOff>177800</xdr:colOff>
      <xdr:row>35</xdr:row>
      <xdr:rowOff>255038</xdr:rowOff>
    </xdr:to>
    <xdr:sp macro="" textlink="">
      <xdr:nvSpPr>
        <xdr:cNvPr id="118" name="フローチャート: 判断 117"/>
        <xdr:cNvSpPr/>
      </xdr:nvSpPr>
      <xdr:spPr bwMode="auto">
        <a:xfrm>
          <a:off x="5600700" y="676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11128</xdr:rowOff>
    </xdr:from>
    <xdr:to>
      <xdr:col>26</xdr:col>
      <xdr:colOff>50800</xdr:colOff>
      <xdr:row>38</xdr:row>
      <xdr:rowOff>32245</xdr:rowOff>
    </xdr:to>
    <xdr:cxnSp macro="">
      <xdr:nvCxnSpPr>
        <xdr:cNvPr id="119" name="直線コネクタ 118"/>
        <xdr:cNvCxnSpPr/>
      </xdr:nvCxnSpPr>
      <xdr:spPr bwMode="auto">
        <a:xfrm flipV="1">
          <a:off x="4305300" y="7478728"/>
          <a:ext cx="698500" cy="2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169926</xdr:rowOff>
    </xdr:from>
    <xdr:to>
      <xdr:col>26</xdr:col>
      <xdr:colOff>101600</xdr:colOff>
      <xdr:row>35</xdr:row>
      <xdr:rowOff>271526</xdr:rowOff>
    </xdr:to>
    <xdr:sp macro="" textlink="">
      <xdr:nvSpPr>
        <xdr:cNvPr id="120" name="フローチャート: 判断 119"/>
        <xdr:cNvSpPr/>
      </xdr:nvSpPr>
      <xdr:spPr bwMode="auto">
        <a:xfrm>
          <a:off x="4953000" y="6780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281703</xdr:rowOff>
    </xdr:from>
    <xdr:ext cx="736600" cy="259045"/>
    <xdr:sp macro="" textlink="">
      <xdr:nvSpPr>
        <xdr:cNvPr id="121" name="テキスト ボックス 120"/>
        <xdr:cNvSpPr txBox="1"/>
      </xdr:nvSpPr>
      <xdr:spPr>
        <a:xfrm>
          <a:off x="4622800" y="654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316052</xdr:rowOff>
    </xdr:from>
    <xdr:to>
      <xdr:col>22</xdr:col>
      <xdr:colOff>114300</xdr:colOff>
      <xdr:row>38</xdr:row>
      <xdr:rowOff>32245</xdr:rowOff>
    </xdr:to>
    <xdr:cxnSp macro="">
      <xdr:nvCxnSpPr>
        <xdr:cNvPr id="122" name="直線コネクタ 121"/>
        <xdr:cNvCxnSpPr/>
      </xdr:nvCxnSpPr>
      <xdr:spPr bwMode="auto">
        <a:xfrm>
          <a:off x="3606800" y="7440752"/>
          <a:ext cx="6985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147724</xdr:rowOff>
    </xdr:from>
    <xdr:to>
      <xdr:col>22</xdr:col>
      <xdr:colOff>165100</xdr:colOff>
      <xdr:row>35</xdr:row>
      <xdr:rowOff>249324</xdr:rowOff>
    </xdr:to>
    <xdr:sp macro="" textlink="">
      <xdr:nvSpPr>
        <xdr:cNvPr id="123" name="フローチャート: 判断 122"/>
        <xdr:cNvSpPr/>
      </xdr:nvSpPr>
      <xdr:spPr bwMode="auto">
        <a:xfrm>
          <a:off x="4254500" y="6758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259501</xdr:rowOff>
    </xdr:from>
    <xdr:ext cx="762000" cy="259045"/>
    <xdr:sp macro="" textlink="">
      <xdr:nvSpPr>
        <xdr:cNvPr id="124" name="テキスト ボックス 123"/>
        <xdr:cNvSpPr txBox="1"/>
      </xdr:nvSpPr>
      <xdr:spPr>
        <a:xfrm>
          <a:off x="3924300" y="652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297650</xdr:rowOff>
    </xdr:from>
    <xdr:to>
      <xdr:col>18</xdr:col>
      <xdr:colOff>177800</xdr:colOff>
      <xdr:row>37</xdr:row>
      <xdr:rowOff>316052</xdr:rowOff>
    </xdr:to>
    <xdr:cxnSp macro="">
      <xdr:nvCxnSpPr>
        <xdr:cNvPr id="125" name="直線コネクタ 124"/>
        <xdr:cNvCxnSpPr/>
      </xdr:nvCxnSpPr>
      <xdr:spPr bwMode="auto">
        <a:xfrm>
          <a:off x="2908300" y="7422350"/>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182585</xdr:rowOff>
    </xdr:from>
    <xdr:to>
      <xdr:col>19</xdr:col>
      <xdr:colOff>38100</xdr:colOff>
      <xdr:row>35</xdr:row>
      <xdr:rowOff>284185</xdr:rowOff>
    </xdr:to>
    <xdr:sp macro="" textlink="">
      <xdr:nvSpPr>
        <xdr:cNvPr id="126" name="フローチャート: 判断 125"/>
        <xdr:cNvSpPr/>
      </xdr:nvSpPr>
      <xdr:spPr bwMode="auto">
        <a:xfrm>
          <a:off x="3556000" y="6792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294362</xdr:rowOff>
    </xdr:from>
    <xdr:ext cx="762000" cy="259045"/>
    <xdr:sp macro="" textlink="">
      <xdr:nvSpPr>
        <xdr:cNvPr id="127" name="テキスト ボックス 126"/>
        <xdr:cNvSpPr txBox="1"/>
      </xdr:nvSpPr>
      <xdr:spPr>
        <a:xfrm>
          <a:off x="3225800" y="656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154153</xdr:rowOff>
    </xdr:from>
    <xdr:to>
      <xdr:col>15</xdr:col>
      <xdr:colOff>101600</xdr:colOff>
      <xdr:row>35</xdr:row>
      <xdr:rowOff>255753</xdr:rowOff>
    </xdr:to>
    <xdr:sp macro="" textlink="">
      <xdr:nvSpPr>
        <xdr:cNvPr id="128" name="フローチャート: 判断 127"/>
        <xdr:cNvSpPr/>
      </xdr:nvSpPr>
      <xdr:spPr bwMode="auto">
        <a:xfrm>
          <a:off x="2857500" y="676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265930</xdr:rowOff>
    </xdr:from>
    <xdr:ext cx="762000" cy="259045"/>
    <xdr:sp macro="" textlink="">
      <xdr:nvSpPr>
        <xdr:cNvPr id="129" name="テキスト ボックス 128"/>
        <xdr:cNvSpPr txBox="1"/>
      </xdr:nvSpPr>
      <xdr:spPr>
        <a:xfrm>
          <a:off x="2527300" y="653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246107</xdr:rowOff>
    </xdr:from>
    <xdr:to>
      <xdr:col>29</xdr:col>
      <xdr:colOff>177800</xdr:colOff>
      <xdr:row>38</xdr:row>
      <xdr:rowOff>4807</xdr:rowOff>
    </xdr:to>
    <xdr:sp macro="" textlink="">
      <xdr:nvSpPr>
        <xdr:cNvPr id="135" name="楕円 134"/>
        <xdr:cNvSpPr/>
      </xdr:nvSpPr>
      <xdr:spPr bwMode="auto">
        <a:xfrm>
          <a:off x="5600700" y="737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154684</xdr:rowOff>
    </xdr:from>
    <xdr:ext cx="762000" cy="259045"/>
    <xdr:sp macro="" textlink="">
      <xdr:nvSpPr>
        <xdr:cNvPr id="136" name="人口1人当たり決算額の推移該当値テキスト445"/>
        <xdr:cNvSpPr txBox="1"/>
      </xdr:nvSpPr>
      <xdr:spPr>
        <a:xfrm>
          <a:off x="5740400" y="727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303228</xdr:rowOff>
    </xdr:from>
    <xdr:to>
      <xdr:col>26</xdr:col>
      <xdr:colOff>101600</xdr:colOff>
      <xdr:row>38</xdr:row>
      <xdr:rowOff>61928</xdr:rowOff>
    </xdr:to>
    <xdr:sp macro="" textlink="">
      <xdr:nvSpPr>
        <xdr:cNvPr id="137" name="楕円 136"/>
        <xdr:cNvSpPr/>
      </xdr:nvSpPr>
      <xdr:spPr bwMode="auto">
        <a:xfrm>
          <a:off x="4953000" y="742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46705</xdr:rowOff>
    </xdr:from>
    <xdr:ext cx="736600" cy="259045"/>
    <xdr:sp macro="" textlink="">
      <xdr:nvSpPr>
        <xdr:cNvPr id="138" name="テキスト ボックス 137"/>
        <xdr:cNvSpPr txBox="1"/>
      </xdr:nvSpPr>
      <xdr:spPr>
        <a:xfrm>
          <a:off x="4622800" y="751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324345</xdr:rowOff>
    </xdr:from>
    <xdr:to>
      <xdr:col>22</xdr:col>
      <xdr:colOff>165100</xdr:colOff>
      <xdr:row>38</xdr:row>
      <xdr:rowOff>83045</xdr:rowOff>
    </xdr:to>
    <xdr:sp macro="" textlink="">
      <xdr:nvSpPr>
        <xdr:cNvPr id="139" name="楕円 138"/>
        <xdr:cNvSpPr/>
      </xdr:nvSpPr>
      <xdr:spPr bwMode="auto">
        <a:xfrm>
          <a:off x="4254500" y="744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67822</xdr:rowOff>
    </xdr:from>
    <xdr:ext cx="762000" cy="259045"/>
    <xdr:sp macro="" textlink="">
      <xdr:nvSpPr>
        <xdr:cNvPr id="140" name="テキスト ボックス 139"/>
        <xdr:cNvSpPr txBox="1"/>
      </xdr:nvSpPr>
      <xdr:spPr>
        <a:xfrm>
          <a:off x="3924300" y="753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265252</xdr:rowOff>
    </xdr:from>
    <xdr:to>
      <xdr:col>19</xdr:col>
      <xdr:colOff>38100</xdr:colOff>
      <xdr:row>38</xdr:row>
      <xdr:rowOff>23952</xdr:rowOff>
    </xdr:to>
    <xdr:sp macro="" textlink="">
      <xdr:nvSpPr>
        <xdr:cNvPr id="141" name="楕円 140"/>
        <xdr:cNvSpPr/>
      </xdr:nvSpPr>
      <xdr:spPr bwMode="auto">
        <a:xfrm>
          <a:off x="3556000" y="738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8729</xdr:rowOff>
    </xdr:from>
    <xdr:ext cx="762000" cy="259045"/>
    <xdr:sp macro="" textlink="">
      <xdr:nvSpPr>
        <xdr:cNvPr id="142" name="テキスト ボックス 141"/>
        <xdr:cNvSpPr txBox="1"/>
      </xdr:nvSpPr>
      <xdr:spPr>
        <a:xfrm>
          <a:off x="3225800" y="747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246850</xdr:rowOff>
    </xdr:from>
    <xdr:to>
      <xdr:col>15</xdr:col>
      <xdr:colOff>101600</xdr:colOff>
      <xdr:row>38</xdr:row>
      <xdr:rowOff>5550</xdr:rowOff>
    </xdr:to>
    <xdr:sp macro="" textlink="">
      <xdr:nvSpPr>
        <xdr:cNvPr id="143" name="楕円 142"/>
        <xdr:cNvSpPr/>
      </xdr:nvSpPr>
      <xdr:spPr bwMode="auto">
        <a:xfrm>
          <a:off x="2857500" y="737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333227</xdr:rowOff>
    </xdr:from>
    <xdr:ext cx="762000" cy="259045"/>
    <xdr:sp macro="" textlink="">
      <xdr:nvSpPr>
        <xdr:cNvPr id="144" name="テキスト ボックス 143"/>
        <xdr:cNvSpPr txBox="1"/>
      </xdr:nvSpPr>
      <xdr:spPr>
        <a:xfrm>
          <a:off x="2527300" y="74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15,758
15,696
299.43
12,188,111
11,735,623
288,915
6,938,996
8,052,448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138709</xdr:rowOff>
    </xdr:from>
    <xdr:to>
      <xdr:col>24</xdr:col>
      <xdr:colOff>63500</xdr:colOff>
      <xdr:row>34</xdr:row>
      <xdr:rowOff>144335</xdr:rowOff>
    </xdr:to>
    <xdr:cxnSp macro="">
      <xdr:nvCxnSpPr>
        <xdr:cNvPr id="61" name="直線コネクタ 60"/>
        <xdr:cNvCxnSpPr/>
      </xdr:nvCxnSpPr>
      <xdr:spPr>
        <a:xfrm flipV="1">
          <a:off x="3797300" y="5968009"/>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165130</xdr:rowOff>
    </xdr:from>
    <xdr:ext cx="599010" cy="259045"/>
    <xdr:sp macro="" textlink="">
      <xdr:nvSpPr>
        <xdr:cNvPr id="62" name="人件費平均値テキスト"/>
        <xdr:cNvSpPr txBox="1"/>
      </xdr:nvSpPr>
      <xdr:spPr>
        <a:xfrm>
          <a:off x="4686300" y="5994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144335</xdr:rowOff>
    </xdr:from>
    <xdr:to>
      <xdr:col>19</xdr:col>
      <xdr:colOff>177800</xdr:colOff>
      <xdr:row>35</xdr:row>
      <xdr:rowOff>143599</xdr:rowOff>
    </xdr:to>
    <xdr:cxnSp macro="">
      <xdr:nvCxnSpPr>
        <xdr:cNvPr id="64" name="直線コネクタ 63"/>
        <xdr:cNvCxnSpPr/>
      </xdr:nvCxnSpPr>
      <xdr:spPr>
        <a:xfrm flipV="1">
          <a:off x="2908300" y="5973635"/>
          <a:ext cx="889000" cy="1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162742</xdr:rowOff>
    </xdr:from>
    <xdr:ext cx="599010" cy="259045"/>
    <xdr:sp macro="" textlink="">
      <xdr:nvSpPr>
        <xdr:cNvPr id="66" name="テキスト ボックス 65"/>
        <xdr:cNvSpPr txBox="1"/>
      </xdr:nvSpPr>
      <xdr:spPr>
        <a:xfrm>
          <a:off x="3497795" y="61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143599</xdr:rowOff>
    </xdr:from>
    <xdr:to>
      <xdr:col>15</xdr:col>
      <xdr:colOff>50800</xdr:colOff>
      <xdr:row>36</xdr:row>
      <xdr:rowOff>20447</xdr:rowOff>
    </xdr:to>
    <xdr:cxnSp macro="">
      <xdr:nvCxnSpPr>
        <xdr:cNvPr id="67" name="直線コネクタ 66"/>
        <xdr:cNvCxnSpPr/>
      </xdr:nvCxnSpPr>
      <xdr:spPr>
        <a:xfrm flipV="1">
          <a:off x="2019300" y="6144349"/>
          <a:ext cx="8890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148683</xdr:rowOff>
    </xdr:from>
    <xdr:ext cx="534377" cy="259045"/>
    <xdr:sp macro="" textlink="">
      <xdr:nvSpPr>
        <xdr:cNvPr id="69" name="テキスト ボックス 68"/>
        <xdr:cNvSpPr txBox="1"/>
      </xdr:nvSpPr>
      <xdr:spPr>
        <a:xfrm>
          <a:off x="2641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20447</xdr:rowOff>
    </xdr:from>
    <xdr:to>
      <xdr:col>10</xdr:col>
      <xdr:colOff>114300</xdr:colOff>
      <xdr:row>36</xdr:row>
      <xdr:rowOff>44539</xdr:rowOff>
    </xdr:to>
    <xdr:cxnSp macro="">
      <xdr:nvCxnSpPr>
        <xdr:cNvPr id="70" name="直線コネクタ 69"/>
        <xdr:cNvCxnSpPr/>
      </xdr:nvCxnSpPr>
      <xdr:spPr>
        <a:xfrm flipV="1">
          <a:off x="1130300" y="6192647"/>
          <a:ext cx="8890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29748</xdr:rowOff>
    </xdr:from>
    <xdr:ext cx="534377" cy="259045"/>
    <xdr:sp macro="" textlink="">
      <xdr:nvSpPr>
        <xdr:cNvPr id="72" name="テキスト ボックス 71"/>
        <xdr:cNvSpPr txBox="1"/>
      </xdr:nvSpPr>
      <xdr:spPr>
        <a:xfrm>
          <a:off x="1752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45191</xdr:rowOff>
    </xdr:from>
    <xdr:ext cx="534377" cy="259045"/>
    <xdr:sp macro="" textlink="">
      <xdr:nvSpPr>
        <xdr:cNvPr id="74" name="テキスト ボックス 73"/>
        <xdr:cNvSpPr txBox="1"/>
      </xdr:nvSpPr>
      <xdr:spPr>
        <a:xfrm>
          <a:off x="863111" y="63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87909</xdr:rowOff>
    </xdr:from>
    <xdr:to>
      <xdr:col>24</xdr:col>
      <xdr:colOff>114300</xdr:colOff>
      <xdr:row>35</xdr:row>
      <xdr:rowOff>18059</xdr:rowOff>
    </xdr:to>
    <xdr:sp macro="" textlink="">
      <xdr:nvSpPr>
        <xdr:cNvPr id="80" name="楕円 79"/>
        <xdr:cNvSpPr/>
      </xdr:nvSpPr>
      <xdr:spPr>
        <a:xfrm>
          <a:off x="4584700" y="59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110786</xdr:rowOff>
    </xdr:from>
    <xdr:ext cx="599010" cy="259045"/>
    <xdr:sp macro="" textlink="">
      <xdr:nvSpPr>
        <xdr:cNvPr id="81" name="人件費該当値テキスト"/>
        <xdr:cNvSpPr txBox="1"/>
      </xdr:nvSpPr>
      <xdr:spPr>
        <a:xfrm>
          <a:off x="4686300" y="57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93535</xdr:rowOff>
    </xdr:from>
    <xdr:to>
      <xdr:col>20</xdr:col>
      <xdr:colOff>38100</xdr:colOff>
      <xdr:row>35</xdr:row>
      <xdr:rowOff>23685</xdr:rowOff>
    </xdr:to>
    <xdr:sp macro="" textlink="">
      <xdr:nvSpPr>
        <xdr:cNvPr id="82" name="楕円 81"/>
        <xdr:cNvSpPr/>
      </xdr:nvSpPr>
      <xdr:spPr>
        <a:xfrm>
          <a:off x="3746500" y="59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40212</xdr:rowOff>
    </xdr:from>
    <xdr:ext cx="599010" cy="259045"/>
    <xdr:sp macro="" textlink="">
      <xdr:nvSpPr>
        <xdr:cNvPr id="83" name="テキスト ボックス 82"/>
        <xdr:cNvSpPr txBox="1"/>
      </xdr:nvSpPr>
      <xdr:spPr>
        <a:xfrm>
          <a:off x="3497795" y="569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92799</xdr:rowOff>
    </xdr:from>
    <xdr:to>
      <xdr:col>15</xdr:col>
      <xdr:colOff>101600</xdr:colOff>
      <xdr:row>36</xdr:row>
      <xdr:rowOff>22949</xdr:rowOff>
    </xdr:to>
    <xdr:sp macro="" textlink="">
      <xdr:nvSpPr>
        <xdr:cNvPr id="84" name="楕円 83"/>
        <xdr:cNvSpPr/>
      </xdr:nvSpPr>
      <xdr:spPr>
        <a:xfrm>
          <a:off x="2857500" y="60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39476</xdr:rowOff>
    </xdr:from>
    <xdr:ext cx="599010" cy="259045"/>
    <xdr:sp macro="" textlink="">
      <xdr:nvSpPr>
        <xdr:cNvPr id="85" name="テキスト ボックス 84"/>
        <xdr:cNvSpPr txBox="1"/>
      </xdr:nvSpPr>
      <xdr:spPr>
        <a:xfrm>
          <a:off x="2608795" y="586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141097</xdr:rowOff>
    </xdr:from>
    <xdr:to>
      <xdr:col>10</xdr:col>
      <xdr:colOff>165100</xdr:colOff>
      <xdr:row>36</xdr:row>
      <xdr:rowOff>71247</xdr:rowOff>
    </xdr:to>
    <xdr:sp macro="" textlink="">
      <xdr:nvSpPr>
        <xdr:cNvPr id="86" name="楕円 85"/>
        <xdr:cNvSpPr/>
      </xdr:nvSpPr>
      <xdr:spPr>
        <a:xfrm>
          <a:off x="1968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87774</xdr:rowOff>
    </xdr:from>
    <xdr:ext cx="599010" cy="259045"/>
    <xdr:sp macro="" textlink="">
      <xdr:nvSpPr>
        <xdr:cNvPr id="87" name="テキスト ボックス 86"/>
        <xdr:cNvSpPr txBox="1"/>
      </xdr:nvSpPr>
      <xdr:spPr>
        <a:xfrm>
          <a:off x="1719795" y="591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165189</xdr:rowOff>
    </xdr:from>
    <xdr:to>
      <xdr:col>6</xdr:col>
      <xdr:colOff>38100</xdr:colOff>
      <xdr:row>36</xdr:row>
      <xdr:rowOff>95339</xdr:rowOff>
    </xdr:to>
    <xdr:sp macro="" textlink="">
      <xdr:nvSpPr>
        <xdr:cNvPr id="88" name="楕円 87"/>
        <xdr:cNvSpPr/>
      </xdr:nvSpPr>
      <xdr:spPr>
        <a:xfrm>
          <a:off x="1079500" y="61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111866</xdr:rowOff>
    </xdr:from>
    <xdr:ext cx="599010" cy="259045"/>
    <xdr:sp macro="" textlink="">
      <xdr:nvSpPr>
        <xdr:cNvPr id="89" name="テキスト ボックス 88"/>
        <xdr:cNvSpPr txBox="1"/>
      </xdr:nvSpPr>
      <xdr:spPr>
        <a:xfrm>
          <a:off x="830795" y="594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45320</xdr:rowOff>
    </xdr:from>
    <xdr:to>
      <xdr:col>24</xdr:col>
      <xdr:colOff>63500</xdr:colOff>
      <xdr:row>58</xdr:row>
      <xdr:rowOff>86208</xdr:rowOff>
    </xdr:to>
    <xdr:cxnSp macro="">
      <xdr:nvCxnSpPr>
        <xdr:cNvPr id="121" name="直線コネクタ 120"/>
        <xdr:cNvCxnSpPr/>
      </xdr:nvCxnSpPr>
      <xdr:spPr>
        <a:xfrm>
          <a:off x="3797300" y="9989420"/>
          <a:ext cx="8382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134952</xdr:rowOff>
    </xdr:from>
    <xdr:ext cx="599010" cy="259045"/>
    <xdr:sp macro="" textlink="">
      <xdr:nvSpPr>
        <xdr:cNvPr id="122" name="物件費平均値テキスト"/>
        <xdr:cNvSpPr txBox="1"/>
      </xdr:nvSpPr>
      <xdr:spPr>
        <a:xfrm>
          <a:off x="4686300" y="9393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33619</xdr:rowOff>
    </xdr:from>
    <xdr:to>
      <xdr:col>19</xdr:col>
      <xdr:colOff>177800</xdr:colOff>
      <xdr:row>58</xdr:row>
      <xdr:rowOff>45320</xdr:rowOff>
    </xdr:to>
    <xdr:cxnSp macro="">
      <xdr:nvCxnSpPr>
        <xdr:cNvPr id="124" name="直線コネクタ 123"/>
        <xdr:cNvCxnSpPr/>
      </xdr:nvCxnSpPr>
      <xdr:spPr>
        <a:xfrm>
          <a:off x="2908300" y="9977719"/>
          <a:ext cx="88900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33619</xdr:rowOff>
    </xdr:from>
    <xdr:to>
      <xdr:col>15</xdr:col>
      <xdr:colOff>50800</xdr:colOff>
      <xdr:row>58</xdr:row>
      <xdr:rowOff>88809</xdr:rowOff>
    </xdr:to>
    <xdr:cxnSp macro="">
      <xdr:nvCxnSpPr>
        <xdr:cNvPr id="127" name="直線コネクタ 126"/>
        <xdr:cNvCxnSpPr/>
      </xdr:nvCxnSpPr>
      <xdr:spPr>
        <a:xfrm flipV="1">
          <a:off x="2019300" y="9977719"/>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30406</xdr:rowOff>
    </xdr:from>
    <xdr:ext cx="599010" cy="259045"/>
    <xdr:sp macro="" textlink="">
      <xdr:nvSpPr>
        <xdr:cNvPr id="129" name="テキスト ボックス 128"/>
        <xdr:cNvSpPr txBox="1"/>
      </xdr:nvSpPr>
      <xdr:spPr>
        <a:xfrm>
          <a:off x="2608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88809</xdr:rowOff>
    </xdr:from>
    <xdr:to>
      <xdr:col>10</xdr:col>
      <xdr:colOff>114300</xdr:colOff>
      <xdr:row>58</xdr:row>
      <xdr:rowOff>92293</xdr:rowOff>
    </xdr:to>
    <xdr:cxnSp macro="">
      <xdr:nvCxnSpPr>
        <xdr:cNvPr id="130" name="直線コネクタ 129"/>
        <xdr:cNvCxnSpPr/>
      </xdr:nvCxnSpPr>
      <xdr:spPr>
        <a:xfrm flipV="1">
          <a:off x="1130300" y="10032909"/>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165411</xdr:rowOff>
    </xdr:from>
    <xdr:ext cx="599010" cy="259045"/>
    <xdr:sp macro="" textlink="">
      <xdr:nvSpPr>
        <xdr:cNvPr id="132" name="テキスト ボックス 131"/>
        <xdr:cNvSpPr txBox="1"/>
      </xdr:nvSpPr>
      <xdr:spPr>
        <a:xfrm>
          <a:off x="1719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111396</xdr:rowOff>
    </xdr:from>
    <xdr:ext cx="534377" cy="259045"/>
    <xdr:sp macro="" textlink="">
      <xdr:nvSpPr>
        <xdr:cNvPr id="134" name="テキスト ボックス 133"/>
        <xdr:cNvSpPr txBox="1"/>
      </xdr:nvSpPr>
      <xdr:spPr>
        <a:xfrm>
          <a:off x="863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35408</xdr:rowOff>
    </xdr:from>
    <xdr:to>
      <xdr:col>24</xdr:col>
      <xdr:colOff>114300</xdr:colOff>
      <xdr:row>58</xdr:row>
      <xdr:rowOff>137008</xdr:rowOff>
    </xdr:to>
    <xdr:sp macro="" textlink="">
      <xdr:nvSpPr>
        <xdr:cNvPr id="140" name="楕円 139"/>
        <xdr:cNvSpPr/>
      </xdr:nvSpPr>
      <xdr:spPr>
        <a:xfrm>
          <a:off x="45847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121785</xdr:rowOff>
    </xdr:from>
    <xdr:ext cx="534377" cy="259045"/>
    <xdr:sp macro="" textlink="">
      <xdr:nvSpPr>
        <xdr:cNvPr id="141" name="物件費該当値テキスト"/>
        <xdr:cNvSpPr txBox="1"/>
      </xdr:nvSpPr>
      <xdr:spPr>
        <a:xfrm>
          <a:off x="4686300" y="98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165970</xdr:rowOff>
    </xdr:from>
    <xdr:to>
      <xdr:col>20</xdr:col>
      <xdr:colOff>38100</xdr:colOff>
      <xdr:row>58</xdr:row>
      <xdr:rowOff>96120</xdr:rowOff>
    </xdr:to>
    <xdr:sp macro="" textlink="">
      <xdr:nvSpPr>
        <xdr:cNvPr id="142" name="楕円 141"/>
        <xdr:cNvSpPr/>
      </xdr:nvSpPr>
      <xdr:spPr>
        <a:xfrm>
          <a:off x="3746500" y="9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87247</xdr:rowOff>
    </xdr:from>
    <xdr:ext cx="534377" cy="259045"/>
    <xdr:sp macro="" textlink="">
      <xdr:nvSpPr>
        <xdr:cNvPr id="143" name="テキスト ボックス 142"/>
        <xdr:cNvSpPr txBox="1"/>
      </xdr:nvSpPr>
      <xdr:spPr>
        <a:xfrm>
          <a:off x="3530111" y="100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154269</xdr:rowOff>
    </xdr:from>
    <xdr:to>
      <xdr:col>15</xdr:col>
      <xdr:colOff>101600</xdr:colOff>
      <xdr:row>58</xdr:row>
      <xdr:rowOff>84419</xdr:rowOff>
    </xdr:to>
    <xdr:sp macro="" textlink="">
      <xdr:nvSpPr>
        <xdr:cNvPr id="144" name="楕円 143"/>
        <xdr:cNvSpPr/>
      </xdr:nvSpPr>
      <xdr:spPr>
        <a:xfrm>
          <a:off x="2857500" y="99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75546</xdr:rowOff>
    </xdr:from>
    <xdr:ext cx="534377" cy="259045"/>
    <xdr:sp macro="" textlink="">
      <xdr:nvSpPr>
        <xdr:cNvPr id="145" name="テキスト ボックス 144"/>
        <xdr:cNvSpPr txBox="1"/>
      </xdr:nvSpPr>
      <xdr:spPr>
        <a:xfrm>
          <a:off x="2641111" y="100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38009</xdr:rowOff>
    </xdr:from>
    <xdr:to>
      <xdr:col>10</xdr:col>
      <xdr:colOff>165100</xdr:colOff>
      <xdr:row>58</xdr:row>
      <xdr:rowOff>139609</xdr:rowOff>
    </xdr:to>
    <xdr:sp macro="" textlink="">
      <xdr:nvSpPr>
        <xdr:cNvPr id="146" name="楕円 145"/>
        <xdr:cNvSpPr/>
      </xdr:nvSpPr>
      <xdr:spPr>
        <a:xfrm>
          <a:off x="1968500" y="99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130736</xdr:rowOff>
    </xdr:from>
    <xdr:ext cx="534377" cy="259045"/>
    <xdr:sp macro="" textlink="">
      <xdr:nvSpPr>
        <xdr:cNvPr id="147" name="テキスト ボックス 146"/>
        <xdr:cNvSpPr txBox="1"/>
      </xdr:nvSpPr>
      <xdr:spPr>
        <a:xfrm>
          <a:off x="1752111" y="1007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41493</xdr:rowOff>
    </xdr:from>
    <xdr:to>
      <xdr:col>6</xdr:col>
      <xdr:colOff>38100</xdr:colOff>
      <xdr:row>58</xdr:row>
      <xdr:rowOff>143093</xdr:rowOff>
    </xdr:to>
    <xdr:sp macro="" textlink="">
      <xdr:nvSpPr>
        <xdr:cNvPr id="148" name="楕円 147"/>
        <xdr:cNvSpPr/>
      </xdr:nvSpPr>
      <xdr:spPr>
        <a:xfrm>
          <a:off x="1079500" y="99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134220</xdr:rowOff>
    </xdr:from>
    <xdr:ext cx="534377" cy="259045"/>
    <xdr:sp macro="" textlink="">
      <xdr:nvSpPr>
        <xdr:cNvPr id="149" name="テキスト ボックス 148"/>
        <xdr:cNvSpPr txBox="1"/>
      </xdr:nvSpPr>
      <xdr:spPr>
        <a:xfrm>
          <a:off x="863111" y="100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101021</xdr:rowOff>
    </xdr:from>
    <xdr:to>
      <xdr:col>24</xdr:col>
      <xdr:colOff>63500</xdr:colOff>
      <xdr:row>76</xdr:row>
      <xdr:rowOff>129367</xdr:rowOff>
    </xdr:to>
    <xdr:cxnSp macro="">
      <xdr:nvCxnSpPr>
        <xdr:cNvPr id="176" name="直線コネクタ 175"/>
        <xdr:cNvCxnSpPr/>
      </xdr:nvCxnSpPr>
      <xdr:spPr>
        <a:xfrm flipV="1">
          <a:off x="3797300" y="12616871"/>
          <a:ext cx="838200" cy="5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145554</xdr:rowOff>
    </xdr:from>
    <xdr:ext cx="534377" cy="259045"/>
    <xdr:sp macro="" textlink="">
      <xdr:nvSpPr>
        <xdr:cNvPr id="177" name="維持補修費平均値テキスト"/>
        <xdr:cNvSpPr txBox="1"/>
      </xdr:nvSpPr>
      <xdr:spPr>
        <a:xfrm>
          <a:off x="4686300" y="12832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129367</xdr:rowOff>
    </xdr:from>
    <xdr:to>
      <xdr:col>19</xdr:col>
      <xdr:colOff>177800</xdr:colOff>
      <xdr:row>77</xdr:row>
      <xdr:rowOff>133803</xdr:rowOff>
    </xdr:to>
    <xdr:cxnSp macro="">
      <xdr:nvCxnSpPr>
        <xdr:cNvPr id="179" name="直線コネクタ 178"/>
        <xdr:cNvCxnSpPr/>
      </xdr:nvCxnSpPr>
      <xdr:spPr>
        <a:xfrm flipV="1">
          <a:off x="2908300" y="13159567"/>
          <a:ext cx="889000" cy="17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47647</xdr:rowOff>
    </xdr:from>
    <xdr:ext cx="534377" cy="259045"/>
    <xdr:sp macro="" textlink="">
      <xdr:nvSpPr>
        <xdr:cNvPr id="181" name="テキスト ボックス 180"/>
        <xdr:cNvSpPr txBox="1"/>
      </xdr:nvSpPr>
      <xdr:spPr>
        <a:xfrm>
          <a:off x="3530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46934</xdr:rowOff>
    </xdr:from>
    <xdr:to>
      <xdr:col>15</xdr:col>
      <xdr:colOff>50800</xdr:colOff>
      <xdr:row>77</xdr:row>
      <xdr:rowOff>133803</xdr:rowOff>
    </xdr:to>
    <xdr:cxnSp macro="">
      <xdr:nvCxnSpPr>
        <xdr:cNvPr id="182" name="直線コネクタ 181"/>
        <xdr:cNvCxnSpPr/>
      </xdr:nvCxnSpPr>
      <xdr:spPr>
        <a:xfrm>
          <a:off x="2019300" y="1324858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117736</xdr:rowOff>
    </xdr:from>
    <xdr:ext cx="469744" cy="259045"/>
    <xdr:sp macro="" textlink="">
      <xdr:nvSpPr>
        <xdr:cNvPr id="184" name="テキスト ボックス 183"/>
        <xdr:cNvSpPr txBox="1"/>
      </xdr:nvSpPr>
      <xdr:spPr>
        <a:xfrm>
          <a:off x="2673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46934</xdr:rowOff>
    </xdr:from>
    <xdr:to>
      <xdr:col>10</xdr:col>
      <xdr:colOff>114300</xdr:colOff>
      <xdr:row>77</xdr:row>
      <xdr:rowOff>99558</xdr:rowOff>
    </xdr:to>
    <xdr:cxnSp macro="">
      <xdr:nvCxnSpPr>
        <xdr:cNvPr id="185" name="直線コネクタ 184"/>
        <xdr:cNvCxnSpPr/>
      </xdr:nvCxnSpPr>
      <xdr:spPr>
        <a:xfrm flipV="1">
          <a:off x="1130300" y="13248584"/>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139864</xdr:rowOff>
    </xdr:from>
    <xdr:ext cx="469744" cy="259045"/>
    <xdr:sp macro="" textlink="">
      <xdr:nvSpPr>
        <xdr:cNvPr id="187" name="テキスト ボックス 186"/>
        <xdr:cNvSpPr txBox="1"/>
      </xdr:nvSpPr>
      <xdr:spPr>
        <a:xfrm>
          <a:off x="1784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116639</xdr:rowOff>
    </xdr:from>
    <xdr:ext cx="469744" cy="259045"/>
    <xdr:sp macro="" textlink="">
      <xdr:nvSpPr>
        <xdr:cNvPr id="189" name="テキスト ボックス 188"/>
        <xdr:cNvSpPr txBox="1"/>
      </xdr:nvSpPr>
      <xdr:spPr>
        <a:xfrm>
          <a:off x="895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50221</xdr:rowOff>
    </xdr:from>
    <xdr:to>
      <xdr:col>24</xdr:col>
      <xdr:colOff>114300</xdr:colOff>
      <xdr:row>73</xdr:row>
      <xdr:rowOff>151821</xdr:rowOff>
    </xdr:to>
    <xdr:sp macro="" textlink="">
      <xdr:nvSpPr>
        <xdr:cNvPr id="195" name="楕円 194"/>
        <xdr:cNvSpPr/>
      </xdr:nvSpPr>
      <xdr:spPr>
        <a:xfrm>
          <a:off x="4584700" y="125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73098</xdr:rowOff>
    </xdr:from>
    <xdr:ext cx="534377" cy="259045"/>
    <xdr:sp macro="" textlink="">
      <xdr:nvSpPr>
        <xdr:cNvPr id="196" name="維持補修費該当値テキスト"/>
        <xdr:cNvSpPr txBox="1"/>
      </xdr:nvSpPr>
      <xdr:spPr>
        <a:xfrm>
          <a:off x="4686300" y="124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78567</xdr:rowOff>
    </xdr:from>
    <xdr:to>
      <xdr:col>20</xdr:col>
      <xdr:colOff>38100</xdr:colOff>
      <xdr:row>77</xdr:row>
      <xdr:rowOff>8717</xdr:rowOff>
    </xdr:to>
    <xdr:sp macro="" textlink="">
      <xdr:nvSpPr>
        <xdr:cNvPr id="197" name="楕円 196"/>
        <xdr:cNvSpPr/>
      </xdr:nvSpPr>
      <xdr:spPr>
        <a:xfrm>
          <a:off x="3746500" y="131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171294</xdr:rowOff>
    </xdr:from>
    <xdr:ext cx="469744" cy="259045"/>
    <xdr:sp macro="" textlink="">
      <xdr:nvSpPr>
        <xdr:cNvPr id="198" name="テキスト ボックス 197"/>
        <xdr:cNvSpPr txBox="1"/>
      </xdr:nvSpPr>
      <xdr:spPr>
        <a:xfrm>
          <a:off x="3562428" y="1320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83003</xdr:rowOff>
    </xdr:from>
    <xdr:to>
      <xdr:col>15</xdr:col>
      <xdr:colOff>101600</xdr:colOff>
      <xdr:row>78</xdr:row>
      <xdr:rowOff>13153</xdr:rowOff>
    </xdr:to>
    <xdr:sp macro="" textlink="">
      <xdr:nvSpPr>
        <xdr:cNvPr id="199" name="楕円 198"/>
        <xdr:cNvSpPr/>
      </xdr:nvSpPr>
      <xdr:spPr>
        <a:xfrm>
          <a:off x="2857500" y="132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4280</xdr:rowOff>
    </xdr:from>
    <xdr:ext cx="469744" cy="259045"/>
    <xdr:sp macro="" textlink="">
      <xdr:nvSpPr>
        <xdr:cNvPr id="200" name="テキスト ボックス 199"/>
        <xdr:cNvSpPr txBox="1"/>
      </xdr:nvSpPr>
      <xdr:spPr>
        <a:xfrm>
          <a:off x="2673428" y="133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167584</xdr:rowOff>
    </xdr:from>
    <xdr:to>
      <xdr:col>10</xdr:col>
      <xdr:colOff>165100</xdr:colOff>
      <xdr:row>77</xdr:row>
      <xdr:rowOff>97734</xdr:rowOff>
    </xdr:to>
    <xdr:sp macro="" textlink="">
      <xdr:nvSpPr>
        <xdr:cNvPr id="201" name="楕円 200"/>
        <xdr:cNvSpPr/>
      </xdr:nvSpPr>
      <xdr:spPr>
        <a:xfrm>
          <a:off x="1968500" y="13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88861</xdr:rowOff>
    </xdr:from>
    <xdr:ext cx="469744" cy="259045"/>
    <xdr:sp macro="" textlink="">
      <xdr:nvSpPr>
        <xdr:cNvPr id="202" name="テキスト ボックス 201"/>
        <xdr:cNvSpPr txBox="1"/>
      </xdr:nvSpPr>
      <xdr:spPr>
        <a:xfrm>
          <a:off x="1784428" y="1329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48758</xdr:rowOff>
    </xdr:from>
    <xdr:to>
      <xdr:col>6</xdr:col>
      <xdr:colOff>38100</xdr:colOff>
      <xdr:row>77</xdr:row>
      <xdr:rowOff>150358</xdr:rowOff>
    </xdr:to>
    <xdr:sp macro="" textlink="">
      <xdr:nvSpPr>
        <xdr:cNvPr id="203" name="楕円 202"/>
        <xdr:cNvSpPr/>
      </xdr:nvSpPr>
      <xdr:spPr>
        <a:xfrm>
          <a:off x="1079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141485</xdr:rowOff>
    </xdr:from>
    <xdr:ext cx="469744" cy="259045"/>
    <xdr:sp macro="" textlink="">
      <xdr:nvSpPr>
        <xdr:cNvPr id="204" name="テキスト ボックス 203"/>
        <xdr:cNvSpPr txBox="1"/>
      </xdr:nvSpPr>
      <xdr:spPr>
        <a:xfrm>
          <a:off x="895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79708</xdr:rowOff>
    </xdr:from>
    <xdr:to>
      <xdr:col>24</xdr:col>
      <xdr:colOff>62865</xdr:colOff>
      <xdr:row>97</xdr:row>
      <xdr:rowOff>58465</xdr:rowOff>
    </xdr:to>
    <xdr:cxnSp macro="">
      <xdr:nvCxnSpPr>
        <xdr:cNvPr id="231" name="直線コネクタ 230"/>
        <xdr:cNvCxnSpPr/>
      </xdr:nvCxnSpPr>
      <xdr:spPr>
        <a:xfrm flipV="1">
          <a:off x="4633595" y="15510208"/>
          <a:ext cx="1270" cy="1178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62292</xdr:rowOff>
    </xdr:from>
    <xdr:ext cx="534377" cy="259045"/>
    <xdr:sp macro="" textlink="">
      <xdr:nvSpPr>
        <xdr:cNvPr id="232" name="扶助費最小値テキスト"/>
        <xdr:cNvSpPr txBox="1"/>
      </xdr:nvSpPr>
      <xdr:spPr>
        <a:xfrm>
          <a:off x="4686300" y="166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58465</xdr:rowOff>
    </xdr:from>
    <xdr:to>
      <xdr:col>24</xdr:col>
      <xdr:colOff>152400</xdr:colOff>
      <xdr:row>97</xdr:row>
      <xdr:rowOff>58465</xdr:rowOff>
    </xdr:to>
    <xdr:cxnSp macro="">
      <xdr:nvCxnSpPr>
        <xdr:cNvPr id="233" name="直線コネクタ 232"/>
        <xdr:cNvCxnSpPr/>
      </xdr:nvCxnSpPr>
      <xdr:spPr>
        <a:xfrm>
          <a:off x="4546600" y="1668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26385</xdr:rowOff>
    </xdr:from>
    <xdr:ext cx="599010" cy="259045"/>
    <xdr:sp macro="" textlink="">
      <xdr:nvSpPr>
        <xdr:cNvPr id="234" name="扶助費最大値テキスト"/>
        <xdr:cNvSpPr txBox="1"/>
      </xdr:nvSpPr>
      <xdr:spPr>
        <a:xfrm>
          <a:off x="4686300" y="1528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79708</xdr:rowOff>
    </xdr:from>
    <xdr:to>
      <xdr:col>24</xdr:col>
      <xdr:colOff>152400</xdr:colOff>
      <xdr:row>90</xdr:row>
      <xdr:rowOff>79708</xdr:rowOff>
    </xdr:to>
    <xdr:cxnSp macro="">
      <xdr:nvCxnSpPr>
        <xdr:cNvPr id="235" name="直線コネクタ 234"/>
        <xdr:cNvCxnSpPr/>
      </xdr:nvCxnSpPr>
      <xdr:spPr>
        <a:xfrm>
          <a:off x="4546600" y="1551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28992</xdr:rowOff>
    </xdr:from>
    <xdr:to>
      <xdr:col>24</xdr:col>
      <xdr:colOff>63500</xdr:colOff>
      <xdr:row>98</xdr:row>
      <xdr:rowOff>56000</xdr:rowOff>
    </xdr:to>
    <xdr:cxnSp macro="">
      <xdr:nvCxnSpPr>
        <xdr:cNvPr id="236" name="直線コネクタ 235"/>
        <xdr:cNvCxnSpPr/>
      </xdr:nvCxnSpPr>
      <xdr:spPr>
        <a:xfrm flipV="1">
          <a:off x="3797300" y="16488192"/>
          <a:ext cx="838200" cy="36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75136</xdr:rowOff>
    </xdr:from>
    <xdr:ext cx="599010" cy="259045"/>
    <xdr:sp macro="" textlink="">
      <xdr:nvSpPr>
        <xdr:cNvPr id="237" name="扶助費平均値テキスト"/>
        <xdr:cNvSpPr txBox="1"/>
      </xdr:nvSpPr>
      <xdr:spPr>
        <a:xfrm>
          <a:off x="4686300" y="15848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52259</xdr:rowOff>
    </xdr:from>
    <xdr:to>
      <xdr:col>24</xdr:col>
      <xdr:colOff>114300</xdr:colOff>
      <xdr:row>93</xdr:row>
      <xdr:rowOff>153859</xdr:rowOff>
    </xdr:to>
    <xdr:sp macro="" textlink="">
      <xdr:nvSpPr>
        <xdr:cNvPr id="238" name="フローチャート: 判断 237"/>
        <xdr:cNvSpPr/>
      </xdr:nvSpPr>
      <xdr:spPr>
        <a:xfrm>
          <a:off x="45847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22608</xdr:rowOff>
    </xdr:from>
    <xdr:to>
      <xdr:col>19</xdr:col>
      <xdr:colOff>177800</xdr:colOff>
      <xdr:row>98</xdr:row>
      <xdr:rowOff>56000</xdr:rowOff>
    </xdr:to>
    <xdr:cxnSp macro="">
      <xdr:nvCxnSpPr>
        <xdr:cNvPr id="239" name="直線コネクタ 238"/>
        <xdr:cNvCxnSpPr/>
      </xdr:nvCxnSpPr>
      <xdr:spPr>
        <a:xfrm>
          <a:off x="2908300" y="16824708"/>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87626</xdr:rowOff>
    </xdr:from>
    <xdr:to>
      <xdr:col>20</xdr:col>
      <xdr:colOff>38100</xdr:colOff>
      <xdr:row>96</xdr:row>
      <xdr:rowOff>17776</xdr:rowOff>
    </xdr:to>
    <xdr:sp macro="" textlink="">
      <xdr:nvSpPr>
        <xdr:cNvPr id="240" name="フローチャート: 判断 239"/>
        <xdr:cNvSpPr/>
      </xdr:nvSpPr>
      <xdr:spPr>
        <a:xfrm>
          <a:off x="3746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34303</xdr:rowOff>
    </xdr:from>
    <xdr:ext cx="534377" cy="259045"/>
    <xdr:sp macro="" textlink="">
      <xdr:nvSpPr>
        <xdr:cNvPr id="241" name="テキスト ボックス 240"/>
        <xdr:cNvSpPr txBox="1"/>
      </xdr:nvSpPr>
      <xdr:spPr>
        <a:xfrm>
          <a:off x="3530111" y="161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158462</xdr:rowOff>
    </xdr:from>
    <xdr:to>
      <xdr:col>15</xdr:col>
      <xdr:colOff>50800</xdr:colOff>
      <xdr:row>98</xdr:row>
      <xdr:rowOff>22608</xdr:rowOff>
    </xdr:to>
    <xdr:cxnSp macro="">
      <xdr:nvCxnSpPr>
        <xdr:cNvPr id="242" name="直線コネクタ 241"/>
        <xdr:cNvCxnSpPr/>
      </xdr:nvCxnSpPr>
      <xdr:spPr>
        <a:xfrm>
          <a:off x="2019300" y="1678911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74874</xdr:rowOff>
    </xdr:from>
    <xdr:to>
      <xdr:col>15</xdr:col>
      <xdr:colOff>101600</xdr:colOff>
      <xdr:row>96</xdr:row>
      <xdr:rowOff>5024</xdr:rowOff>
    </xdr:to>
    <xdr:sp macro="" textlink="">
      <xdr:nvSpPr>
        <xdr:cNvPr id="243" name="フローチャート: 判断 242"/>
        <xdr:cNvSpPr/>
      </xdr:nvSpPr>
      <xdr:spPr>
        <a:xfrm>
          <a:off x="2857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21551</xdr:rowOff>
    </xdr:from>
    <xdr:ext cx="534377" cy="259045"/>
    <xdr:sp macro="" textlink="">
      <xdr:nvSpPr>
        <xdr:cNvPr id="244" name="テキスト ボックス 243"/>
        <xdr:cNvSpPr txBox="1"/>
      </xdr:nvSpPr>
      <xdr:spPr>
        <a:xfrm>
          <a:off x="2641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103124</xdr:rowOff>
    </xdr:from>
    <xdr:to>
      <xdr:col>10</xdr:col>
      <xdr:colOff>114300</xdr:colOff>
      <xdr:row>97</xdr:row>
      <xdr:rowOff>158462</xdr:rowOff>
    </xdr:to>
    <xdr:cxnSp macro="">
      <xdr:nvCxnSpPr>
        <xdr:cNvPr id="245" name="直線コネクタ 244"/>
        <xdr:cNvCxnSpPr/>
      </xdr:nvCxnSpPr>
      <xdr:spPr>
        <a:xfrm>
          <a:off x="1130300" y="16733774"/>
          <a:ext cx="8890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156483</xdr:rowOff>
    </xdr:from>
    <xdr:to>
      <xdr:col>10</xdr:col>
      <xdr:colOff>165100</xdr:colOff>
      <xdr:row>96</xdr:row>
      <xdr:rowOff>86633</xdr:rowOff>
    </xdr:to>
    <xdr:sp macro="" textlink="">
      <xdr:nvSpPr>
        <xdr:cNvPr id="246" name="フローチャート: 判断 245"/>
        <xdr:cNvSpPr/>
      </xdr:nvSpPr>
      <xdr:spPr>
        <a:xfrm>
          <a:off x="1968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103160</xdr:rowOff>
    </xdr:from>
    <xdr:ext cx="534377" cy="259045"/>
    <xdr:sp macro="" textlink="">
      <xdr:nvSpPr>
        <xdr:cNvPr id="247" name="テキスト ボックス 246"/>
        <xdr:cNvSpPr txBox="1"/>
      </xdr:nvSpPr>
      <xdr:spPr>
        <a:xfrm>
          <a:off x="1752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10424</xdr:rowOff>
    </xdr:from>
    <xdr:to>
      <xdr:col>6</xdr:col>
      <xdr:colOff>38100</xdr:colOff>
      <xdr:row>96</xdr:row>
      <xdr:rowOff>112024</xdr:rowOff>
    </xdr:to>
    <xdr:sp macro="" textlink="">
      <xdr:nvSpPr>
        <xdr:cNvPr id="248" name="フローチャート: 判断 247"/>
        <xdr:cNvSpPr/>
      </xdr:nvSpPr>
      <xdr:spPr>
        <a:xfrm>
          <a:off x="1079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128551</xdr:rowOff>
    </xdr:from>
    <xdr:ext cx="534377" cy="259045"/>
    <xdr:sp macro="" textlink="">
      <xdr:nvSpPr>
        <xdr:cNvPr id="249" name="テキスト ボックス 248"/>
        <xdr:cNvSpPr txBox="1"/>
      </xdr:nvSpPr>
      <xdr:spPr>
        <a:xfrm>
          <a:off x="863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149642</xdr:rowOff>
    </xdr:from>
    <xdr:to>
      <xdr:col>24</xdr:col>
      <xdr:colOff>114300</xdr:colOff>
      <xdr:row>96</xdr:row>
      <xdr:rowOff>79792</xdr:rowOff>
    </xdr:to>
    <xdr:sp macro="" textlink="">
      <xdr:nvSpPr>
        <xdr:cNvPr id="255" name="楕円 254"/>
        <xdr:cNvSpPr/>
      </xdr:nvSpPr>
      <xdr:spPr>
        <a:xfrm>
          <a:off x="4584700" y="164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128069</xdr:rowOff>
    </xdr:from>
    <xdr:ext cx="534377" cy="259045"/>
    <xdr:sp macro="" textlink="">
      <xdr:nvSpPr>
        <xdr:cNvPr id="256" name="扶助費該当値テキスト"/>
        <xdr:cNvSpPr txBox="1"/>
      </xdr:nvSpPr>
      <xdr:spPr>
        <a:xfrm>
          <a:off x="4686300" y="1641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5200</xdr:rowOff>
    </xdr:from>
    <xdr:to>
      <xdr:col>20</xdr:col>
      <xdr:colOff>38100</xdr:colOff>
      <xdr:row>98</xdr:row>
      <xdr:rowOff>106800</xdr:rowOff>
    </xdr:to>
    <xdr:sp macro="" textlink="">
      <xdr:nvSpPr>
        <xdr:cNvPr id="257" name="楕円 256"/>
        <xdr:cNvSpPr/>
      </xdr:nvSpPr>
      <xdr:spPr>
        <a:xfrm>
          <a:off x="3746500" y="168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97927</xdr:rowOff>
    </xdr:from>
    <xdr:ext cx="534377" cy="259045"/>
    <xdr:sp macro="" textlink="">
      <xdr:nvSpPr>
        <xdr:cNvPr id="258" name="テキスト ボックス 257"/>
        <xdr:cNvSpPr txBox="1"/>
      </xdr:nvSpPr>
      <xdr:spPr>
        <a:xfrm>
          <a:off x="3530111" y="1690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143258</xdr:rowOff>
    </xdr:from>
    <xdr:to>
      <xdr:col>15</xdr:col>
      <xdr:colOff>101600</xdr:colOff>
      <xdr:row>98</xdr:row>
      <xdr:rowOff>73408</xdr:rowOff>
    </xdr:to>
    <xdr:sp macro="" textlink="">
      <xdr:nvSpPr>
        <xdr:cNvPr id="259" name="楕円 258"/>
        <xdr:cNvSpPr/>
      </xdr:nvSpPr>
      <xdr:spPr>
        <a:xfrm>
          <a:off x="2857500" y="16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64535</xdr:rowOff>
    </xdr:from>
    <xdr:ext cx="534377" cy="259045"/>
    <xdr:sp macro="" textlink="">
      <xdr:nvSpPr>
        <xdr:cNvPr id="260" name="テキスト ボックス 259"/>
        <xdr:cNvSpPr txBox="1"/>
      </xdr:nvSpPr>
      <xdr:spPr>
        <a:xfrm>
          <a:off x="2641111" y="168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107662</xdr:rowOff>
    </xdr:from>
    <xdr:to>
      <xdr:col>10</xdr:col>
      <xdr:colOff>165100</xdr:colOff>
      <xdr:row>98</xdr:row>
      <xdr:rowOff>37812</xdr:rowOff>
    </xdr:to>
    <xdr:sp macro="" textlink="">
      <xdr:nvSpPr>
        <xdr:cNvPr id="261" name="楕円 260"/>
        <xdr:cNvSpPr/>
      </xdr:nvSpPr>
      <xdr:spPr>
        <a:xfrm>
          <a:off x="1968500" y="167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28939</xdr:rowOff>
    </xdr:from>
    <xdr:ext cx="534377" cy="259045"/>
    <xdr:sp macro="" textlink="">
      <xdr:nvSpPr>
        <xdr:cNvPr id="262" name="テキスト ボックス 261"/>
        <xdr:cNvSpPr txBox="1"/>
      </xdr:nvSpPr>
      <xdr:spPr>
        <a:xfrm>
          <a:off x="1752111" y="168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52324</xdr:rowOff>
    </xdr:from>
    <xdr:to>
      <xdr:col>6</xdr:col>
      <xdr:colOff>38100</xdr:colOff>
      <xdr:row>97</xdr:row>
      <xdr:rowOff>153924</xdr:rowOff>
    </xdr:to>
    <xdr:sp macro="" textlink="">
      <xdr:nvSpPr>
        <xdr:cNvPr id="263" name="楕円 262"/>
        <xdr:cNvSpPr/>
      </xdr:nvSpPr>
      <xdr:spPr>
        <a:xfrm>
          <a:off x="10795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145051</xdr:rowOff>
    </xdr:from>
    <xdr:ext cx="534377" cy="259045"/>
    <xdr:sp macro="" textlink="">
      <xdr:nvSpPr>
        <xdr:cNvPr id="264" name="テキスト ボックス 263"/>
        <xdr:cNvSpPr txBox="1"/>
      </xdr:nvSpPr>
      <xdr:spPr>
        <a:xfrm>
          <a:off x="863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34811</xdr:rowOff>
    </xdr:from>
    <xdr:to>
      <xdr:col>54</xdr:col>
      <xdr:colOff>189865</xdr:colOff>
      <xdr:row>39</xdr:row>
      <xdr:rowOff>115608</xdr:rowOff>
    </xdr:to>
    <xdr:cxnSp macro="">
      <xdr:nvCxnSpPr>
        <xdr:cNvPr id="289" name="直線コネクタ 288"/>
        <xdr:cNvCxnSpPr/>
      </xdr:nvCxnSpPr>
      <xdr:spPr>
        <a:xfrm flipV="1">
          <a:off x="10475595" y="5692661"/>
          <a:ext cx="1270" cy="11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119435</xdr:rowOff>
    </xdr:from>
    <xdr:ext cx="534377" cy="259045"/>
    <xdr:sp macro="" textlink="">
      <xdr:nvSpPr>
        <xdr:cNvPr id="290" name="補助費等最小値テキスト"/>
        <xdr:cNvSpPr txBox="1"/>
      </xdr:nvSpPr>
      <xdr:spPr>
        <a:xfrm>
          <a:off x="10528300" y="68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115608</xdr:rowOff>
    </xdr:from>
    <xdr:to>
      <xdr:col>55</xdr:col>
      <xdr:colOff>88900</xdr:colOff>
      <xdr:row>39</xdr:row>
      <xdr:rowOff>115608</xdr:rowOff>
    </xdr:to>
    <xdr:cxnSp macro="">
      <xdr:nvCxnSpPr>
        <xdr:cNvPr id="291" name="直線コネクタ 290"/>
        <xdr:cNvCxnSpPr/>
      </xdr:nvCxnSpPr>
      <xdr:spPr>
        <a:xfrm>
          <a:off x="10388600" y="6802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152938</xdr:rowOff>
    </xdr:from>
    <xdr:ext cx="599010" cy="259045"/>
    <xdr:sp macro="" textlink="">
      <xdr:nvSpPr>
        <xdr:cNvPr id="292" name="補助費等最大値テキスト"/>
        <xdr:cNvSpPr txBox="1"/>
      </xdr:nvSpPr>
      <xdr:spPr>
        <a:xfrm>
          <a:off x="10528300" y="54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34811</xdr:rowOff>
    </xdr:from>
    <xdr:to>
      <xdr:col>55</xdr:col>
      <xdr:colOff>88900</xdr:colOff>
      <xdr:row>33</xdr:row>
      <xdr:rowOff>34811</xdr:rowOff>
    </xdr:to>
    <xdr:cxnSp macro="">
      <xdr:nvCxnSpPr>
        <xdr:cNvPr id="293" name="直線コネクタ 292"/>
        <xdr:cNvCxnSpPr/>
      </xdr:nvCxnSpPr>
      <xdr:spPr>
        <a:xfrm>
          <a:off x="10388600" y="56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112598</xdr:rowOff>
    </xdr:from>
    <xdr:to>
      <xdr:col>55</xdr:col>
      <xdr:colOff>0</xdr:colOff>
      <xdr:row>37</xdr:row>
      <xdr:rowOff>122441</xdr:rowOff>
    </xdr:to>
    <xdr:cxnSp macro="">
      <xdr:nvCxnSpPr>
        <xdr:cNvPr id="294" name="直線コネクタ 293"/>
        <xdr:cNvCxnSpPr/>
      </xdr:nvCxnSpPr>
      <xdr:spPr>
        <a:xfrm>
          <a:off x="9639300" y="5256098"/>
          <a:ext cx="838200" cy="120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89806</xdr:rowOff>
    </xdr:from>
    <xdr:ext cx="599010" cy="259045"/>
    <xdr:sp macro="" textlink="">
      <xdr:nvSpPr>
        <xdr:cNvPr id="295" name="補助費等平均値テキスト"/>
        <xdr:cNvSpPr txBox="1"/>
      </xdr:nvSpPr>
      <xdr:spPr>
        <a:xfrm>
          <a:off x="10528300" y="6262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66929</xdr:rowOff>
    </xdr:from>
    <xdr:to>
      <xdr:col>55</xdr:col>
      <xdr:colOff>50800</xdr:colOff>
      <xdr:row>37</xdr:row>
      <xdr:rowOff>168529</xdr:rowOff>
    </xdr:to>
    <xdr:sp macro="" textlink="">
      <xdr:nvSpPr>
        <xdr:cNvPr id="296" name="フローチャート: 判断 295"/>
        <xdr:cNvSpPr/>
      </xdr:nvSpPr>
      <xdr:spPr>
        <a:xfrm>
          <a:off x="10426700" y="64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112598</xdr:rowOff>
    </xdr:from>
    <xdr:to>
      <xdr:col>50</xdr:col>
      <xdr:colOff>114300</xdr:colOff>
      <xdr:row>39</xdr:row>
      <xdr:rowOff>32689</xdr:rowOff>
    </xdr:to>
    <xdr:cxnSp macro="">
      <xdr:nvCxnSpPr>
        <xdr:cNvPr id="297" name="直線コネクタ 296"/>
        <xdr:cNvCxnSpPr/>
      </xdr:nvCxnSpPr>
      <xdr:spPr>
        <a:xfrm flipV="1">
          <a:off x="8750300" y="5256098"/>
          <a:ext cx="889000" cy="146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98044</xdr:rowOff>
    </xdr:from>
    <xdr:to>
      <xdr:col>50</xdr:col>
      <xdr:colOff>165100</xdr:colOff>
      <xdr:row>30</xdr:row>
      <xdr:rowOff>28194</xdr:rowOff>
    </xdr:to>
    <xdr:sp macro="" textlink="">
      <xdr:nvSpPr>
        <xdr:cNvPr id="298" name="フローチャート: 判断 297"/>
        <xdr:cNvSpPr/>
      </xdr:nvSpPr>
      <xdr:spPr>
        <a:xfrm>
          <a:off x="9588500" y="50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44721</xdr:rowOff>
    </xdr:from>
    <xdr:ext cx="599010" cy="259045"/>
    <xdr:sp macro="" textlink="">
      <xdr:nvSpPr>
        <xdr:cNvPr id="299" name="テキスト ボックス 298"/>
        <xdr:cNvSpPr txBox="1"/>
      </xdr:nvSpPr>
      <xdr:spPr>
        <a:xfrm>
          <a:off x="9339795" y="484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28778</xdr:rowOff>
    </xdr:from>
    <xdr:to>
      <xdr:col>45</xdr:col>
      <xdr:colOff>177800</xdr:colOff>
      <xdr:row>39</xdr:row>
      <xdr:rowOff>32689</xdr:rowOff>
    </xdr:to>
    <xdr:cxnSp macro="">
      <xdr:nvCxnSpPr>
        <xdr:cNvPr id="300" name="直線コネクタ 299"/>
        <xdr:cNvCxnSpPr/>
      </xdr:nvCxnSpPr>
      <xdr:spPr>
        <a:xfrm>
          <a:off x="7861300" y="6715328"/>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51562</xdr:rowOff>
    </xdr:from>
    <xdr:to>
      <xdr:col>46</xdr:col>
      <xdr:colOff>38100</xdr:colOff>
      <xdr:row>38</xdr:row>
      <xdr:rowOff>153162</xdr:rowOff>
    </xdr:to>
    <xdr:sp macro="" textlink="">
      <xdr:nvSpPr>
        <xdr:cNvPr id="301" name="フローチャート: 判断 300"/>
        <xdr:cNvSpPr/>
      </xdr:nvSpPr>
      <xdr:spPr>
        <a:xfrm>
          <a:off x="8699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169689</xdr:rowOff>
    </xdr:from>
    <xdr:ext cx="534377" cy="259045"/>
    <xdr:sp macro="" textlink="">
      <xdr:nvSpPr>
        <xdr:cNvPr id="302" name="テキスト ボックス 301"/>
        <xdr:cNvSpPr txBox="1"/>
      </xdr:nvSpPr>
      <xdr:spPr>
        <a:xfrm>
          <a:off x="8483111" y="63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95796</xdr:rowOff>
    </xdr:from>
    <xdr:to>
      <xdr:col>41</xdr:col>
      <xdr:colOff>50800</xdr:colOff>
      <xdr:row>39</xdr:row>
      <xdr:rowOff>28778</xdr:rowOff>
    </xdr:to>
    <xdr:cxnSp macro="">
      <xdr:nvCxnSpPr>
        <xdr:cNvPr id="303" name="直線コネクタ 302"/>
        <xdr:cNvCxnSpPr/>
      </xdr:nvCxnSpPr>
      <xdr:spPr>
        <a:xfrm>
          <a:off x="6972300" y="6610896"/>
          <a:ext cx="8890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20701</xdr:rowOff>
    </xdr:from>
    <xdr:to>
      <xdr:col>41</xdr:col>
      <xdr:colOff>101600</xdr:colOff>
      <xdr:row>38</xdr:row>
      <xdr:rowOff>122301</xdr:rowOff>
    </xdr:to>
    <xdr:sp macro="" textlink="">
      <xdr:nvSpPr>
        <xdr:cNvPr id="304" name="フローチャート: 判断 303"/>
        <xdr:cNvSpPr/>
      </xdr:nvSpPr>
      <xdr:spPr>
        <a:xfrm>
          <a:off x="7810500" y="653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138828</xdr:rowOff>
    </xdr:from>
    <xdr:ext cx="599010" cy="259045"/>
    <xdr:sp macro="" textlink="">
      <xdr:nvSpPr>
        <xdr:cNvPr id="305" name="テキスト ボックス 304"/>
        <xdr:cNvSpPr txBox="1"/>
      </xdr:nvSpPr>
      <xdr:spPr>
        <a:xfrm>
          <a:off x="7561795" y="631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62459</xdr:rowOff>
    </xdr:from>
    <xdr:to>
      <xdr:col>36</xdr:col>
      <xdr:colOff>165100</xdr:colOff>
      <xdr:row>38</xdr:row>
      <xdr:rowOff>164059</xdr:rowOff>
    </xdr:to>
    <xdr:sp macro="" textlink="">
      <xdr:nvSpPr>
        <xdr:cNvPr id="306" name="フローチャート: 判断 305"/>
        <xdr:cNvSpPr/>
      </xdr:nvSpPr>
      <xdr:spPr>
        <a:xfrm>
          <a:off x="6921500" y="65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155186</xdr:rowOff>
    </xdr:from>
    <xdr:ext cx="534377" cy="259045"/>
    <xdr:sp macro="" textlink="">
      <xdr:nvSpPr>
        <xdr:cNvPr id="307" name="テキスト ボックス 306"/>
        <xdr:cNvSpPr txBox="1"/>
      </xdr:nvSpPr>
      <xdr:spPr>
        <a:xfrm>
          <a:off x="6705111" y="66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71641</xdr:rowOff>
    </xdr:from>
    <xdr:to>
      <xdr:col>55</xdr:col>
      <xdr:colOff>50800</xdr:colOff>
      <xdr:row>38</xdr:row>
      <xdr:rowOff>1791</xdr:rowOff>
    </xdr:to>
    <xdr:sp macro="" textlink="">
      <xdr:nvSpPr>
        <xdr:cNvPr id="313" name="楕円 312"/>
        <xdr:cNvSpPr/>
      </xdr:nvSpPr>
      <xdr:spPr>
        <a:xfrm>
          <a:off x="104267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50068</xdr:rowOff>
    </xdr:from>
    <xdr:ext cx="599010" cy="259045"/>
    <xdr:sp macro="" textlink="">
      <xdr:nvSpPr>
        <xdr:cNvPr id="314" name="補助費等該当値テキスト"/>
        <xdr:cNvSpPr txBox="1"/>
      </xdr:nvSpPr>
      <xdr:spPr>
        <a:xfrm>
          <a:off x="10528300" y="639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61798</xdr:rowOff>
    </xdr:from>
    <xdr:to>
      <xdr:col>50</xdr:col>
      <xdr:colOff>165100</xdr:colOff>
      <xdr:row>30</xdr:row>
      <xdr:rowOff>163398</xdr:rowOff>
    </xdr:to>
    <xdr:sp macro="" textlink="">
      <xdr:nvSpPr>
        <xdr:cNvPr id="315" name="楕円 314"/>
        <xdr:cNvSpPr/>
      </xdr:nvSpPr>
      <xdr:spPr>
        <a:xfrm>
          <a:off x="9588500" y="52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154525</xdr:rowOff>
    </xdr:from>
    <xdr:ext cx="599010" cy="259045"/>
    <xdr:sp macro="" textlink="">
      <xdr:nvSpPr>
        <xdr:cNvPr id="316" name="テキスト ボックス 315"/>
        <xdr:cNvSpPr txBox="1"/>
      </xdr:nvSpPr>
      <xdr:spPr>
        <a:xfrm>
          <a:off x="9339795" y="529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153339</xdr:rowOff>
    </xdr:from>
    <xdr:to>
      <xdr:col>46</xdr:col>
      <xdr:colOff>38100</xdr:colOff>
      <xdr:row>39</xdr:row>
      <xdr:rowOff>83489</xdr:rowOff>
    </xdr:to>
    <xdr:sp macro="" textlink="">
      <xdr:nvSpPr>
        <xdr:cNvPr id="317" name="楕円 316"/>
        <xdr:cNvSpPr/>
      </xdr:nvSpPr>
      <xdr:spPr>
        <a:xfrm>
          <a:off x="8699500" y="66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74616</xdr:rowOff>
    </xdr:from>
    <xdr:ext cx="534377" cy="259045"/>
    <xdr:sp macro="" textlink="">
      <xdr:nvSpPr>
        <xdr:cNvPr id="318" name="テキスト ボックス 317"/>
        <xdr:cNvSpPr txBox="1"/>
      </xdr:nvSpPr>
      <xdr:spPr>
        <a:xfrm>
          <a:off x="8483111" y="676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149428</xdr:rowOff>
    </xdr:from>
    <xdr:to>
      <xdr:col>41</xdr:col>
      <xdr:colOff>101600</xdr:colOff>
      <xdr:row>39</xdr:row>
      <xdr:rowOff>79578</xdr:rowOff>
    </xdr:to>
    <xdr:sp macro="" textlink="">
      <xdr:nvSpPr>
        <xdr:cNvPr id="319" name="楕円 318"/>
        <xdr:cNvSpPr/>
      </xdr:nvSpPr>
      <xdr:spPr>
        <a:xfrm>
          <a:off x="7810500" y="66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70705</xdr:rowOff>
    </xdr:from>
    <xdr:ext cx="534377" cy="259045"/>
    <xdr:sp macro="" textlink="">
      <xdr:nvSpPr>
        <xdr:cNvPr id="320" name="テキスト ボックス 319"/>
        <xdr:cNvSpPr txBox="1"/>
      </xdr:nvSpPr>
      <xdr:spPr>
        <a:xfrm>
          <a:off x="7594111" y="675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44996</xdr:rowOff>
    </xdr:from>
    <xdr:to>
      <xdr:col>36</xdr:col>
      <xdr:colOff>165100</xdr:colOff>
      <xdr:row>38</xdr:row>
      <xdr:rowOff>146596</xdr:rowOff>
    </xdr:to>
    <xdr:sp macro="" textlink="">
      <xdr:nvSpPr>
        <xdr:cNvPr id="321" name="楕円 320"/>
        <xdr:cNvSpPr/>
      </xdr:nvSpPr>
      <xdr:spPr>
        <a:xfrm>
          <a:off x="6921500" y="65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163123</xdr:rowOff>
    </xdr:from>
    <xdr:ext cx="534377" cy="259045"/>
    <xdr:sp macro="" textlink="">
      <xdr:nvSpPr>
        <xdr:cNvPr id="322" name="テキスト ボックス 321"/>
        <xdr:cNvSpPr txBox="1"/>
      </xdr:nvSpPr>
      <xdr:spPr>
        <a:xfrm>
          <a:off x="6705111" y="63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4" name="直線コネクタ 343"/>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5" name="普通建設事業費最小値テキスト"/>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6" name="直線コネクタ 345"/>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7" name="普通建設事業費最大値テキスト"/>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8" name="直線コネクタ 347"/>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105739</xdr:rowOff>
    </xdr:from>
    <xdr:to>
      <xdr:col>55</xdr:col>
      <xdr:colOff>0</xdr:colOff>
      <xdr:row>56</xdr:row>
      <xdr:rowOff>16247</xdr:rowOff>
    </xdr:to>
    <xdr:cxnSp macro="">
      <xdr:nvCxnSpPr>
        <xdr:cNvPr id="349" name="直線コネクタ 348"/>
        <xdr:cNvCxnSpPr/>
      </xdr:nvCxnSpPr>
      <xdr:spPr>
        <a:xfrm>
          <a:off x="9639300" y="9535489"/>
          <a:ext cx="838200" cy="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130595</xdr:rowOff>
    </xdr:from>
    <xdr:ext cx="599010" cy="259045"/>
    <xdr:sp macro="" textlink="">
      <xdr:nvSpPr>
        <xdr:cNvPr id="350" name="普通建設事業費平均値テキスト"/>
        <xdr:cNvSpPr txBox="1"/>
      </xdr:nvSpPr>
      <xdr:spPr>
        <a:xfrm>
          <a:off x="10528300" y="9388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1" name="フローチャート: 判断 350"/>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105739</xdr:rowOff>
    </xdr:from>
    <xdr:to>
      <xdr:col>50</xdr:col>
      <xdr:colOff>114300</xdr:colOff>
      <xdr:row>56</xdr:row>
      <xdr:rowOff>43341</xdr:rowOff>
    </xdr:to>
    <xdr:cxnSp macro="">
      <xdr:nvCxnSpPr>
        <xdr:cNvPr id="352" name="直線コネクタ 351"/>
        <xdr:cNvCxnSpPr/>
      </xdr:nvCxnSpPr>
      <xdr:spPr>
        <a:xfrm flipV="1">
          <a:off x="8750300" y="9535489"/>
          <a:ext cx="889000" cy="10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3" name="フローチャート: 判断 352"/>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4" name="テキスト ボックス 353"/>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43341</xdr:rowOff>
    </xdr:from>
    <xdr:to>
      <xdr:col>45</xdr:col>
      <xdr:colOff>177800</xdr:colOff>
      <xdr:row>56</xdr:row>
      <xdr:rowOff>49851</xdr:rowOff>
    </xdr:to>
    <xdr:cxnSp macro="">
      <xdr:nvCxnSpPr>
        <xdr:cNvPr id="355" name="直線コネクタ 354"/>
        <xdr:cNvCxnSpPr/>
      </xdr:nvCxnSpPr>
      <xdr:spPr>
        <a:xfrm flipV="1">
          <a:off x="7861300" y="9644541"/>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6" name="フローチャート: 判断 355"/>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31704</xdr:rowOff>
    </xdr:from>
    <xdr:ext cx="599010" cy="259045"/>
    <xdr:sp macro="" textlink="">
      <xdr:nvSpPr>
        <xdr:cNvPr id="357" name="テキスト ボックス 356"/>
        <xdr:cNvSpPr txBox="1"/>
      </xdr:nvSpPr>
      <xdr:spPr>
        <a:xfrm>
          <a:off x="8450795" y="9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139590</xdr:rowOff>
    </xdr:from>
    <xdr:to>
      <xdr:col>41</xdr:col>
      <xdr:colOff>50800</xdr:colOff>
      <xdr:row>56</xdr:row>
      <xdr:rowOff>49851</xdr:rowOff>
    </xdr:to>
    <xdr:cxnSp macro="">
      <xdr:nvCxnSpPr>
        <xdr:cNvPr id="358" name="直線コネクタ 357"/>
        <xdr:cNvCxnSpPr/>
      </xdr:nvCxnSpPr>
      <xdr:spPr>
        <a:xfrm>
          <a:off x="6972300" y="9397890"/>
          <a:ext cx="889000" cy="2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9" name="フローチャート: 判断 358"/>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99553</xdr:rowOff>
    </xdr:from>
    <xdr:ext cx="534377" cy="259045"/>
    <xdr:sp macro="" textlink="">
      <xdr:nvSpPr>
        <xdr:cNvPr id="360" name="テキスト ボックス 359"/>
        <xdr:cNvSpPr txBox="1"/>
      </xdr:nvSpPr>
      <xdr:spPr>
        <a:xfrm>
          <a:off x="7594111" y="93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61" name="フローチャート: 判断 360"/>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39872</xdr:rowOff>
    </xdr:from>
    <xdr:ext cx="599010" cy="259045"/>
    <xdr:sp macro="" textlink="">
      <xdr:nvSpPr>
        <xdr:cNvPr id="362" name="テキスト ボックス 361"/>
        <xdr:cNvSpPr txBox="1"/>
      </xdr:nvSpPr>
      <xdr:spPr>
        <a:xfrm>
          <a:off x="6672795" y="964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136897</xdr:rowOff>
    </xdr:from>
    <xdr:to>
      <xdr:col>55</xdr:col>
      <xdr:colOff>50800</xdr:colOff>
      <xdr:row>56</xdr:row>
      <xdr:rowOff>67047</xdr:rowOff>
    </xdr:to>
    <xdr:sp macro="" textlink="">
      <xdr:nvSpPr>
        <xdr:cNvPr id="368" name="楕円 367"/>
        <xdr:cNvSpPr/>
      </xdr:nvSpPr>
      <xdr:spPr>
        <a:xfrm>
          <a:off x="10426700" y="95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115324</xdr:rowOff>
    </xdr:from>
    <xdr:ext cx="599010" cy="259045"/>
    <xdr:sp macro="" textlink="">
      <xdr:nvSpPr>
        <xdr:cNvPr id="369" name="普通建設事業費該当値テキスト"/>
        <xdr:cNvSpPr txBox="1"/>
      </xdr:nvSpPr>
      <xdr:spPr>
        <a:xfrm>
          <a:off x="10528300" y="95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54939</xdr:rowOff>
    </xdr:from>
    <xdr:to>
      <xdr:col>50</xdr:col>
      <xdr:colOff>165100</xdr:colOff>
      <xdr:row>55</xdr:row>
      <xdr:rowOff>156539</xdr:rowOff>
    </xdr:to>
    <xdr:sp macro="" textlink="">
      <xdr:nvSpPr>
        <xdr:cNvPr id="370" name="楕円 369"/>
        <xdr:cNvSpPr/>
      </xdr:nvSpPr>
      <xdr:spPr>
        <a:xfrm>
          <a:off x="9588500" y="94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147666</xdr:rowOff>
    </xdr:from>
    <xdr:ext cx="599010" cy="259045"/>
    <xdr:sp macro="" textlink="">
      <xdr:nvSpPr>
        <xdr:cNvPr id="371" name="テキスト ボックス 370"/>
        <xdr:cNvSpPr txBox="1"/>
      </xdr:nvSpPr>
      <xdr:spPr>
        <a:xfrm>
          <a:off x="9339795" y="957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163991</xdr:rowOff>
    </xdr:from>
    <xdr:to>
      <xdr:col>46</xdr:col>
      <xdr:colOff>38100</xdr:colOff>
      <xdr:row>56</xdr:row>
      <xdr:rowOff>94141</xdr:rowOff>
    </xdr:to>
    <xdr:sp macro="" textlink="">
      <xdr:nvSpPr>
        <xdr:cNvPr id="372" name="楕円 371"/>
        <xdr:cNvSpPr/>
      </xdr:nvSpPr>
      <xdr:spPr>
        <a:xfrm>
          <a:off x="8699500" y="95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85268</xdr:rowOff>
    </xdr:from>
    <xdr:ext cx="534377" cy="259045"/>
    <xdr:sp macro="" textlink="">
      <xdr:nvSpPr>
        <xdr:cNvPr id="373" name="テキスト ボックス 372"/>
        <xdr:cNvSpPr txBox="1"/>
      </xdr:nvSpPr>
      <xdr:spPr>
        <a:xfrm>
          <a:off x="8483111" y="968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170501</xdr:rowOff>
    </xdr:from>
    <xdr:to>
      <xdr:col>41</xdr:col>
      <xdr:colOff>101600</xdr:colOff>
      <xdr:row>56</xdr:row>
      <xdr:rowOff>100651</xdr:rowOff>
    </xdr:to>
    <xdr:sp macro="" textlink="">
      <xdr:nvSpPr>
        <xdr:cNvPr id="374" name="楕円 373"/>
        <xdr:cNvSpPr/>
      </xdr:nvSpPr>
      <xdr:spPr>
        <a:xfrm>
          <a:off x="7810500" y="9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91778</xdr:rowOff>
    </xdr:from>
    <xdr:ext cx="534377" cy="259045"/>
    <xdr:sp macro="" textlink="">
      <xdr:nvSpPr>
        <xdr:cNvPr id="375" name="テキスト ボックス 374"/>
        <xdr:cNvSpPr txBox="1"/>
      </xdr:nvSpPr>
      <xdr:spPr>
        <a:xfrm>
          <a:off x="7594111" y="96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88790</xdr:rowOff>
    </xdr:from>
    <xdr:to>
      <xdr:col>36</xdr:col>
      <xdr:colOff>165100</xdr:colOff>
      <xdr:row>55</xdr:row>
      <xdr:rowOff>18940</xdr:rowOff>
    </xdr:to>
    <xdr:sp macro="" textlink="">
      <xdr:nvSpPr>
        <xdr:cNvPr id="376" name="楕円 375"/>
        <xdr:cNvSpPr/>
      </xdr:nvSpPr>
      <xdr:spPr>
        <a:xfrm>
          <a:off x="6921500" y="93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35467</xdr:rowOff>
    </xdr:from>
    <xdr:ext cx="599010" cy="259045"/>
    <xdr:sp macro="" textlink="">
      <xdr:nvSpPr>
        <xdr:cNvPr id="377" name="テキスト ボックス 376"/>
        <xdr:cNvSpPr txBox="1"/>
      </xdr:nvSpPr>
      <xdr:spPr>
        <a:xfrm>
          <a:off x="6672795" y="912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3" name="直線コネクタ 402"/>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4" name="普通建設事業費 （ うち新規整備　）最小値テキスト"/>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5" name="直線コネクタ 404"/>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6" name="普通建設事業費 （ うち新規整備　）最大値テキスト"/>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7" name="直線コネクタ 406"/>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32748</xdr:rowOff>
    </xdr:from>
    <xdr:to>
      <xdr:col>55</xdr:col>
      <xdr:colOff>0</xdr:colOff>
      <xdr:row>75</xdr:row>
      <xdr:rowOff>78631</xdr:rowOff>
    </xdr:to>
    <xdr:cxnSp macro="">
      <xdr:nvCxnSpPr>
        <xdr:cNvPr id="408" name="直線コネクタ 407"/>
        <xdr:cNvCxnSpPr/>
      </xdr:nvCxnSpPr>
      <xdr:spPr>
        <a:xfrm>
          <a:off x="9639300" y="12891498"/>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132478</xdr:rowOff>
    </xdr:from>
    <xdr:ext cx="534377" cy="259045"/>
    <xdr:sp macro="" textlink="">
      <xdr:nvSpPr>
        <xdr:cNvPr id="409" name="普通建設事業費 （ うち新規整備　）平均値テキスト"/>
        <xdr:cNvSpPr txBox="1"/>
      </xdr:nvSpPr>
      <xdr:spPr>
        <a:xfrm>
          <a:off x="10528300" y="12991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0" name="フローチャート: 判断 409"/>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160764</xdr:rowOff>
    </xdr:from>
    <xdr:to>
      <xdr:col>50</xdr:col>
      <xdr:colOff>114300</xdr:colOff>
      <xdr:row>75</xdr:row>
      <xdr:rowOff>32748</xdr:rowOff>
    </xdr:to>
    <xdr:cxnSp macro="">
      <xdr:nvCxnSpPr>
        <xdr:cNvPr id="411" name="直線コネクタ 410"/>
        <xdr:cNvCxnSpPr/>
      </xdr:nvCxnSpPr>
      <xdr:spPr>
        <a:xfrm>
          <a:off x="8750300" y="1267661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2" name="フローチャート: 判断 411"/>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3" name="テキスト ボックス 412"/>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160764</xdr:rowOff>
    </xdr:from>
    <xdr:to>
      <xdr:col>45</xdr:col>
      <xdr:colOff>177800</xdr:colOff>
      <xdr:row>74</xdr:row>
      <xdr:rowOff>78305</xdr:rowOff>
    </xdr:to>
    <xdr:cxnSp macro="">
      <xdr:nvCxnSpPr>
        <xdr:cNvPr id="414" name="直線コネクタ 413"/>
        <xdr:cNvCxnSpPr/>
      </xdr:nvCxnSpPr>
      <xdr:spPr>
        <a:xfrm flipV="1">
          <a:off x="7861300" y="12676614"/>
          <a:ext cx="8890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5" name="フローチャート: 判断 414"/>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34082</xdr:rowOff>
    </xdr:from>
    <xdr:ext cx="534377" cy="259045"/>
    <xdr:sp macro="" textlink="">
      <xdr:nvSpPr>
        <xdr:cNvPr id="416" name="テキスト ボックス 415"/>
        <xdr:cNvSpPr txBox="1"/>
      </xdr:nvSpPr>
      <xdr:spPr>
        <a:xfrm>
          <a:off x="8483111" y="127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78305</xdr:rowOff>
    </xdr:from>
    <xdr:to>
      <xdr:col>41</xdr:col>
      <xdr:colOff>50800</xdr:colOff>
      <xdr:row>76</xdr:row>
      <xdr:rowOff>95515</xdr:rowOff>
    </xdr:to>
    <xdr:cxnSp macro="">
      <xdr:nvCxnSpPr>
        <xdr:cNvPr id="417" name="直線コネクタ 416"/>
        <xdr:cNvCxnSpPr/>
      </xdr:nvCxnSpPr>
      <xdr:spPr>
        <a:xfrm flipV="1">
          <a:off x="6972300" y="12765605"/>
          <a:ext cx="889000" cy="36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18" name="フローチャート: 判断 417"/>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52305</xdr:rowOff>
    </xdr:from>
    <xdr:ext cx="534377" cy="259045"/>
    <xdr:sp macro="" textlink="">
      <xdr:nvSpPr>
        <xdr:cNvPr id="419" name="テキスト ボックス 418"/>
        <xdr:cNvSpPr txBox="1"/>
      </xdr:nvSpPr>
      <xdr:spPr>
        <a:xfrm>
          <a:off x="7594111" y="130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20" name="フローチャート: 判断 419"/>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111244</xdr:rowOff>
    </xdr:from>
    <xdr:ext cx="534377" cy="259045"/>
    <xdr:sp macro="" textlink="">
      <xdr:nvSpPr>
        <xdr:cNvPr id="421" name="テキスト ボックス 420"/>
        <xdr:cNvSpPr txBox="1"/>
      </xdr:nvSpPr>
      <xdr:spPr>
        <a:xfrm>
          <a:off x="6705111" y="127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27831</xdr:rowOff>
    </xdr:from>
    <xdr:to>
      <xdr:col>55</xdr:col>
      <xdr:colOff>50800</xdr:colOff>
      <xdr:row>75</xdr:row>
      <xdr:rowOff>129431</xdr:rowOff>
    </xdr:to>
    <xdr:sp macro="" textlink="">
      <xdr:nvSpPr>
        <xdr:cNvPr id="427" name="楕円 426"/>
        <xdr:cNvSpPr/>
      </xdr:nvSpPr>
      <xdr:spPr>
        <a:xfrm>
          <a:off x="10426700" y="128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50708</xdr:rowOff>
    </xdr:from>
    <xdr:ext cx="534377" cy="259045"/>
    <xdr:sp macro="" textlink="">
      <xdr:nvSpPr>
        <xdr:cNvPr id="428" name="普通建設事業費 （ うち新規整備　）該当値テキスト"/>
        <xdr:cNvSpPr txBox="1"/>
      </xdr:nvSpPr>
      <xdr:spPr>
        <a:xfrm>
          <a:off x="10528300" y="127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153398</xdr:rowOff>
    </xdr:from>
    <xdr:to>
      <xdr:col>50</xdr:col>
      <xdr:colOff>165100</xdr:colOff>
      <xdr:row>75</xdr:row>
      <xdr:rowOff>83548</xdr:rowOff>
    </xdr:to>
    <xdr:sp macro="" textlink="">
      <xdr:nvSpPr>
        <xdr:cNvPr id="429" name="楕円 428"/>
        <xdr:cNvSpPr/>
      </xdr:nvSpPr>
      <xdr:spPr>
        <a:xfrm>
          <a:off x="9588500" y="1284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74675</xdr:rowOff>
    </xdr:from>
    <xdr:ext cx="534377" cy="259045"/>
    <xdr:sp macro="" textlink="">
      <xdr:nvSpPr>
        <xdr:cNvPr id="430" name="テキスト ボックス 429"/>
        <xdr:cNvSpPr txBox="1"/>
      </xdr:nvSpPr>
      <xdr:spPr>
        <a:xfrm>
          <a:off x="9372111" y="129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109964</xdr:rowOff>
    </xdr:from>
    <xdr:to>
      <xdr:col>46</xdr:col>
      <xdr:colOff>38100</xdr:colOff>
      <xdr:row>74</xdr:row>
      <xdr:rowOff>40114</xdr:rowOff>
    </xdr:to>
    <xdr:sp macro="" textlink="">
      <xdr:nvSpPr>
        <xdr:cNvPr id="431" name="楕円 430"/>
        <xdr:cNvSpPr/>
      </xdr:nvSpPr>
      <xdr:spPr>
        <a:xfrm>
          <a:off x="8699500" y="126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56641</xdr:rowOff>
    </xdr:from>
    <xdr:ext cx="534377" cy="259045"/>
    <xdr:sp macro="" textlink="">
      <xdr:nvSpPr>
        <xdr:cNvPr id="432" name="テキスト ボックス 431"/>
        <xdr:cNvSpPr txBox="1"/>
      </xdr:nvSpPr>
      <xdr:spPr>
        <a:xfrm>
          <a:off x="8483111" y="124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27505</xdr:rowOff>
    </xdr:from>
    <xdr:to>
      <xdr:col>41</xdr:col>
      <xdr:colOff>101600</xdr:colOff>
      <xdr:row>74</xdr:row>
      <xdr:rowOff>129105</xdr:rowOff>
    </xdr:to>
    <xdr:sp macro="" textlink="">
      <xdr:nvSpPr>
        <xdr:cNvPr id="433" name="楕円 432"/>
        <xdr:cNvSpPr/>
      </xdr:nvSpPr>
      <xdr:spPr>
        <a:xfrm>
          <a:off x="7810500" y="127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145632</xdr:rowOff>
    </xdr:from>
    <xdr:ext cx="534377" cy="259045"/>
    <xdr:sp macro="" textlink="">
      <xdr:nvSpPr>
        <xdr:cNvPr id="434" name="テキスト ボックス 433"/>
        <xdr:cNvSpPr txBox="1"/>
      </xdr:nvSpPr>
      <xdr:spPr>
        <a:xfrm>
          <a:off x="7594111" y="124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44715</xdr:rowOff>
    </xdr:from>
    <xdr:to>
      <xdr:col>36</xdr:col>
      <xdr:colOff>165100</xdr:colOff>
      <xdr:row>76</xdr:row>
      <xdr:rowOff>146315</xdr:rowOff>
    </xdr:to>
    <xdr:sp macro="" textlink="">
      <xdr:nvSpPr>
        <xdr:cNvPr id="435" name="楕円 434"/>
        <xdr:cNvSpPr/>
      </xdr:nvSpPr>
      <xdr:spPr>
        <a:xfrm>
          <a:off x="6921500" y="130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137442</xdr:rowOff>
    </xdr:from>
    <xdr:ext cx="534377" cy="259045"/>
    <xdr:sp macro="" textlink="">
      <xdr:nvSpPr>
        <xdr:cNvPr id="436" name="テキスト ボックス 435"/>
        <xdr:cNvSpPr txBox="1"/>
      </xdr:nvSpPr>
      <xdr:spPr>
        <a:xfrm>
          <a:off x="6705111" y="131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3" name="直線コネクタ 462"/>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4" name="普通建設事業費 （ うち更新整備　）最小値テキスト"/>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5" name="直線コネクタ 464"/>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6" name="普通建設事業費 （ うち更新整備　）最大値テキスト"/>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7" name="直線コネクタ 466"/>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276</xdr:rowOff>
    </xdr:from>
    <xdr:to>
      <xdr:col>55</xdr:col>
      <xdr:colOff>0</xdr:colOff>
      <xdr:row>97</xdr:row>
      <xdr:rowOff>547</xdr:rowOff>
    </xdr:to>
    <xdr:cxnSp macro="">
      <xdr:nvCxnSpPr>
        <xdr:cNvPr id="468" name="直線コネクタ 467"/>
        <xdr:cNvCxnSpPr/>
      </xdr:nvCxnSpPr>
      <xdr:spPr>
        <a:xfrm>
          <a:off x="9639300" y="16459476"/>
          <a:ext cx="838200" cy="1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136310</xdr:rowOff>
    </xdr:from>
    <xdr:ext cx="534377" cy="259045"/>
    <xdr:sp macro="" textlink="">
      <xdr:nvSpPr>
        <xdr:cNvPr id="469" name="普通建設事業費 （ うち更新整備　）平均値テキスト"/>
        <xdr:cNvSpPr txBox="1"/>
      </xdr:nvSpPr>
      <xdr:spPr>
        <a:xfrm>
          <a:off x="10528300" y="1659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70" name="フローチャート: 判断 469"/>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276</xdr:rowOff>
    </xdr:from>
    <xdr:to>
      <xdr:col>50</xdr:col>
      <xdr:colOff>114300</xdr:colOff>
      <xdr:row>97</xdr:row>
      <xdr:rowOff>147766</xdr:rowOff>
    </xdr:to>
    <xdr:cxnSp macro="">
      <xdr:nvCxnSpPr>
        <xdr:cNvPr id="471" name="直線コネクタ 470"/>
        <xdr:cNvCxnSpPr/>
      </xdr:nvCxnSpPr>
      <xdr:spPr>
        <a:xfrm flipV="1">
          <a:off x="8750300" y="16459476"/>
          <a:ext cx="889000" cy="3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2" name="フローチャート: 判断 471"/>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97198</xdr:rowOff>
    </xdr:from>
    <xdr:ext cx="534377" cy="259045"/>
    <xdr:sp macro="" textlink="">
      <xdr:nvSpPr>
        <xdr:cNvPr id="473" name="テキスト ボックス 472"/>
        <xdr:cNvSpPr txBox="1"/>
      </xdr:nvSpPr>
      <xdr:spPr>
        <a:xfrm>
          <a:off x="9372111" y="167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101405</xdr:rowOff>
    </xdr:from>
    <xdr:to>
      <xdr:col>45</xdr:col>
      <xdr:colOff>177800</xdr:colOff>
      <xdr:row>97</xdr:row>
      <xdr:rowOff>147766</xdr:rowOff>
    </xdr:to>
    <xdr:cxnSp macro="">
      <xdr:nvCxnSpPr>
        <xdr:cNvPr id="474" name="直線コネクタ 473"/>
        <xdr:cNvCxnSpPr/>
      </xdr:nvCxnSpPr>
      <xdr:spPr>
        <a:xfrm>
          <a:off x="7861300" y="16732055"/>
          <a:ext cx="889000" cy="4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116224</xdr:rowOff>
    </xdr:from>
    <xdr:to>
      <xdr:col>46</xdr:col>
      <xdr:colOff>38100</xdr:colOff>
      <xdr:row>98</xdr:row>
      <xdr:rowOff>46374</xdr:rowOff>
    </xdr:to>
    <xdr:sp macro="" textlink="">
      <xdr:nvSpPr>
        <xdr:cNvPr id="475" name="フローチャート: 判断 474"/>
        <xdr:cNvSpPr/>
      </xdr:nvSpPr>
      <xdr:spPr>
        <a:xfrm>
          <a:off x="8699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37501</xdr:rowOff>
    </xdr:from>
    <xdr:ext cx="534377" cy="259045"/>
    <xdr:sp macro="" textlink="">
      <xdr:nvSpPr>
        <xdr:cNvPr id="476" name="テキスト ボックス 475"/>
        <xdr:cNvSpPr txBox="1"/>
      </xdr:nvSpPr>
      <xdr:spPr>
        <a:xfrm>
          <a:off x="8483111" y="168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123448</xdr:rowOff>
    </xdr:from>
    <xdr:to>
      <xdr:col>41</xdr:col>
      <xdr:colOff>50800</xdr:colOff>
      <xdr:row>97</xdr:row>
      <xdr:rowOff>101405</xdr:rowOff>
    </xdr:to>
    <xdr:cxnSp macro="">
      <xdr:nvCxnSpPr>
        <xdr:cNvPr id="477" name="直線コネクタ 476"/>
        <xdr:cNvCxnSpPr/>
      </xdr:nvCxnSpPr>
      <xdr:spPr>
        <a:xfrm>
          <a:off x="6972300" y="16582648"/>
          <a:ext cx="889000" cy="1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113328</xdr:rowOff>
    </xdr:from>
    <xdr:to>
      <xdr:col>41</xdr:col>
      <xdr:colOff>101600</xdr:colOff>
      <xdr:row>98</xdr:row>
      <xdr:rowOff>43478</xdr:rowOff>
    </xdr:to>
    <xdr:sp macro="" textlink="">
      <xdr:nvSpPr>
        <xdr:cNvPr id="478" name="フローチャート: 判断 477"/>
        <xdr:cNvSpPr/>
      </xdr:nvSpPr>
      <xdr:spPr>
        <a:xfrm>
          <a:off x="7810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34605</xdr:rowOff>
    </xdr:from>
    <xdr:ext cx="534377" cy="259045"/>
    <xdr:sp macro="" textlink="">
      <xdr:nvSpPr>
        <xdr:cNvPr id="479" name="テキスト ボックス 478"/>
        <xdr:cNvSpPr txBox="1"/>
      </xdr:nvSpPr>
      <xdr:spPr>
        <a:xfrm>
          <a:off x="7594111" y="168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98588</xdr:rowOff>
    </xdr:from>
    <xdr:to>
      <xdr:col>36</xdr:col>
      <xdr:colOff>165100</xdr:colOff>
      <xdr:row>98</xdr:row>
      <xdr:rowOff>28738</xdr:rowOff>
    </xdr:to>
    <xdr:sp macro="" textlink="">
      <xdr:nvSpPr>
        <xdr:cNvPr id="480" name="フローチャート: 判断 479"/>
        <xdr:cNvSpPr/>
      </xdr:nvSpPr>
      <xdr:spPr>
        <a:xfrm>
          <a:off x="6921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19865</xdr:rowOff>
    </xdr:from>
    <xdr:ext cx="534377" cy="259045"/>
    <xdr:sp macro="" textlink="">
      <xdr:nvSpPr>
        <xdr:cNvPr id="481" name="テキスト ボックス 480"/>
        <xdr:cNvSpPr txBox="1"/>
      </xdr:nvSpPr>
      <xdr:spPr>
        <a:xfrm>
          <a:off x="6705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121197</xdr:rowOff>
    </xdr:from>
    <xdr:to>
      <xdr:col>55</xdr:col>
      <xdr:colOff>50800</xdr:colOff>
      <xdr:row>97</xdr:row>
      <xdr:rowOff>51347</xdr:rowOff>
    </xdr:to>
    <xdr:sp macro="" textlink="">
      <xdr:nvSpPr>
        <xdr:cNvPr id="487" name="楕円 486"/>
        <xdr:cNvSpPr/>
      </xdr:nvSpPr>
      <xdr:spPr>
        <a:xfrm>
          <a:off x="104267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144074</xdr:rowOff>
    </xdr:from>
    <xdr:ext cx="534377" cy="259045"/>
    <xdr:sp macro="" textlink="">
      <xdr:nvSpPr>
        <xdr:cNvPr id="488" name="普通建設事業費 （ うち更新整備　）該当値テキスト"/>
        <xdr:cNvSpPr txBox="1"/>
      </xdr:nvSpPr>
      <xdr:spPr>
        <a:xfrm>
          <a:off x="10528300" y="164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120926</xdr:rowOff>
    </xdr:from>
    <xdr:to>
      <xdr:col>50</xdr:col>
      <xdr:colOff>165100</xdr:colOff>
      <xdr:row>96</xdr:row>
      <xdr:rowOff>51076</xdr:rowOff>
    </xdr:to>
    <xdr:sp macro="" textlink="">
      <xdr:nvSpPr>
        <xdr:cNvPr id="489" name="楕円 488"/>
        <xdr:cNvSpPr/>
      </xdr:nvSpPr>
      <xdr:spPr>
        <a:xfrm>
          <a:off x="9588500" y="1640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67603</xdr:rowOff>
    </xdr:from>
    <xdr:ext cx="534377" cy="259045"/>
    <xdr:sp macro="" textlink="">
      <xdr:nvSpPr>
        <xdr:cNvPr id="490" name="テキスト ボックス 489"/>
        <xdr:cNvSpPr txBox="1"/>
      </xdr:nvSpPr>
      <xdr:spPr>
        <a:xfrm>
          <a:off x="9372111" y="16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96966</xdr:rowOff>
    </xdr:from>
    <xdr:to>
      <xdr:col>46</xdr:col>
      <xdr:colOff>38100</xdr:colOff>
      <xdr:row>98</xdr:row>
      <xdr:rowOff>27116</xdr:rowOff>
    </xdr:to>
    <xdr:sp macro="" textlink="">
      <xdr:nvSpPr>
        <xdr:cNvPr id="491" name="楕円 490"/>
        <xdr:cNvSpPr/>
      </xdr:nvSpPr>
      <xdr:spPr>
        <a:xfrm>
          <a:off x="8699500" y="167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43643</xdr:rowOff>
    </xdr:from>
    <xdr:ext cx="534377" cy="259045"/>
    <xdr:sp macro="" textlink="">
      <xdr:nvSpPr>
        <xdr:cNvPr id="492" name="テキスト ボックス 491"/>
        <xdr:cNvSpPr txBox="1"/>
      </xdr:nvSpPr>
      <xdr:spPr>
        <a:xfrm>
          <a:off x="8483111" y="1650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50605</xdr:rowOff>
    </xdr:from>
    <xdr:to>
      <xdr:col>41</xdr:col>
      <xdr:colOff>101600</xdr:colOff>
      <xdr:row>97</xdr:row>
      <xdr:rowOff>152205</xdr:rowOff>
    </xdr:to>
    <xdr:sp macro="" textlink="">
      <xdr:nvSpPr>
        <xdr:cNvPr id="493" name="楕円 492"/>
        <xdr:cNvSpPr/>
      </xdr:nvSpPr>
      <xdr:spPr>
        <a:xfrm>
          <a:off x="7810500" y="166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168732</xdr:rowOff>
    </xdr:from>
    <xdr:ext cx="534377" cy="259045"/>
    <xdr:sp macro="" textlink="">
      <xdr:nvSpPr>
        <xdr:cNvPr id="494" name="テキスト ボックス 493"/>
        <xdr:cNvSpPr txBox="1"/>
      </xdr:nvSpPr>
      <xdr:spPr>
        <a:xfrm>
          <a:off x="7594111" y="164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72648</xdr:rowOff>
    </xdr:from>
    <xdr:to>
      <xdr:col>36</xdr:col>
      <xdr:colOff>165100</xdr:colOff>
      <xdr:row>97</xdr:row>
      <xdr:rowOff>2798</xdr:rowOff>
    </xdr:to>
    <xdr:sp macro="" textlink="">
      <xdr:nvSpPr>
        <xdr:cNvPr id="495" name="楕円 494"/>
        <xdr:cNvSpPr/>
      </xdr:nvSpPr>
      <xdr:spPr>
        <a:xfrm>
          <a:off x="6921500" y="165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19325</xdr:rowOff>
    </xdr:from>
    <xdr:ext cx="534377" cy="259045"/>
    <xdr:sp macro="" textlink="">
      <xdr:nvSpPr>
        <xdr:cNvPr id="496" name="テキスト ボックス 495"/>
        <xdr:cNvSpPr txBox="1"/>
      </xdr:nvSpPr>
      <xdr:spPr>
        <a:xfrm>
          <a:off x="6705111" y="1630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62243</xdr:rowOff>
    </xdr:from>
    <xdr:to>
      <xdr:col>85</xdr:col>
      <xdr:colOff>126364</xdr:colOff>
      <xdr:row>39</xdr:row>
      <xdr:rowOff>43079</xdr:rowOff>
    </xdr:to>
    <xdr:cxnSp macro="">
      <xdr:nvCxnSpPr>
        <xdr:cNvPr id="520" name="直線コネクタ 519"/>
        <xdr:cNvCxnSpPr/>
      </xdr:nvCxnSpPr>
      <xdr:spPr>
        <a:xfrm flipV="1">
          <a:off x="16317595" y="5720093"/>
          <a:ext cx="1269" cy="100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46906</xdr:rowOff>
    </xdr:from>
    <xdr:ext cx="313932" cy="259045"/>
    <xdr:sp macro="" textlink="">
      <xdr:nvSpPr>
        <xdr:cNvPr id="521" name="災害復旧事業費最小値テキスト"/>
        <xdr:cNvSpPr txBox="1"/>
      </xdr:nvSpPr>
      <xdr:spPr>
        <a:xfrm>
          <a:off x="16370300" y="6733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43079</xdr:rowOff>
    </xdr:from>
    <xdr:to>
      <xdr:col>86</xdr:col>
      <xdr:colOff>25400</xdr:colOff>
      <xdr:row>39</xdr:row>
      <xdr:rowOff>43079</xdr:rowOff>
    </xdr:to>
    <xdr:cxnSp macro="">
      <xdr:nvCxnSpPr>
        <xdr:cNvPr id="522" name="直線コネクタ 521"/>
        <xdr:cNvCxnSpPr/>
      </xdr:nvCxnSpPr>
      <xdr:spPr>
        <a:xfrm>
          <a:off x="16230600" y="672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8920</xdr:rowOff>
    </xdr:from>
    <xdr:ext cx="534377" cy="259045"/>
    <xdr:sp macro="" textlink="">
      <xdr:nvSpPr>
        <xdr:cNvPr id="523" name="災害復旧事業費最大値テキスト"/>
        <xdr:cNvSpPr txBox="1"/>
      </xdr:nvSpPr>
      <xdr:spPr>
        <a:xfrm>
          <a:off x="16370300" y="549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62243</xdr:rowOff>
    </xdr:from>
    <xdr:to>
      <xdr:col>86</xdr:col>
      <xdr:colOff>25400</xdr:colOff>
      <xdr:row>33</xdr:row>
      <xdr:rowOff>62243</xdr:rowOff>
    </xdr:to>
    <xdr:cxnSp macro="">
      <xdr:nvCxnSpPr>
        <xdr:cNvPr id="524" name="直線コネクタ 523"/>
        <xdr:cNvCxnSpPr/>
      </xdr:nvCxnSpPr>
      <xdr:spPr>
        <a:xfrm>
          <a:off x="16230600" y="572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130442</xdr:rowOff>
    </xdr:from>
    <xdr:to>
      <xdr:col>85</xdr:col>
      <xdr:colOff>127000</xdr:colOff>
      <xdr:row>35</xdr:row>
      <xdr:rowOff>148730</xdr:rowOff>
    </xdr:to>
    <xdr:cxnSp macro="">
      <xdr:nvCxnSpPr>
        <xdr:cNvPr id="525" name="直線コネクタ 524"/>
        <xdr:cNvCxnSpPr/>
      </xdr:nvCxnSpPr>
      <xdr:spPr>
        <a:xfrm>
          <a:off x="15481300" y="5788292"/>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85310</xdr:rowOff>
    </xdr:from>
    <xdr:ext cx="469744" cy="259045"/>
    <xdr:sp macro="" textlink="">
      <xdr:nvSpPr>
        <xdr:cNvPr id="526" name="災害復旧事業費平均値テキスト"/>
        <xdr:cNvSpPr txBox="1"/>
      </xdr:nvSpPr>
      <xdr:spPr>
        <a:xfrm>
          <a:off x="16370300" y="6428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106883</xdr:rowOff>
    </xdr:from>
    <xdr:to>
      <xdr:col>85</xdr:col>
      <xdr:colOff>177800</xdr:colOff>
      <xdr:row>38</xdr:row>
      <xdr:rowOff>37033</xdr:rowOff>
    </xdr:to>
    <xdr:sp macro="" textlink="">
      <xdr:nvSpPr>
        <xdr:cNvPr id="527" name="フローチャート: 判断 526"/>
        <xdr:cNvSpPr/>
      </xdr:nvSpPr>
      <xdr:spPr>
        <a:xfrm>
          <a:off x="162687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145148</xdr:rowOff>
    </xdr:from>
    <xdr:to>
      <xdr:col>81</xdr:col>
      <xdr:colOff>50800</xdr:colOff>
      <xdr:row>33</xdr:row>
      <xdr:rowOff>130442</xdr:rowOff>
    </xdr:to>
    <xdr:cxnSp macro="">
      <xdr:nvCxnSpPr>
        <xdr:cNvPr id="528" name="直線コネクタ 527"/>
        <xdr:cNvCxnSpPr/>
      </xdr:nvCxnSpPr>
      <xdr:spPr>
        <a:xfrm>
          <a:off x="14592300" y="5460098"/>
          <a:ext cx="889000" cy="3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58839</xdr:rowOff>
    </xdr:from>
    <xdr:to>
      <xdr:col>81</xdr:col>
      <xdr:colOff>101600</xdr:colOff>
      <xdr:row>37</xdr:row>
      <xdr:rowOff>160439</xdr:rowOff>
    </xdr:to>
    <xdr:sp macro="" textlink="">
      <xdr:nvSpPr>
        <xdr:cNvPr id="529" name="フローチャート: 判断 528"/>
        <xdr:cNvSpPr/>
      </xdr:nvSpPr>
      <xdr:spPr>
        <a:xfrm>
          <a:off x="15430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151566</xdr:rowOff>
    </xdr:from>
    <xdr:ext cx="469744" cy="259045"/>
    <xdr:sp macro="" textlink="">
      <xdr:nvSpPr>
        <xdr:cNvPr id="530" name="テキスト ボックス 529"/>
        <xdr:cNvSpPr txBox="1"/>
      </xdr:nvSpPr>
      <xdr:spPr>
        <a:xfrm>
          <a:off x="15246428" y="649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145148</xdr:rowOff>
    </xdr:from>
    <xdr:to>
      <xdr:col>76</xdr:col>
      <xdr:colOff>114300</xdr:colOff>
      <xdr:row>33</xdr:row>
      <xdr:rowOff>128422</xdr:rowOff>
    </xdr:to>
    <xdr:cxnSp macro="">
      <xdr:nvCxnSpPr>
        <xdr:cNvPr id="531" name="直線コネクタ 530"/>
        <xdr:cNvCxnSpPr/>
      </xdr:nvCxnSpPr>
      <xdr:spPr>
        <a:xfrm flipV="1">
          <a:off x="13703300" y="5460098"/>
          <a:ext cx="889000" cy="3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10757</xdr:rowOff>
    </xdr:from>
    <xdr:to>
      <xdr:col>76</xdr:col>
      <xdr:colOff>165100</xdr:colOff>
      <xdr:row>36</xdr:row>
      <xdr:rowOff>112357</xdr:rowOff>
    </xdr:to>
    <xdr:sp macro="" textlink="">
      <xdr:nvSpPr>
        <xdr:cNvPr id="532" name="フローチャート: 判断 531"/>
        <xdr:cNvSpPr/>
      </xdr:nvSpPr>
      <xdr:spPr>
        <a:xfrm>
          <a:off x="14541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103484</xdr:rowOff>
    </xdr:from>
    <xdr:ext cx="534377" cy="259045"/>
    <xdr:sp macro="" textlink="">
      <xdr:nvSpPr>
        <xdr:cNvPr id="533" name="テキスト ボックス 532"/>
        <xdr:cNvSpPr txBox="1"/>
      </xdr:nvSpPr>
      <xdr:spPr>
        <a:xfrm>
          <a:off x="14325111" y="62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128422</xdr:rowOff>
    </xdr:from>
    <xdr:to>
      <xdr:col>71</xdr:col>
      <xdr:colOff>177800</xdr:colOff>
      <xdr:row>36</xdr:row>
      <xdr:rowOff>160693</xdr:rowOff>
    </xdr:to>
    <xdr:cxnSp macro="">
      <xdr:nvCxnSpPr>
        <xdr:cNvPr id="534" name="直線コネクタ 533"/>
        <xdr:cNvCxnSpPr/>
      </xdr:nvCxnSpPr>
      <xdr:spPr>
        <a:xfrm flipV="1">
          <a:off x="12814300" y="5786272"/>
          <a:ext cx="889000" cy="5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163538</xdr:rowOff>
    </xdr:from>
    <xdr:to>
      <xdr:col>72</xdr:col>
      <xdr:colOff>38100</xdr:colOff>
      <xdr:row>36</xdr:row>
      <xdr:rowOff>93688</xdr:rowOff>
    </xdr:to>
    <xdr:sp macro="" textlink="">
      <xdr:nvSpPr>
        <xdr:cNvPr id="535" name="フローチャート: 判断 534"/>
        <xdr:cNvSpPr/>
      </xdr:nvSpPr>
      <xdr:spPr>
        <a:xfrm>
          <a:off x="13652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84815</xdr:rowOff>
    </xdr:from>
    <xdr:ext cx="534377" cy="259045"/>
    <xdr:sp macro="" textlink="">
      <xdr:nvSpPr>
        <xdr:cNvPr id="536" name="テキスト ボックス 535"/>
        <xdr:cNvSpPr txBox="1"/>
      </xdr:nvSpPr>
      <xdr:spPr>
        <a:xfrm>
          <a:off x="13436111" y="62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46837</xdr:rowOff>
    </xdr:from>
    <xdr:to>
      <xdr:col>67</xdr:col>
      <xdr:colOff>101600</xdr:colOff>
      <xdr:row>37</xdr:row>
      <xdr:rowOff>148437</xdr:rowOff>
    </xdr:to>
    <xdr:sp macro="" textlink="">
      <xdr:nvSpPr>
        <xdr:cNvPr id="537" name="フローチャート: 判断 536"/>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139564</xdr:rowOff>
    </xdr:from>
    <xdr:ext cx="469744" cy="259045"/>
    <xdr:sp macro="" textlink="">
      <xdr:nvSpPr>
        <xdr:cNvPr id="538" name="テキスト ボックス 537"/>
        <xdr:cNvSpPr txBox="1"/>
      </xdr:nvSpPr>
      <xdr:spPr>
        <a:xfrm>
          <a:off x="12579428" y="64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97930</xdr:rowOff>
    </xdr:from>
    <xdr:to>
      <xdr:col>85</xdr:col>
      <xdr:colOff>177800</xdr:colOff>
      <xdr:row>36</xdr:row>
      <xdr:rowOff>28080</xdr:rowOff>
    </xdr:to>
    <xdr:sp macro="" textlink="">
      <xdr:nvSpPr>
        <xdr:cNvPr id="544" name="楕円 543"/>
        <xdr:cNvSpPr/>
      </xdr:nvSpPr>
      <xdr:spPr>
        <a:xfrm>
          <a:off x="16268700" y="609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120807</xdr:rowOff>
    </xdr:from>
    <xdr:ext cx="534377" cy="259045"/>
    <xdr:sp macro="" textlink="">
      <xdr:nvSpPr>
        <xdr:cNvPr id="545" name="災害復旧事業費該当値テキスト"/>
        <xdr:cNvSpPr txBox="1"/>
      </xdr:nvSpPr>
      <xdr:spPr>
        <a:xfrm>
          <a:off x="16370300" y="59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79642</xdr:rowOff>
    </xdr:from>
    <xdr:to>
      <xdr:col>81</xdr:col>
      <xdr:colOff>101600</xdr:colOff>
      <xdr:row>34</xdr:row>
      <xdr:rowOff>9792</xdr:rowOff>
    </xdr:to>
    <xdr:sp macro="" textlink="">
      <xdr:nvSpPr>
        <xdr:cNvPr id="546" name="楕円 545"/>
        <xdr:cNvSpPr/>
      </xdr:nvSpPr>
      <xdr:spPr>
        <a:xfrm>
          <a:off x="15430500" y="57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26319</xdr:rowOff>
    </xdr:from>
    <xdr:ext cx="534377" cy="259045"/>
    <xdr:sp macro="" textlink="">
      <xdr:nvSpPr>
        <xdr:cNvPr id="547" name="テキスト ボックス 546"/>
        <xdr:cNvSpPr txBox="1"/>
      </xdr:nvSpPr>
      <xdr:spPr>
        <a:xfrm>
          <a:off x="15214111" y="55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94348</xdr:rowOff>
    </xdr:from>
    <xdr:to>
      <xdr:col>76</xdr:col>
      <xdr:colOff>165100</xdr:colOff>
      <xdr:row>32</xdr:row>
      <xdr:rowOff>24498</xdr:rowOff>
    </xdr:to>
    <xdr:sp macro="" textlink="">
      <xdr:nvSpPr>
        <xdr:cNvPr id="548" name="楕円 547"/>
        <xdr:cNvSpPr/>
      </xdr:nvSpPr>
      <xdr:spPr>
        <a:xfrm>
          <a:off x="14541500" y="54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41025</xdr:rowOff>
    </xdr:from>
    <xdr:ext cx="534377" cy="259045"/>
    <xdr:sp macro="" textlink="">
      <xdr:nvSpPr>
        <xdr:cNvPr id="549" name="テキスト ボックス 548"/>
        <xdr:cNvSpPr txBox="1"/>
      </xdr:nvSpPr>
      <xdr:spPr>
        <a:xfrm>
          <a:off x="14325111" y="51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77622</xdr:rowOff>
    </xdr:from>
    <xdr:to>
      <xdr:col>72</xdr:col>
      <xdr:colOff>38100</xdr:colOff>
      <xdr:row>34</xdr:row>
      <xdr:rowOff>7772</xdr:rowOff>
    </xdr:to>
    <xdr:sp macro="" textlink="">
      <xdr:nvSpPr>
        <xdr:cNvPr id="550" name="楕円 549"/>
        <xdr:cNvSpPr/>
      </xdr:nvSpPr>
      <xdr:spPr>
        <a:xfrm>
          <a:off x="13652500" y="57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24299</xdr:rowOff>
    </xdr:from>
    <xdr:ext cx="534377" cy="259045"/>
    <xdr:sp macro="" textlink="">
      <xdr:nvSpPr>
        <xdr:cNvPr id="551" name="テキスト ボックス 550"/>
        <xdr:cNvSpPr txBox="1"/>
      </xdr:nvSpPr>
      <xdr:spPr>
        <a:xfrm>
          <a:off x="13436111" y="55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109893</xdr:rowOff>
    </xdr:from>
    <xdr:to>
      <xdr:col>67</xdr:col>
      <xdr:colOff>101600</xdr:colOff>
      <xdr:row>37</xdr:row>
      <xdr:rowOff>40043</xdr:rowOff>
    </xdr:to>
    <xdr:sp macro="" textlink="">
      <xdr:nvSpPr>
        <xdr:cNvPr id="552" name="楕円 551"/>
        <xdr:cNvSpPr/>
      </xdr:nvSpPr>
      <xdr:spPr>
        <a:xfrm>
          <a:off x="127635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56570</xdr:rowOff>
    </xdr:from>
    <xdr:ext cx="534377" cy="259045"/>
    <xdr:sp macro="" textlink="">
      <xdr:nvSpPr>
        <xdr:cNvPr id="553" name="テキスト ボックス 552"/>
        <xdr:cNvSpPr txBox="1"/>
      </xdr:nvSpPr>
      <xdr:spPr>
        <a:xfrm>
          <a:off x="12547111" y="60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7" name="直線コネクタ 626"/>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8" name="公債費最小値テキスト"/>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9" name="直線コネクタ 628"/>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30" name="公債費最大値テキスト"/>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31" name="直線コネクタ 630"/>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134810</xdr:rowOff>
    </xdr:from>
    <xdr:to>
      <xdr:col>85</xdr:col>
      <xdr:colOff>127000</xdr:colOff>
      <xdr:row>76</xdr:row>
      <xdr:rowOff>156451</xdr:rowOff>
    </xdr:to>
    <xdr:cxnSp macro="">
      <xdr:nvCxnSpPr>
        <xdr:cNvPr id="632" name="直線コネクタ 631"/>
        <xdr:cNvCxnSpPr/>
      </xdr:nvCxnSpPr>
      <xdr:spPr>
        <a:xfrm flipV="1">
          <a:off x="15481300" y="13165010"/>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59986</xdr:rowOff>
    </xdr:from>
    <xdr:ext cx="534377" cy="259045"/>
    <xdr:sp macro="" textlink="">
      <xdr:nvSpPr>
        <xdr:cNvPr id="633" name="公債費平均値テキスト"/>
        <xdr:cNvSpPr txBox="1"/>
      </xdr:nvSpPr>
      <xdr:spPr>
        <a:xfrm>
          <a:off x="16370300" y="1274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4" name="フローチャート: 判断 633"/>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156451</xdr:rowOff>
    </xdr:from>
    <xdr:to>
      <xdr:col>81</xdr:col>
      <xdr:colOff>50800</xdr:colOff>
      <xdr:row>77</xdr:row>
      <xdr:rowOff>2248</xdr:rowOff>
    </xdr:to>
    <xdr:cxnSp macro="">
      <xdr:nvCxnSpPr>
        <xdr:cNvPr id="635" name="直線コネクタ 634"/>
        <xdr:cNvCxnSpPr/>
      </xdr:nvCxnSpPr>
      <xdr:spPr>
        <a:xfrm flipV="1">
          <a:off x="14592300" y="13186651"/>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6" name="フローチャート: 判断 635"/>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21188</xdr:rowOff>
    </xdr:from>
    <xdr:ext cx="534377" cy="259045"/>
    <xdr:sp macro="" textlink="">
      <xdr:nvSpPr>
        <xdr:cNvPr id="637" name="テキスト ボックス 636"/>
        <xdr:cNvSpPr txBox="1"/>
      </xdr:nvSpPr>
      <xdr:spPr>
        <a:xfrm>
          <a:off x="15214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153555</xdr:rowOff>
    </xdr:from>
    <xdr:to>
      <xdr:col>76</xdr:col>
      <xdr:colOff>114300</xdr:colOff>
      <xdr:row>77</xdr:row>
      <xdr:rowOff>2248</xdr:rowOff>
    </xdr:to>
    <xdr:cxnSp macro="">
      <xdr:nvCxnSpPr>
        <xdr:cNvPr id="638" name="直線コネクタ 637"/>
        <xdr:cNvCxnSpPr/>
      </xdr:nvCxnSpPr>
      <xdr:spPr>
        <a:xfrm>
          <a:off x="13703300" y="13183755"/>
          <a:ext cx="8890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9" name="フローチャート: 判断 638"/>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57408</xdr:rowOff>
    </xdr:from>
    <xdr:ext cx="534377" cy="259045"/>
    <xdr:sp macro="" textlink="">
      <xdr:nvSpPr>
        <xdr:cNvPr id="640" name="テキスト ボックス 639"/>
        <xdr:cNvSpPr txBox="1"/>
      </xdr:nvSpPr>
      <xdr:spPr>
        <a:xfrm>
          <a:off x="14325111" y="12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95250</xdr:rowOff>
    </xdr:from>
    <xdr:to>
      <xdr:col>71</xdr:col>
      <xdr:colOff>177800</xdr:colOff>
      <xdr:row>76</xdr:row>
      <xdr:rowOff>153555</xdr:rowOff>
    </xdr:to>
    <xdr:cxnSp macro="">
      <xdr:nvCxnSpPr>
        <xdr:cNvPr id="641" name="直線コネクタ 640"/>
        <xdr:cNvCxnSpPr/>
      </xdr:nvCxnSpPr>
      <xdr:spPr>
        <a:xfrm>
          <a:off x="12814300" y="13125450"/>
          <a:ext cx="889000" cy="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42" name="フローチャート: 判断 641"/>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81970</xdr:rowOff>
    </xdr:from>
    <xdr:ext cx="534377" cy="259045"/>
    <xdr:sp macro="" textlink="">
      <xdr:nvSpPr>
        <xdr:cNvPr id="643" name="テキスト ボックス 642"/>
        <xdr:cNvSpPr txBox="1"/>
      </xdr:nvSpPr>
      <xdr:spPr>
        <a:xfrm>
          <a:off x="13436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4" name="フローチャート: 判断 643"/>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45" name="テキスト ボックス 644"/>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84010</xdr:rowOff>
    </xdr:from>
    <xdr:to>
      <xdr:col>85</xdr:col>
      <xdr:colOff>177800</xdr:colOff>
      <xdr:row>77</xdr:row>
      <xdr:rowOff>14160</xdr:rowOff>
    </xdr:to>
    <xdr:sp macro="" textlink="">
      <xdr:nvSpPr>
        <xdr:cNvPr id="651" name="楕円 650"/>
        <xdr:cNvSpPr/>
      </xdr:nvSpPr>
      <xdr:spPr>
        <a:xfrm>
          <a:off x="16268700" y="131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62437</xdr:rowOff>
    </xdr:from>
    <xdr:ext cx="534377" cy="259045"/>
    <xdr:sp macro="" textlink="">
      <xdr:nvSpPr>
        <xdr:cNvPr id="652" name="公債費該当値テキスト"/>
        <xdr:cNvSpPr txBox="1"/>
      </xdr:nvSpPr>
      <xdr:spPr>
        <a:xfrm>
          <a:off x="16370300" y="130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105651</xdr:rowOff>
    </xdr:from>
    <xdr:to>
      <xdr:col>81</xdr:col>
      <xdr:colOff>101600</xdr:colOff>
      <xdr:row>77</xdr:row>
      <xdr:rowOff>35801</xdr:rowOff>
    </xdr:to>
    <xdr:sp macro="" textlink="">
      <xdr:nvSpPr>
        <xdr:cNvPr id="653" name="楕円 652"/>
        <xdr:cNvSpPr/>
      </xdr:nvSpPr>
      <xdr:spPr>
        <a:xfrm>
          <a:off x="15430500" y="131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26928</xdr:rowOff>
    </xdr:from>
    <xdr:ext cx="534377" cy="259045"/>
    <xdr:sp macro="" textlink="">
      <xdr:nvSpPr>
        <xdr:cNvPr id="654" name="テキスト ボックス 653"/>
        <xdr:cNvSpPr txBox="1"/>
      </xdr:nvSpPr>
      <xdr:spPr>
        <a:xfrm>
          <a:off x="15214111" y="132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122898</xdr:rowOff>
    </xdr:from>
    <xdr:to>
      <xdr:col>76</xdr:col>
      <xdr:colOff>165100</xdr:colOff>
      <xdr:row>77</xdr:row>
      <xdr:rowOff>53048</xdr:rowOff>
    </xdr:to>
    <xdr:sp macro="" textlink="">
      <xdr:nvSpPr>
        <xdr:cNvPr id="655" name="楕円 654"/>
        <xdr:cNvSpPr/>
      </xdr:nvSpPr>
      <xdr:spPr>
        <a:xfrm>
          <a:off x="14541500" y="131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44175</xdr:rowOff>
    </xdr:from>
    <xdr:ext cx="534377" cy="259045"/>
    <xdr:sp macro="" textlink="">
      <xdr:nvSpPr>
        <xdr:cNvPr id="656" name="テキスト ボックス 655"/>
        <xdr:cNvSpPr txBox="1"/>
      </xdr:nvSpPr>
      <xdr:spPr>
        <a:xfrm>
          <a:off x="14325111" y="1324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102755</xdr:rowOff>
    </xdr:from>
    <xdr:to>
      <xdr:col>72</xdr:col>
      <xdr:colOff>38100</xdr:colOff>
      <xdr:row>77</xdr:row>
      <xdr:rowOff>32905</xdr:rowOff>
    </xdr:to>
    <xdr:sp macro="" textlink="">
      <xdr:nvSpPr>
        <xdr:cNvPr id="657" name="楕円 656"/>
        <xdr:cNvSpPr/>
      </xdr:nvSpPr>
      <xdr:spPr>
        <a:xfrm>
          <a:off x="13652500" y="13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24032</xdr:rowOff>
    </xdr:from>
    <xdr:ext cx="534377" cy="259045"/>
    <xdr:sp macro="" textlink="">
      <xdr:nvSpPr>
        <xdr:cNvPr id="658" name="テキスト ボックス 657"/>
        <xdr:cNvSpPr txBox="1"/>
      </xdr:nvSpPr>
      <xdr:spPr>
        <a:xfrm>
          <a:off x="13436111" y="132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44450</xdr:rowOff>
    </xdr:from>
    <xdr:to>
      <xdr:col>67</xdr:col>
      <xdr:colOff>101600</xdr:colOff>
      <xdr:row>76</xdr:row>
      <xdr:rowOff>146050</xdr:rowOff>
    </xdr:to>
    <xdr:sp macro="" textlink="">
      <xdr:nvSpPr>
        <xdr:cNvPr id="659" name="楕円 658"/>
        <xdr:cNvSpPr/>
      </xdr:nvSpPr>
      <xdr:spPr>
        <a:xfrm>
          <a:off x="12763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137177</xdr:rowOff>
    </xdr:from>
    <xdr:ext cx="534377" cy="259045"/>
    <xdr:sp macro="" textlink="">
      <xdr:nvSpPr>
        <xdr:cNvPr id="660" name="テキスト ボックス 659"/>
        <xdr:cNvSpPr txBox="1"/>
      </xdr:nvSpPr>
      <xdr:spPr>
        <a:xfrm>
          <a:off x="12547111" y="131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4" name="直線コネクタ 683"/>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5" name="積立金最小値テキスト"/>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6" name="直線コネクタ 685"/>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7" name="積立金最大値テキスト"/>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8" name="直線コネクタ 687"/>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79625</xdr:rowOff>
    </xdr:from>
    <xdr:to>
      <xdr:col>85</xdr:col>
      <xdr:colOff>127000</xdr:colOff>
      <xdr:row>98</xdr:row>
      <xdr:rowOff>91084</xdr:rowOff>
    </xdr:to>
    <xdr:cxnSp macro="">
      <xdr:nvCxnSpPr>
        <xdr:cNvPr id="689" name="直線コネクタ 688"/>
        <xdr:cNvCxnSpPr/>
      </xdr:nvCxnSpPr>
      <xdr:spPr>
        <a:xfrm flipV="1">
          <a:off x="15481300" y="16367375"/>
          <a:ext cx="838200" cy="5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124553</xdr:rowOff>
    </xdr:from>
    <xdr:ext cx="534377" cy="259045"/>
    <xdr:sp macro="" textlink="">
      <xdr:nvSpPr>
        <xdr:cNvPr id="690" name="積立金平均値テキスト"/>
        <xdr:cNvSpPr txBox="1"/>
      </xdr:nvSpPr>
      <xdr:spPr>
        <a:xfrm>
          <a:off x="16370300" y="16412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91" name="フローチャート: 判断 690"/>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68720</xdr:rowOff>
    </xdr:from>
    <xdr:to>
      <xdr:col>81</xdr:col>
      <xdr:colOff>50800</xdr:colOff>
      <xdr:row>98</xdr:row>
      <xdr:rowOff>91084</xdr:rowOff>
    </xdr:to>
    <xdr:cxnSp macro="">
      <xdr:nvCxnSpPr>
        <xdr:cNvPr id="692" name="直線コネクタ 691"/>
        <xdr:cNvCxnSpPr/>
      </xdr:nvCxnSpPr>
      <xdr:spPr>
        <a:xfrm>
          <a:off x="14592300" y="16870820"/>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3" name="フローチャート: 判断 692"/>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94" name="テキスト ボックス 693"/>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68720</xdr:rowOff>
    </xdr:from>
    <xdr:to>
      <xdr:col>76</xdr:col>
      <xdr:colOff>114300</xdr:colOff>
      <xdr:row>98</xdr:row>
      <xdr:rowOff>119728</xdr:rowOff>
    </xdr:to>
    <xdr:cxnSp macro="">
      <xdr:nvCxnSpPr>
        <xdr:cNvPr id="695" name="直線コネクタ 694"/>
        <xdr:cNvCxnSpPr/>
      </xdr:nvCxnSpPr>
      <xdr:spPr>
        <a:xfrm flipV="1">
          <a:off x="13703300" y="16870820"/>
          <a:ext cx="889000" cy="5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6" name="フローチャート: 判断 695"/>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7" name="テキスト ボックス 696"/>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119728</xdr:rowOff>
    </xdr:from>
    <xdr:to>
      <xdr:col>71</xdr:col>
      <xdr:colOff>177800</xdr:colOff>
      <xdr:row>98</xdr:row>
      <xdr:rowOff>138633</xdr:rowOff>
    </xdr:to>
    <xdr:cxnSp macro="">
      <xdr:nvCxnSpPr>
        <xdr:cNvPr id="698" name="直線コネクタ 697"/>
        <xdr:cNvCxnSpPr/>
      </xdr:nvCxnSpPr>
      <xdr:spPr>
        <a:xfrm flipV="1">
          <a:off x="12814300" y="16921828"/>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9" name="フローチャート: 判断 698"/>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700" name="テキスト ボックス 699"/>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701" name="フローチャート: 判断 700"/>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702" name="テキスト ボックス 701"/>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28825</xdr:rowOff>
    </xdr:from>
    <xdr:to>
      <xdr:col>85</xdr:col>
      <xdr:colOff>177800</xdr:colOff>
      <xdr:row>95</xdr:row>
      <xdr:rowOff>130425</xdr:rowOff>
    </xdr:to>
    <xdr:sp macro="" textlink="">
      <xdr:nvSpPr>
        <xdr:cNvPr id="708" name="楕円 707"/>
        <xdr:cNvSpPr/>
      </xdr:nvSpPr>
      <xdr:spPr>
        <a:xfrm>
          <a:off x="16268700" y="163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51702</xdr:rowOff>
    </xdr:from>
    <xdr:ext cx="534377" cy="259045"/>
    <xdr:sp macro="" textlink="">
      <xdr:nvSpPr>
        <xdr:cNvPr id="709" name="積立金該当値テキスト"/>
        <xdr:cNvSpPr txBox="1"/>
      </xdr:nvSpPr>
      <xdr:spPr>
        <a:xfrm>
          <a:off x="16370300" y="161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40284</xdr:rowOff>
    </xdr:from>
    <xdr:to>
      <xdr:col>81</xdr:col>
      <xdr:colOff>101600</xdr:colOff>
      <xdr:row>98</xdr:row>
      <xdr:rowOff>141884</xdr:rowOff>
    </xdr:to>
    <xdr:sp macro="" textlink="">
      <xdr:nvSpPr>
        <xdr:cNvPr id="710" name="楕円 709"/>
        <xdr:cNvSpPr/>
      </xdr:nvSpPr>
      <xdr:spPr>
        <a:xfrm>
          <a:off x="15430500" y="168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133011</xdr:rowOff>
    </xdr:from>
    <xdr:ext cx="534377" cy="259045"/>
    <xdr:sp macro="" textlink="">
      <xdr:nvSpPr>
        <xdr:cNvPr id="711" name="テキスト ボックス 710"/>
        <xdr:cNvSpPr txBox="1"/>
      </xdr:nvSpPr>
      <xdr:spPr>
        <a:xfrm>
          <a:off x="15214111" y="169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17920</xdr:rowOff>
    </xdr:from>
    <xdr:to>
      <xdr:col>76</xdr:col>
      <xdr:colOff>165100</xdr:colOff>
      <xdr:row>98</xdr:row>
      <xdr:rowOff>119520</xdr:rowOff>
    </xdr:to>
    <xdr:sp macro="" textlink="">
      <xdr:nvSpPr>
        <xdr:cNvPr id="712" name="楕円 711"/>
        <xdr:cNvSpPr/>
      </xdr:nvSpPr>
      <xdr:spPr>
        <a:xfrm>
          <a:off x="14541500" y="168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110647</xdr:rowOff>
    </xdr:from>
    <xdr:ext cx="534377" cy="259045"/>
    <xdr:sp macro="" textlink="">
      <xdr:nvSpPr>
        <xdr:cNvPr id="713" name="テキスト ボックス 712"/>
        <xdr:cNvSpPr txBox="1"/>
      </xdr:nvSpPr>
      <xdr:spPr>
        <a:xfrm>
          <a:off x="14325111" y="169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68928</xdr:rowOff>
    </xdr:from>
    <xdr:to>
      <xdr:col>72</xdr:col>
      <xdr:colOff>38100</xdr:colOff>
      <xdr:row>98</xdr:row>
      <xdr:rowOff>170528</xdr:rowOff>
    </xdr:to>
    <xdr:sp macro="" textlink="">
      <xdr:nvSpPr>
        <xdr:cNvPr id="714" name="楕円 713"/>
        <xdr:cNvSpPr/>
      </xdr:nvSpPr>
      <xdr:spPr>
        <a:xfrm>
          <a:off x="13652500" y="16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161655</xdr:rowOff>
    </xdr:from>
    <xdr:ext cx="534377" cy="259045"/>
    <xdr:sp macro="" textlink="">
      <xdr:nvSpPr>
        <xdr:cNvPr id="715" name="テキスト ボックス 714"/>
        <xdr:cNvSpPr txBox="1"/>
      </xdr:nvSpPr>
      <xdr:spPr>
        <a:xfrm>
          <a:off x="13436111" y="1696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87833</xdr:rowOff>
    </xdr:from>
    <xdr:to>
      <xdr:col>67</xdr:col>
      <xdr:colOff>101600</xdr:colOff>
      <xdr:row>99</xdr:row>
      <xdr:rowOff>17983</xdr:rowOff>
    </xdr:to>
    <xdr:sp macro="" textlink="">
      <xdr:nvSpPr>
        <xdr:cNvPr id="716" name="楕円 715"/>
        <xdr:cNvSpPr/>
      </xdr:nvSpPr>
      <xdr:spPr>
        <a:xfrm>
          <a:off x="12763500" y="168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9110</xdr:rowOff>
    </xdr:from>
    <xdr:ext cx="534377" cy="259045"/>
    <xdr:sp macro="" textlink="">
      <xdr:nvSpPr>
        <xdr:cNvPr id="717" name="テキスト ボックス 716"/>
        <xdr:cNvSpPr txBox="1"/>
      </xdr:nvSpPr>
      <xdr:spPr>
        <a:xfrm>
          <a:off x="12547111" y="169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41" name="直線コネクタ 740"/>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4" name="投資及び出資金最大値テキスト"/>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5" name="直線コネクタ 744"/>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111811</xdr:rowOff>
    </xdr:from>
    <xdr:to>
      <xdr:col>116</xdr:col>
      <xdr:colOff>63500</xdr:colOff>
      <xdr:row>33</xdr:row>
      <xdr:rowOff>144729</xdr:rowOff>
    </xdr:to>
    <xdr:cxnSp macro="">
      <xdr:nvCxnSpPr>
        <xdr:cNvPr id="746" name="直線コネクタ 745"/>
        <xdr:cNvCxnSpPr/>
      </xdr:nvCxnSpPr>
      <xdr:spPr>
        <a:xfrm>
          <a:off x="21323300" y="5769661"/>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108323</xdr:rowOff>
    </xdr:from>
    <xdr:ext cx="469744" cy="259045"/>
    <xdr:sp macro="" textlink="">
      <xdr:nvSpPr>
        <xdr:cNvPr id="747" name="投資及び出資金平均値テキスト"/>
        <xdr:cNvSpPr txBox="1"/>
      </xdr:nvSpPr>
      <xdr:spPr>
        <a:xfrm>
          <a:off x="22212300" y="6280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8" name="フローチャート: 判断 747"/>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63957</xdr:rowOff>
    </xdr:from>
    <xdr:to>
      <xdr:col>111</xdr:col>
      <xdr:colOff>177800</xdr:colOff>
      <xdr:row>33</xdr:row>
      <xdr:rowOff>111811</xdr:rowOff>
    </xdr:to>
    <xdr:cxnSp macro="">
      <xdr:nvCxnSpPr>
        <xdr:cNvPr id="749" name="直線コネクタ 748"/>
        <xdr:cNvCxnSpPr/>
      </xdr:nvCxnSpPr>
      <xdr:spPr>
        <a:xfrm>
          <a:off x="20434300" y="5721807"/>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50" name="フローチャート: 判断 749"/>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89654</xdr:rowOff>
    </xdr:from>
    <xdr:ext cx="469744" cy="259045"/>
    <xdr:sp macro="" textlink="">
      <xdr:nvSpPr>
        <xdr:cNvPr id="751" name="テキスト ボックス 750"/>
        <xdr:cNvSpPr txBox="1"/>
      </xdr:nvSpPr>
      <xdr:spPr>
        <a:xfrm>
          <a:off x="21088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63957</xdr:rowOff>
    </xdr:from>
    <xdr:to>
      <xdr:col>107</xdr:col>
      <xdr:colOff>50800</xdr:colOff>
      <xdr:row>33</xdr:row>
      <xdr:rowOff>65100</xdr:rowOff>
    </xdr:to>
    <xdr:cxnSp macro="">
      <xdr:nvCxnSpPr>
        <xdr:cNvPr id="752" name="直線コネクタ 751"/>
        <xdr:cNvCxnSpPr/>
      </xdr:nvCxnSpPr>
      <xdr:spPr>
        <a:xfrm flipV="1">
          <a:off x="19545300" y="57218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53" name="フローチャート: 判断 752"/>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78681</xdr:rowOff>
    </xdr:from>
    <xdr:ext cx="469744" cy="259045"/>
    <xdr:sp macro="" textlink="">
      <xdr:nvSpPr>
        <xdr:cNvPr id="754" name="テキスト ボックス 753"/>
        <xdr:cNvSpPr txBox="1"/>
      </xdr:nvSpPr>
      <xdr:spPr>
        <a:xfrm>
          <a:off x="20199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65100</xdr:rowOff>
    </xdr:from>
    <xdr:to>
      <xdr:col>102</xdr:col>
      <xdr:colOff>114300</xdr:colOff>
      <xdr:row>33</xdr:row>
      <xdr:rowOff>70206</xdr:rowOff>
    </xdr:to>
    <xdr:cxnSp macro="">
      <xdr:nvCxnSpPr>
        <xdr:cNvPr id="755" name="直線コネクタ 754"/>
        <xdr:cNvCxnSpPr/>
      </xdr:nvCxnSpPr>
      <xdr:spPr>
        <a:xfrm flipV="1">
          <a:off x="18656300" y="5722950"/>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6" name="フローチャート: 判断 755"/>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164406</xdr:rowOff>
    </xdr:from>
    <xdr:ext cx="469744" cy="259045"/>
    <xdr:sp macro="" textlink="">
      <xdr:nvSpPr>
        <xdr:cNvPr id="757" name="テキスト ボックス 756"/>
        <xdr:cNvSpPr txBox="1"/>
      </xdr:nvSpPr>
      <xdr:spPr>
        <a:xfrm>
          <a:off x="19310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8" name="フローチャート: 判断 757"/>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35018</xdr:rowOff>
    </xdr:from>
    <xdr:ext cx="469744" cy="259045"/>
    <xdr:sp macro="" textlink="">
      <xdr:nvSpPr>
        <xdr:cNvPr id="759" name="テキスト ボックス 758"/>
        <xdr:cNvSpPr txBox="1"/>
      </xdr:nvSpPr>
      <xdr:spPr>
        <a:xfrm>
          <a:off x="18421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93929</xdr:rowOff>
    </xdr:from>
    <xdr:to>
      <xdr:col>116</xdr:col>
      <xdr:colOff>114300</xdr:colOff>
      <xdr:row>34</xdr:row>
      <xdr:rowOff>24079</xdr:rowOff>
    </xdr:to>
    <xdr:sp macro="" textlink="">
      <xdr:nvSpPr>
        <xdr:cNvPr id="765" name="楕円 764"/>
        <xdr:cNvSpPr/>
      </xdr:nvSpPr>
      <xdr:spPr>
        <a:xfrm>
          <a:off x="221107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116806</xdr:rowOff>
    </xdr:from>
    <xdr:ext cx="534377" cy="259045"/>
    <xdr:sp macro="" textlink="">
      <xdr:nvSpPr>
        <xdr:cNvPr id="766" name="投資及び出資金該当値テキスト"/>
        <xdr:cNvSpPr txBox="1"/>
      </xdr:nvSpPr>
      <xdr:spPr>
        <a:xfrm>
          <a:off x="22212300" y="56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61011</xdr:rowOff>
    </xdr:from>
    <xdr:to>
      <xdr:col>112</xdr:col>
      <xdr:colOff>38100</xdr:colOff>
      <xdr:row>33</xdr:row>
      <xdr:rowOff>162611</xdr:rowOff>
    </xdr:to>
    <xdr:sp macro="" textlink="">
      <xdr:nvSpPr>
        <xdr:cNvPr id="767" name="楕円 766"/>
        <xdr:cNvSpPr/>
      </xdr:nvSpPr>
      <xdr:spPr>
        <a:xfrm>
          <a:off x="21272500" y="57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7688</xdr:rowOff>
    </xdr:from>
    <xdr:ext cx="534377" cy="259045"/>
    <xdr:sp macro="" textlink="">
      <xdr:nvSpPr>
        <xdr:cNvPr id="768" name="テキスト ボックス 767"/>
        <xdr:cNvSpPr txBox="1"/>
      </xdr:nvSpPr>
      <xdr:spPr>
        <a:xfrm>
          <a:off x="21056111" y="549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13157</xdr:rowOff>
    </xdr:from>
    <xdr:to>
      <xdr:col>107</xdr:col>
      <xdr:colOff>101600</xdr:colOff>
      <xdr:row>33</xdr:row>
      <xdr:rowOff>114757</xdr:rowOff>
    </xdr:to>
    <xdr:sp macro="" textlink="">
      <xdr:nvSpPr>
        <xdr:cNvPr id="769" name="楕円 768"/>
        <xdr:cNvSpPr/>
      </xdr:nvSpPr>
      <xdr:spPr>
        <a:xfrm>
          <a:off x="20383500" y="56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131284</xdr:rowOff>
    </xdr:from>
    <xdr:ext cx="534377" cy="259045"/>
    <xdr:sp macro="" textlink="">
      <xdr:nvSpPr>
        <xdr:cNvPr id="770" name="テキスト ボックス 769"/>
        <xdr:cNvSpPr txBox="1"/>
      </xdr:nvSpPr>
      <xdr:spPr>
        <a:xfrm>
          <a:off x="20167111" y="54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14300</xdr:rowOff>
    </xdr:from>
    <xdr:to>
      <xdr:col>102</xdr:col>
      <xdr:colOff>165100</xdr:colOff>
      <xdr:row>33</xdr:row>
      <xdr:rowOff>115900</xdr:rowOff>
    </xdr:to>
    <xdr:sp macro="" textlink="">
      <xdr:nvSpPr>
        <xdr:cNvPr id="771" name="楕円 770"/>
        <xdr:cNvSpPr/>
      </xdr:nvSpPr>
      <xdr:spPr>
        <a:xfrm>
          <a:off x="19494500" y="56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132427</xdr:rowOff>
    </xdr:from>
    <xdr:ext cx="534377" cy="259045"/>
    <xdr:sp macro="" textlink="">
      <xdr:nvSpPr>
        <xdr:cNvPr id="772" name="テキスト ボックス 771"/>
        <xdr:cNvSpPr txBox="1"/>
      </xdr:nvSpPr>
      <xdr:spPr>
        <a:xfrm>
          <a:off x="19278111" y="544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19406</xdr:rowOff>
    </xdr:from>
    <xdr:to>
      <xdr:col>98</xdr:col>
      <xdr:colOff>38100</xdr:colOff>
      <xdr:row>33</xdr:row>
      <xdr:rowOff>121006</xdr:rowOff>
    </xdr:to>
    <xdr:sp macro="" textlink="">
      <xdr:nvSpPr>
        <xdr:cNvPr id="773" name="楕円 772"/>
        <xdr:cNvSpPr/>
      </xdr:nvSpPr>
      <xdr:spPr>
        <a:xfrm>
          <a:off x="18605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137533</xdr:rowOff>
    </xdr:from>
    <xdr:ext cx="534377" cy="259045"/>
    <xdr:sp macro="" textlink="">
      <xdr:nvSpPr>
        <xdr:cNvPr id="774" name="テキスト ボックス 773"/>
        <xdr:cNvSpPr txBox="1"/>
      </xdr:nvSpPr>
      <xdr:spPr>
        <a:xfrm>
          <a:off x="18389111" y="54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8" name="直線コネクタ 797"/>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801" name="貸付金最大値テキスト"/>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2" name="直線コネクタ 801"/>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11075</xdr:rowOff>
    </xdr:from>
    <xdr:to>
      <xdr:col>116</xdr:col>
      <xdr:colOff>63500</xdr:colOff>
      <xdr:row>59</xdr:row>
      <xdr:rowOff>20218</xdr:rowOff>
    </xdr:to>
    <xdr:cxnSp macro="">
      <xdr:nvCxnSpPr>
        <xdr:cNvPr id="803" name="直線コネクタ 802"/>
        <xdr:cNvCxnSpPr/>
      </xdr:nvCxnSpPr>
      <xdr:spPr>
        <a:xfrm>
          <a:off x="21323300" y="1012662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4" name="貸付金平均値テキスト"/>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5" name="フローチャート: 判断 804"/>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9627</xdr:rowOff>
    </xdr:from>
    <xdr:to>
      <xdr:col>111</xdr:col>
      <xdr:colOff>177800</xdr:colOff>
      <xdr:row>59</xdr:row>
      <xdr:rowOff>11075</xdr:rowOff>
    </xdr:to>
    <xdr:cxnSp macro="">
      <xdr:nvCxnSpPr>
        <xdr:cNvPr id="806" name="直線コネクタ 805"/>
        <xdr:cNvCxnSpPr/>
      </xdr:nvCxnSpPr>
      <xdr:spPr>
        <a:xfrm>
          <a:off x="20434300" y="1012517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7" name="フローチャート: 判断 806"/>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8" name="テキスト ボックス 807"/>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143358</xdr:rowOff>
    </xdr:from>
    <xdr:to>
      <xdr:col>107</xdr:col>
      <xdr:colOff>50800</xdr:colOff>
      <xdr:row>59</xdr:row>
      <xdr:rowOff>9627</xdr:rowOff>
    </xdr:to>
    <xdr:cxnSp macro="">
      <xdr:nvCxnSpPr>
        <xdr:cNvPr id="809" name="直線コネクタ 808"/>
        <xdr:cNvCxnSpPr/>
      </xdr:nvCxnSpPr>
      <xdr:spPr>
        <a:xfrm>
          <a:off x="19545300" y="1008745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10" name="フローチャート: 判断 809"/>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11" name="テキスト ボックス 810"/>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143358</xdr:rowOff>
    </xdr:from>
    <xdr:to>
      <xdr:col>102</xdr:col>
      <xdr:colOff>114300</xdr:colOff>
      <xdr:row>58</xdr:row>
      <xdr:rowOff>170866</xdr:rowOff>
    </xdr:to>
    <xdr:cxnSp macro="">
      <xdr:nvCxnSpPr>
        <xdr:cNvPr id="812" name="直線コネクタ 811"/>
        <xdr:cNvCxnSpPr/>
      </xdr:nvCxnSpPr>
      <xdr:spPr>
        <a:xfrm flipV="1">
          <a:off x="18656300" y="10087458"/>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13" name="フローチャート: 判断 812"/>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88231</xdr:rowOff>
    </xdr:from>
    <xdr:ext cx="469744" cy="259045"/>
    <xdr:sp macro="" textlink="">
      <xdr:nvSpPr>
        <xdr:cNvPr id="814" name="テキスト ボックス 813"/>
        <xdr:cNvSpPr txBox="1"/>
      </xdr:nvSpPr>
      <xdr:spPr>
        <a:xfrm>
          <a:off x="19310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5" name="フローチャート: 判断 814"/>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6" name="テキスト ボックス 815"/>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140868</xdr:rowOff>
    </xdr:from>
    <xdr:to>
      <xdr:col>116</xdr:col>
      <xdr:colOff>114300</xdr:colOff>
      <xdr:row>59</xdr:row>
      <xdr:rowOff>71018</xdr:rowOff>
    </xdr:to>
    <xdr:sp macro="" textlink="">
      <xdr:nvSpPr>
        <xdr:cNvPr id="822" name="楕円 821"/>
        <xdr:cNvSpPr/>
      </xdr:nvSpPr>
      <xdr:spPr>
        <a:xfrm>
          <a:off x="22110700" y="100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55795</xdr:rowOff>
    </xdr:from>
    <xdr:ext cx="378565" cy="259045"/>
    <xdr:sp macro="" textlink="">
      <xdr:nvSpPr>
        <xdr:cNvPr id="823" name="貸付金該当値テキスト"/>
        <xdr:cNvSpPr txBox="1"/>
      </xdr:nvSpPr>
      <xdr:spPr>
        <a:xfrm>
          <a:off x="22212300" y="99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131725</xdr:rowOff>
    </xdr:from>
    <xdr:to>
      <xdr:col>112</xdr:col>
      <xdr:colOff>38100</xdr:colOff>
      <xdr:row>59</xdr:row>
      <xdr:rowOff>61875</xdr:rowOff>
    </xdr:to>
    <xdr:sp macro="" textlink="">
      <xdr:nvSpPr>
        <xdr:cNvPr id="824" name="楕円 823"/>
        <xdr:cNvSpPr/>
      </xdr:nvSpPr>
      <xdr:spPr>
        <a:xfrm>
          <a:off x="21272500" y="10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53002</xdr:rowOff>
    </xdr:from>
    <xdr:ext cx="378565" cy="259045"/>
    <xdr:sp macro="" textlink="">
      <xdr:nvSpPr>
        <xdr:cNvPr id="825" name="テキスト ボックス 824"/>
        <xdr:cNvSpPr txBox="1"/>
      </xdr:nvSpPr>
      <xdr:spPr>
        <a:xfrm>
          <a:off x="21134017" y="1016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130277</xdr:rowOff>
    </xdr:from>
    <xdr:to>
      <xdr:col>107</xdr:col>
      <xdr:colOff>101600</xdr:colOff>
      <xdr:row>59</xdr:row>
      <xdr:rowOff>60427</xdr:rowOff>
    </xdr:to>
    <xdr:sp macro="" textlink="">
      <xdr:nvSpPr>
        <xdr:cNvPr id="826" name="楕円 825"/>
        <xdr:cNvSpPr/>
      </xdr:nvSpPr>
      <xdr:spPr>
        <a:xfrm>
          <a:off x="20383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51554</xdr:rowOff>
    </xdr:from>
    <xdr:ext cx="378565" cy="259045"/>
    <xdr:sp macro="" textlink="">
      <xdr:nvSpPr>
        <xdr:cNvPr id="827" name="テキスト ボックス 826"/>
        <xdr:cNvSpPr txBox="1"/>
      </xdr:nvSpPr>
      <xdr:spPr>
        <a:xfrm>
          <a:off x="20245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92558</xdr:rowOff>
    </xdr:from>
    <xdr:to>
      <xdr:col>102</xdr:col>
      <xdr:colOff>165100</xdr:colOff>
      <xdr:row>59</xdr:row>
      <xdr:rowOff>22708</xdr:rowOff>
    </xdr:to>
    <xdr:sp macro="" textlink="">
      <xdr:nvSpPr>
        <xdr:cNvPr id="828" name="楕円 827"/>
        <xdr:cNvSpPr/>
      </xdr:nvSpPr>
      <xdr:spPr>
        <a:xfrm>
          <a:off x="19494500" y="100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13835</xdr:rowOff>
    </xdr:from>
    <xdr:ext cx="378565" cy="259045"/>
    <xdr:sp macro="" textlink="">
      <xdr:nvSpPr>
        <xdr:cNvPr id="829" name="テキスト ボックス 828"/>
        <xdr:cNvSpPr txBox="1"/>
      </xdr:nvSpPr>
      <xdr:spPr>
        <a:xfrm>
          <a:off x="19356017" y="1012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120066</xdr:rowOff>
    </xdr:from>
    <xdr:to>
      <xdr:col>98</xdr:col>
      <xdr:colOff>38100</xdr:colOff>
      <xdr:row>59</xdr:row>
      <xdr:rowOff>50216</xdr:rowOff>
    </xdr:to>
    <xdr:sp macro="" textlink="">
      <xdr:nvSpPr>
        <xdr:cNvPr id="830" name="楕円 829"/>
        <xdr:cNvSpPr/>
      </xdr:nvSpPr>
      <xdr:spPr>
        <a:xfrm>
          <a:off x="18605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41343</xdr:rowOff>
    </xdr:from>
    <xdr:ext cx="378565" cy="259045"/>
    <xdr:sp macro="" textlink="">
      <xdr:nvSpPr>
        <xdr:cNvPr id="831" name="テキスト ボックス 830"/>
        <xdr:cNvSpPr txBox="1"/>
      </xdr:nvSpPr>
      <xdr:spPr>
        <a:xfrm>
          <a:off x="18467017"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6" name="直線コネクタ 855"/>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7" name="繰出金最小値テキスト"/>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8" name="直線コネクタ 857"/>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9" name="繰出金最大値テキスト"/>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60" name="直線コネクタ 859"/>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82969</xdr:rowOff>
    </xdr:from>
    <xdr:to>
      <xdr:col>116</xdr:col>
      <xdr:colOff>63500</xdr:colOff>
      <xdr:row>74</xdr:row>
      <xdr:rowOff>162103</xdr:rowOff>
    </xdr:to>
    <xdr:cxnSp macro="">
      <xdr:nvCxnSpPr>
        <xdr:cNvPr id="861" name="直線コネクタ 860"/>
        <xdr:cNvCxnSpPr/>
      </xdr:nvCxnSpPr>
      <xdr:spPr>
        <a:xfrm flipV="1">
          <a:off x="21323300" y="12770269"/>
          <a:ext cx="8382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118425</xdr:rowOff>
    </xdr:from>
    <xdr:ext cx="534377" cy="259045"/>
    <xdr:sp macro="" textlink="">
      <xdr:nvSpPr>
        <xdr:cNvPr id="862" name="繰出金平均値テキスト"/>
        <xdr:cNvSpPr txBox="1"/>
      </xdr:nvSpPr>
      <xdr:spPr>
        <a:xfrm>
          <a:off x="22212300" y="124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3" name="フローチャート: 判断 862"/>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142062</xdr:rowOff>
    </xdr:from>
    <xdr:to>
      <xdr:col>111</xdr:col>
      <xdr:colOff>177800</xdr:colOff>
      <xdr:row>74</xdr:row>
      <xdr:rowOff>162103</xdr:rowOff>
    </xdr:to>
    <xdr:cxnSp macro="">
      <xdr:nvCxnSpPr>
        <xdr:cNvPr id="864" name="直線コネクタ 863"/>
        <xdr:cNvCxnSpPr/>
      </xdr:nvCxnSpPr>
      <xdr:spPr>
        <a:xfrm>
          <a:off x="20434300" y="12829362"/>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5" name="フローチャート: 判断 864"/>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95394</xdr:rowOff>
    </xdr:from>
    <xdr:ext cx="534377" cy="259045"/>
    <xdr:sp macro="" textlink="">
      <xdr:nvSpPr>
        <xdr:cNvPr id="866" name="テキスト ボックス 865"/>
        <xdr:cNvSpPr txBox="1"/>
      </xdr:nvSpPr>
      <xdr:spPr>
        <a:xfrm>
          <a:off x="21056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142062</xdr:rowOff>
    </xdr:from>
    <xdr:to>
      <xdr:col>107</xdr:col>
      <xdr:colOff>50800</xdr:colOff>
      <xdr:row>75</xdr:row>
      <xdr:rowOff>42335</xdr:rowOff>
    </xdr:to>
    <xdr:cxnSp macro="">
      <xdr:nvCxnSpPr>
        <xdr:cNvPr id="867" name="直線コネクタ 866"/>
        <xdr:cNvCxnSpPr/>
      </xdr:nvCxnSpPr>
      <xdr:spPr>
        <a:xfrm flipV="1">
          <a:off x="19545300" y="12829362"/>
          <a:ext cx="8890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8" name="フローチャート: 判断 867"/>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69" name="テキスト ボックス 868"/>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3245</xdr:rowOff>
    </xdr:from>
    <xdr:to>
      <xdr:col>102</xdr:col>
      <xdr:colOff>114300</xdr:colOff>
      <xdr:row>75</xdr:row>
      <xdr:rowOff>42335</xdr:rowOff>
    </xdr:to>
    <xdr:cxnSp macro="">
      <xdr:nvCxnSpPr>
        <xdr:cNvPr id="870" name="直線コネクタ 869"/>
        <xdr:cNvCxnSpPr/>
      </xdr:nvCxnSpPr>
      <xdr:spPr>
        <a:xfrm>
          <a:off x="18656300" y="12861995"/>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71" name="フローチャート: 判断 870"/>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72" name="テキスト ボックス 871"/>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3" name="フローチャート: 判断 872"/>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77163</xdr:rowOff>
    </xdr:from>
    <xdr:ext cx="534377" cy="259045"/>
    <xdr:sp macro="" textlink="">
      <xdr:nvSpPr>
        <xdr:cNvPr id="874" name="テキスト ボックス 873"/>
        <xdr:cNvSpPr txBox="1"/>
      </xdr:nvSpPr>
      <xdr:spPr>
        <a:xfrm>
          <a:off x="18389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32169</xdr:rowOff>
    </xdr:from>
    <xdr:to>
      <xdr:col>116</xdr:col>
      <xdr:colOff>114300</xdr:colOff>
      <xdr:row>74</xdr:row>
      <xdr:rowOff>133769</xdr:rowOff>
    </xdr:to>
    <xdr:sp macro="" textlink="">
      <xdr:nvSpPr>
        <xdr:cNvPr id="880" name="楕円 879"/>
        <xdr:cNvSpPr/>
      </xdr:nvSpPr>
      <xdr:spPr>
        <a:xfrm>
          <a:off x="22110700" y="127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10596</xdr:rowOff>
    </xdr:from>
    <xdr:ext cx="534377" cy="259045"/>
    <xdr:sp macro="" textlink="">
      <xdr:nvSpPr>
        <xdr:cNvPr id="881" name="繰出金該当値テキスト"/>
        <xdr:cNvSpPr txBox="1"/>
      </xdr:nvSpPr>
      <xdr:spPr>
        <a:xfrm>
          <a:off x="22212300" y="126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111303</xdr:rowOff>
    </xdr:from>
    <xdr:to>
      <xdr:col>112</xdr:col>
      <xdr:colOff>38100</xdr:colOff>
      <xdr:row>75</xdr:row>
      <xdr:rowOff>41453</xdr:rowOff>
    </xdr:to>
    <xdr:sp macro="" textlink="">
      <xdr:nvSpPr>
        <xdr:cNvPr id="882" name="楕円 881"/>
        <xdr:cNvSpPr/>
      </xdr:nvSpPr>
      <xdr:spPr>
        <a:xfrm>
          <a:off x="21272500" y="12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32580</xdr:rowOff>
    </xdr:from>
    <xdr:ext cx="534377" cy="259045"/>
    <xdr:sp macro="" textlink="">
      <xdr:nvSpPr>
        <xdr:cNvPr id="883" name="テキスト ボックス 882"/>
        <xdr:cNvSpPr txBox="1"/>
      </xdr:nvSpPr>
      <xdr:spPr>
        <a:xfrm>
          <a:off x="21056111" y="128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91262</xdr:rowOff>
    </xdr:from>
    <xdr:to>
      <xdr:col>107</xdr:col>
      <xdr:colOff>101600</xdr:colOff>
      <xdr:row>75</xdr:row>
      <xdr:rowOff>21412</xdr:rowOff>
    </xdr:to>
    <xdr:sp macro="" textlink="">
      <xdr:nvSpPr>
        <xdr:cNvPr id="884" name="楕円 883"/>
        <xdr:cNvSpPr/>
      </xdr:nvSpPr>
      <xdr:spPr>
        <a:xfrm>
          <a:off x="20383500" y="127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12539</xdr:rowOff>
    </xdr:from>
    <xdr:ext cx="534377" cy="259045"/>
    <xdr:sp macro="" textlink="">
      <xdr:nvSpPr>
        <xdr:cNvPr id="885" name="テキスト ボックス 884"/>
        <xdr:cNvSpPr txBox="1"/>
      </xdr:nvSpPr>
      <xdr:spPr>
        <a:xfrm>
          <a:off x="20167111" y="128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162985</xdr:rowOff>
    </xdr:from>
    <xdr:to>
      <xdr:col>102</xdr:col>
      <xdr:colOff>165100</xdr:colOff>
      <xdr:row>75</xdr:row>
      <xdr:rowOff>93135</xdr:rowOff>
    </xdr:to>
    <xdr:sp macro="" textlink="">
      <xdr:nvSpPr>
        <xdr:cNvPr id="886" name="楕円 885"/>
        <xdr:cNvSpPr/>
      </xdr:nvSpPr>
      <xdr:spPr>
        <a:xfrm>
          <a:off x="19494500" y="128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84262</xdr:rowOff>
    </xdr:from>
    <xdr:ext cx="534377" cy="259045"/>
    <xdr:sp macro="" textlink="">
      <xdr:nvSpPr>
        <xdr:cNvPr id="887" name="テキスト ボックス 886"/>
        <xdr:cNvSpPr txBox="1"/>
      </xdr:nvSpPr>
      <xdr:spPr>
        <a:xfrm>
          <a:off x="19278111" y="129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123895</xdr:rowOff>
    </xdr:from>
    <xdr:to>
      <xdr:col>98</xdr:col>
      <xdr:colOff>38100</xdr:colOff>
      <xdr:row>75</xdr:row>
      <xdr:rowOff>54045</xdr:rowOff>
    </xdr:to>
    <xdr:sp macro="" textlink="">
      <xdr:nvSpPr>
        <xdr:cNvPr id="888" name="楕円 887"/>
        <xdr:cNvSpPr/>
      </xdr:nvSpPr>
      <xdr:spPr>
        <a:xfrm>
          <a:off x="18605500" y="128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45172</xdr:rowOff>
    </xdr:from>
    <xdr:ext cx="534377" cy="259045"/>
    <xdr:sp macro="" textlink="">
      <xdr:nvSpPr>
        <xdr:cNvPr id="889" name="テキスト ボックス 888"/>
        <xdr:cNvSpPr txBox="1"/>
      </xdr:nvSpPr>
      <xdr:spPr>
        <a:xfrm>
          <a:off x="18389111" y="12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歳入決算総額は住民一人当たり</a:t>
          </a:r>
          <a:r>
            <a:rPr kumimoji="1" lang="en-US" altLang="ja-JP" sz="1200" b="0" i="0" u="none" strike="noStrike" kern="0" cap="none" spc="0" normalizeH="0" baseline="0" noProof="0">
              <a:ln>
                <a:noFill/>
              </a:ln>
              <a:solidFill>
                <a:prstClr val="black"/>
              </a:solidFill>
              <a:effectLst/>
              <a:uLnTx/>
              <a:uFillTx/>
              <a:latin typeface="+mn-lt"/>
              <a:ea typeface="+mn-ea"/>
              <a:cs typeface="+mn-cs"/>
            </a:rPr>
            <a:t>773,455</a:t>
          </a:r>
          <a:r>
            <a:rPr kumimoji="1" lang="ja-JP" altLang="ja-JP" sz="1200" b="0" i="0" u="none" strike="noStrike" kern="0" cap="none" spc="0" normalizeH="0" baseline="0" noProof="0">
              <a:ln>
                <a:noFill/>
              </a:ln>
              <a:solidFill>
                <a:prstClr val="black"/>
              </a:solidFill>
              <a:effectLst/>
              <a:uLnTx/>
              <a:uFillTx/>
              <a:latin typeface="+mn-lt"/>
              <a:ea typeface="+mn-ea"/>
              <a:cs typeface="+mn-cs"/>
            </a:rPr>
            <a:t>円（前年度：</a:t>
          </a:r>
          <a:r>
            <a:rPr kumimoji="1" lang="en-US" altLang="ja-JP" sz="1200" b="0" i="0" u="none" strike="noStrike" kern="0" cap="none" spc="0" normalizeH="0" baseline="0" noProof="0">
              <a:ln>
                <a:noFill/>
              </a:ln>
              <a:solidFill>
                <a:prstClr val="black"/>
              </a:solidFill>
              <a:effectLst/>
              <a:uLnTx/>
              <a:uFillTx/>
              <a:latin typeface="+mn-lt"/>
              <a:ea typeface="+mn-ea"/>
              <a:cs typeface="+mn-cs"/>
            </a:rPr>
            <a:t>791,076</a:t>
          </a:r>
          <a:r>
            <a:rPr kumimoji="1" lang="ja-JP" altLang="ja-JP" sz="1200" b="0" i="0" u="none" strike="noStrike" kern="0" cap="none" spc="0" normalizeH="0" baseline="0" noProof="0">
              <a:ln>
                <a:noFill/>
              </a:ln>
              <a:solidFill>
                <a:prstClr val="black"/>
              </a:solidFill>
              <a:effectLst/>
              <a:uLnTx/>
              <a:uFillTx/>
              <a:latin typeface="+mn-lt"/>
              <a:ea typeface="+mn-ea"/>
              <a:cs typeface="+mn-cs"/>
            </a:rPr>
            <a:t>円）、歳出決算総額は住民一人当たり</a:t>
          </a:r>
          <a:r>
            <a:rPr kumimoji="1" lang="en-US" altLang="ja-JP" sz="1200" b="0" i="0" u="none" strike="noStrike" kern="0" cap="none" spc="0" normalizeH="0" baseline="0" noProof="0">
              <a:ln>
                <a:noFill/>
              </a:ln>
              <a:solidFill>
                <a:prstClr val="black"/>
              </a:solidFill>
              <a:effectLst/>
              <a:uLnTx/>
              <a:uFillTx/>
              <a:latin typeface="+mn-lt"/>
              <a:ea typeface="+mn-ea"/>
              <a:cs typeface="+mn-cs"/>
            </a:rPr>
            <a:t>744,741</a:t>
          </a:r>
          <a:r>
            <a:rPr kumimoji="1" lang="ja-JP" altLang="ja-JP" sz="1200" b="0" i="0" u="none" strike="noStrike" kern="0" cap="none" spc="0" normalizeH="0" baseline="0" noProof="0">
              <a:ln>
                <a:noFill/>
              </a:ln>
              <a:solidFill>
                <a:prstClr val="black"/>
              </a:solidFill>
              <a:effectLst/>
              <a:uLnTx/>
              <a:uFillTx/>
              <a:latin typeface="+mn-lt"/>
              <a:ea typeface="+mn-ea"/>
              <a:cs typeface="+mn-cs"/>
            </a:rPr>
            <a:t>円（前年度：</a:t>
          </a:r>
          <a:r>
            <a:rPr kumimoji="1" lang="en-US" altLang="ja-JP" sz="1200" b="0" i="0" u="none" strike="noStrike" kern="0" cap="none" spc="0" normalizeH="0" baseline="0" noProof="0">
              <a:ln>
                <a:noFill/>
              </a:ln>
              <a:solidFill>
                <a:prstClr val="black"/>
              </a:solidFill>
              <a:effectLst/>
              <a:uLnTx/>
              <a:uFillTx/>
              <a:latin typeface="+mn-lt"/>
              <a:ea typeface="+mn-ea"/>
              <a:cs typeface="+mn-cs"/>
            </a:rPr>
            <a:t>761,902</a:t>
          </a:r>
          <a:r>
            <a:rPr kumimoji="1" lang="ja-JP" altLang="ja-JP" sz="1200" b="0" i="0" u="none" strike="noStrike" kern="0" cap="none" spc="0" normalizeH="0" baseline="0" noProof="0">
              <a:ln>
                <a:noFill/>
              </a:ln>
              <a:solidFill>
                <a:prstClr val="black"/>
              </a:solidFill>
              <a:effectLst/>
              <a:uLnTx/>
              <a:uFillTx/>
              <a:latin typeface="+mn-lt"/>
              <a:ea typeface="+mn-ea"/>
              <a:cs typeface="+mn-cs"/>
            </a:rPr>
            <a:t>円）となっている。</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○維持補修費　令和</a:t>
          </a:r>
          <a:r>
            <a:rPr kumimoji="1" lang="en-US" altLang="ja-JP" sz="1200" b="0" i="0" u="none" strike="noStrike" kern="0" cap="none" spc="0" normalizeH="0" baseline="0" noProof="0">
              <a:ln>
                <a:noFill/>
              </a:ln>
              <a:solidFill>
                <a:prstClr val="black"/>
              </a:solidFill>
              <a:effectLst/>
              <a:uLnTx/>
              <a:uFillTx/>
              <a:latin typeface="+mn-lt"/>
              <a:ea typeface="+mn-ea"/>
              <a:cs typeface="+mn-cs"/>
            </a:rPr>
            <a:t>2</a:t>
          </a:r>
          <a:r>
            <a:rPr kumimoji="1" lang="ja-JP" altLang="en-US" sz="1200" b="0" i="0" u="none" strike="noStrike" kern="0" cap="none" spc="0" normalizeH="0" baseline="0" noProof="0">
              <a:ln>
                <a:noFill/>
              </a:ln>
              <a:solidFill>
                <a:prstClr val="black"/>
              </a:solidFill>
              <a:effectLst/>
              <a:uLnTx/>
              <a:uFillTx/>
              <a:latin typeface="+mn-lt"/>
              <a:ea typeface="+mn-ea"/>
              <a:cs typeface="+mn-cs"/>
            </a:rPr>
            <a:t>年度：</a:t>
          </a:r>
          <a:r>
            <a:rPr kumimoji="1" lang="en-US" altLang="ja-JP" sz="1200" b="0" i="0" u="none" strike="noStrike" kern="0" cap="none" spc="0" normalizeH="0" baseline="0" noProof="0">
              <a:ln>
                <a:noFill/>
              </a:ln>
              <a:solidFill>
                <a:prstClr val="black"/>
              </a:solidFill>
              <a:effectLst/>
              <a:uLnTx/>
              <a:uFillTx/>
              <a:latin typeface="+mn-lt"/>
              <a:ea typeface="+mn-ea"/>
              <a:cs typeface="+mn-cs"/>
            </a:rPr>
            <a:t>7,726</a:t>
          </a:r>
          <a:r>
            <a:rPr kumimoji="1" lang="ja-JP" altLang="en-US" sz="1200" b="0" i="0" u="none" strike="noStrike" kern="0" cap="none" spc="0" normalizeH="0" baseline="0" noProof="0">
              <a:ln>
                <a:noFill/>
              </a:ln>
              <a:solidFill>
                <a:prstClr val="black"/>
              </a:solidFill>
              <a:effectLst/>
              <a:uLnTx/>
              <a:uFillTx/>
              <a:latin typeface="+mn-lt"/>
              <a:ea typeface="+mn-ea"/>
              <a:cs typeface="+mn-cs"/>
            </a:rPr>
            <a:t>円から令和</a:t>
          </a:r>
          <a:r>
            <a:rPr kumimoji="1" lang="en-US" altLang="ja-JP" sz="1200" b="0" i="0" u="none" strike="noStrike" kern="0" cap="none" spc="0" normalizeH="0" baseline="0" noProof="0">
              <a:ln>
                <a:noFill/>
              </a:ln>
              <a:solidFill>
                <a:prstClr val="black"/>
              </a:solidFill>
              <a:effectLst/>
              <a:uLnTx/>
              <a:uFillTx/>
              <a:latin typeface="+mn-lt"/>
              <a:ea typeface="+mn-ea"/>
              <a:cs typeface="+mn-cs"/>
            </a:rPr>
            <a:t>3</a:t>
          </a:r>
          <a:r>
            <a:rPr kumimoji="1" lang="ja-JP" altLang="en-US" sz="1200" b="0" i="0" u="none" strike="noStrike" kern="0" cap="none" spc="0" normalizeH="0" baseline="0" noProof="0">
              <a:ln>
                <a:noFill/>
              </a:ln>
              <a:solidFill>
                <a:prstClr val="black"/>
              </a:solidFill>
              <a:effectLst/>
              <a:uLnTx/>
              <a:uFillTx/>
              <a:latin typeface="+mn-lt"/>
              <a:ea typeface="+mn-ea"/>
              <a:cs typeface="+mn-cs"/>
            </a:rPr>
            <a:t>年度：</a:t>
          </a:r>
          <a:r>
            <a:rPr kumimoji="1" lang="en-US" altLang="ja-JP" sz="1200" b="0" i="0" u="none" strike="noStrike" kern="0" cap="none" spc="0" normalizeH="0" baseline="0" noProof="0">
              <a:ln>
                <a:noFill/>
              </a:ln>
              <a:solidFill>
                <a:prstClr val="black"/>
              </a:solidFill>
              <a:effectLst/>
              <a:uLnTx/>
              <a:uFillTx/>
              <a:latin typeface="+mn-lt"/>
              <a:ea typeface="+mn-ea"/>
              <a:cs typeface="+mn-cs"/>
            </a:rPr>
            <a:t>19,596</a:t>
          </a:r>
          <a:r>
            <a:rPr kumimoji="1" lang="ja-JP" altLang="en-US" sz="1200" b="0" i="0" u="none" strike="noStrike" kern="0" cap="none" spc="0" normalizeH="0" baseline="0" noProof="0">
              <a:ln>
                <a:noFill/>
              </a:ln>
              <a:solidFill>
                <a:prstClr val="black"/>
              </a:solidFill>
              <a:effectLst/>
              <a:uLnTx/>
              <a:uFillTx/>
              <a:latin typeface="+mn-lt"/>
              <a:ea typeface="+mn-ea"/>
              <a:cs typeface="+mn-cs"/>
            </a:rPr>
            <a:t>円と急増している。主な原因として、新型コロナウイルスの影響による施設の改修など（約</a:t>
          </a:r>
          <a:r>
            <a:rPr kumimoji="1" lang="en-US" altLang="ja-JP" sz="1200" b="0" i="0" u="none" strike="noStrike" kern="0" cap="none" spc="0" normalizeH="0" baseline="0" noProof="0">
              <a:ln>
                <a:noFill/>
              </a:ln>
              <a:solidFill>
                <a:prstClr val="black"/>
              </a:solidFill>
              <a:effectLst/>
              <a:uLnTx/>
              <a:uFillTx/>
              <a:latin typeface="+mn-lt"/>
              <a:ea typeface="+mn-ea"/>
              <a:cs typeface="+mn-cs"/>
            </a:rPr>
            <a:t>1</a:t>
          </a:r>
          <a:r>
            <a:rPr kumimoji="1" lang="ja-JP" altLang="en-US" sz="1200" b="0" i="0" u="none" strike="noStrike" kern="0" cap="none" spc="0" normalizeH="0" baseline="0" noProof="0">
              <a:ln>
                <a:noFill/>
              </a:ln>
              <a:solidFill>
                <a:prstClr val="black"/>
              </a:solidFill>
              <a:effectLst/>
              <a:uLnTx/>
              <a:uFillTx/>
              <a:latin typeface="+mn-lt"/>
              <a:ea typeface="+mn-ea"/>
              <a:cs typeface="+mn-cs"/>
            </a:rPr>
            <a:t>億</a:t>
          </a:r>
          <a:r>
            <a:rPr kumimoji="1" lang="en-US" altLang="ja-JP" sz="1200" b="0" i="0" u="none" strike="noStrike" kern="0" cap="none" spc="0" normalizeH="0" baseline="0" noProof="0">
              <a:ln>
                <a:noFill/>
              </a:ln>
              <a:solidFill>
                <a:prstClr val="black"/>
              </a:solidFill>
              <a:effectLst/>
              <a:uLnTx/>
              <a:uFillTx/>
              <a:latin typeface="+mn-lt"/>
              <a:ea typeface="+mn-ea"/>
              <a:cs typeface="+mn-cs"/>
            </a:rPr>
            <a:t>6,000</a:t>
          </a:r>
          <a:r>
            <a:rPr kumimoji="1" lang="ja-JP" altLang="en-US" sz="1200" b="0" i="0" u="none" strike="noStrike" kern="0" cap="none" spc="0" normalizeH="0" baseline="0" noProof="0">
              <a:ln>
                <a:noFill/>
              </a:ln>
              <a:solidFill>
                <a:prstClr val="black"/>
              </a:solidFill>
              <a:effectLst/>
              <a:uLnTx/>
              <a:uFillTx/>
              <a:latin typeface="+mn-lt"/>
              <a:ea typeface="+mn-ea"/>
              <a:cs typeface="+mn-cs"/>
            </a:rPr>
            <a:t>万円）を行っていることがあげられる。</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○扶助費　令和</a:t>
          </a:r>
          <a:r>
            <a:rPr kumimoji="1" lang="en-US" altLang="ja-JP" sz="1200" b="0" i="0" u="none" strike="noStrike" kern="0" cap="none" spc="0" normalizeH="0" baseline="0" noProof="0">
              <a:ln>
                <a:noFill/>
              </a:ln>
              <a:solidFill>
                <a:prstClr val="black"/>
              </a:solidFill>
              <a:effectLst/>
              <a:uLnTx/>
              <a:uFillTx/>
              <a:latin typeface="+mn-lt"/>
              <a:ea typeface="+mn-ea"/>
              <a:cs typeface="+mn-cs"/>
            </a:rPr>
            <a:t>2</a:t>
          </a:r>
          <a:r>
            <a:rPr kumimoji="1" lang="ja-JP" altLang="en-US" sz="1200" b="0" i="0" u="none" strike="noStrike" kern="0" cap="none" spc="0" normalizeH="0" baseline="0" noProof="0">
              <a:ln>
                <a:noFill/>
              </a:ln>
              <a:solidFill>
                <a:prstClr val="black"/>
              </a:solidFill>
              <a:effectLst/>
              <a:uLnTx/>
              <a:uFillTx/>
              <a:latin typeface="+mn-lt"/>
              <a:ea typeface="+mn-ea"/>
              <a:cs typeface="+mn-cs"/>
            </a:rPr>
            <a:t>年度：</a:t>
          </a:r>
          <a:r>
            <a:rPr kumimoji="1" lang="en-US" altLang="ja-JP" sz="1200" b="0" i="0" u="none" strike="noStrike" kern="0" cap="none" spc="0" normalizeH="0" baseline="0" noProof="0">
              <a:ln>
                <a:noFill/>
              </a:ln>
              <a:solidFill>
                <a:prstClr val="black"/>
              </a:solidFill>
              <a:effectLst/>
              <a:uLnTx/>
              <a:uFillTx/>
              <a:latin typeface="+mn-lt"/>
              <a:ea typeface="+mn-ea"/>
              <a:cs typeface="+mn-cs"/>
            </a:rPr>
            <a:t>53,126</a:t>
          </a:r>
          <a:r>
            <a:rPr kumimoji="1" lang="ja-JP" altLang="en-US" sz="1200" b="0" i="0" u="none" strike="noStrike" kern="0" cap="none" spc="0" normalizeH="0" baseline="0" noProof="0">
              <a:ln>
                <a:noFill/>
              </a:ln>
              <a:solidFill>
                <a:prstClr val="black"/>
              </a:solidFill>
              <a:effectLst/>
              <a:uLnTx/>
              <a:uFillTx/>
              <a:latin typeface="+mn-lt"/>
              <a:ea typeface="+mn-ea"/>
              <a:cs typeface="+mn-cs"/>
            </a:rPr>
            <a:t>円から令和</a:t>
          </a:r>
          <a:r>
            <a:rPr kumimoji="1" lang="en-US" altLang="ja-JP" sz="1200" b="0" i="0" u="none" strike="noStrike" kern="0" cap="none" spc="0" normalizeH="0" baseline="0" noProof="0">
              <a:ln>
                <a:noFill/>
              </a:ln>
              <a:solidFill>
                <a:prstClr val="black"/>
              </a:solidFill>
              <a:effectLst/>
              <a:uLnTx/>
              <a:uFillTx/>
              <a:latin typeface="+mn-lt"/>
              <a:ea typeface="+mn-ea"/>
              <a:cs typeface="+mn-cs"/>
            </a:rPr>
            <a:t>3</a:t>
          </a:r>
          <a:r>
            <a:rPr kumimoji="1" lang="ja-JP" altLang="en-US" sz="1200" b="0" i="0" u="none" strike="noStrike" kern="0" cap="none" spc="0" normalizeH="0" baseline="0" noProof="0">
              <a:ln>
                <a:noFill/>
              </a:ln>
              <a:solidFill>
                <a:prstClr val="black"/>
              </a:solidFill>
              <a:effectLst/>
              <a:uLnTx/>
              <a:uFillTx/>
              <a:latin typeface="+mn-lt"/>
              <a:ea typeface="+mn-ea"/>
              <a:cs typeface="+mn-cs"/>
            </a:rPr>
            <a:t>年度：</a:t>
          </a:r>
          <a:r>
            <a:rPr kumimoji="1" lang="en-US" altLang="ja-JP" sz="1200" b="0" i="0" u="none" strike="noStrike" kern="0" cap="none" spc="0" normalizeH="0" baseline="0" noProof="0">
              <a:ln>
                <a:noFill/>
              </a:ln>
              <a:solidFill>
                <a:prstClr val="black"/>
              </a:solidFill>
              <a:effectLst/>
              <a:uLnTx/>
              <a:uFillTx/>
              <a:latin typeface="+mn-lt"/>
              <a:ea typeface="+mn-ea"/>
              <a:cs typeface="+mn-cs"/>
            </a:rPr>
            <a:t>75,780</a:t>
          </a:r>
          <a:r>
            <a:rPr kumimoji="1" lang="ja-JP" altLang="en-US" sz="1200" b="0" i="0" u="none" strike="noStrike" kern="0" cap="none" spc="0" normalizeH="0" baseline="0" noProof="0">
              <a:ln>
                <a:noFill/>
              </a:ln>
              <a:solidFill>
                <a:prstClr val="black"/>
              </a:solidFill>
              <a:effectLst/>
              <a:uLnTx/>
              <a:uFillTx/>
              <a:latin typeface="+mn-lt"/>
              <a:ea typeface="+mn-ea"/>
              <a:cs typeface="+mn-cs"/>
            </a:rPr>
            <a:t>円と増加している。経常的な医療費などは微増であるが、大きな理由として、コロナ対策の子育て世帯への臨時特別給付金：</a:t>
          </a:r>
          <a:r>
            <a:rPr kumimoji="1" lang="en-US" altLang="ja-JP" sz="1200" b="0" i="0" u="none" strike="noStrike" kern="0" cap="none" spc="0" normalizeH="0" baseline="0" noProof="0">
              <a:ln>
                <a:noFill/>
              </a:ln>
              <a:solidFill>
                <a:prstClr val="black"/>
              </a:solidFill>
              <a:effectLst/>
              <a:uLnTx/>
              <a:uFillTx/>
              <a:latin typeface="+mn-lt"/>
              <a:ea typeface="+mn-ea"/>
              <a:cs typeface="+mn-cs"/>
            </a:rPr>
            <a:t>208,800</a:t>
          </a:r>
          <a:r>
            <a:rPr kumimoji="1" lang="ja-JP" altLang="en-US" sz="1200" b="0" i="0" u="none" strike="noStrike" kern="0" cap="none" spc="0" normalizeH="0" baseline="0" noProof="0">
              <a:ln>
                <a:noFill/>
              </a:ln>
              <a:solidFill>
                <a:prstClr val="black"/>
              </a:solidFill>
              <a:effectLst/>
              <a:uLnTx/>
              <a:uFillTx/>
              <a:latin typeface="+mn-lt"/>
              <a:ea typeface="+mn-ea"/>
              <a:cs typeface="+mn-cs"/>
            </a:rPr>
            <a:t>千円や住民税非課税世帯への臨時特別給付金：</a:t>
          </a:r>
          <a:r>
            <a:rPr kumimoji="1" lang="en-US" altLang="ja-JP" sz="1200" b="0" i="0" u="none" strike="noStrike" kern="0" cap="none" spc="0" normalizeH="0" baseline="0" noProof="0">
              <a:ln>
                <a:noFill/>
              </a:ln>
              <a:solidFill>
                <a:prstClr val="black"/>
              </a:solidFill>
              <a:effectLst/>
              <a:uLnTx/>
              <a:uFillTx/>
              <a:latin typeface="+mn-lt"/>
              <a:ea typeface="+mn-ea"/>
              <a:cs typeface="+mn-cs"/>
            </a:rPr>
            <a:t>216,400</a:t>
          </a:r>
          <a:r>
            <a:rPr kumimoji="1" lang="ja-JP" altLang="en-US" sz="1200" b="0" i="0" u="none" strike="noStrike" kern="0" cap="none" spc="0" normalizeH="0" baseline="0" noProof="0">
              <a:ln>
                <a:noFill/>
              </a:ln>
              <a:solidFill>
                <a:prstClr val="black"/>
              </a:solidFill>
              <a:effectLst/>
              <a:uLnTx/>
              <a:uFillTx/>
              <a:latin typeface="+mn-lt"/>
              <a:ea typeface="+mn-ea"/>
              <a:cs typeface="+mn-cs"/>
            </a:rPr>
            <a:t>千円を実施したことがあげられる。</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●補助費等　令和</a:t>
          </a:r>
          <a:r>
            <a:rPr kumimoji="1" lang="en-US" altLang="ja-JP" sz="1200" b="0" i="0" u="none" strike="noStrike" kern="0" cap="none" spc="0" normalizeH="0" baseline="0" noProof="0">
              <a:ln>
                <a:noFill/>
              </a:ln>
              <a:solidFill>
                <a:prstClr val="black"/>
              </a:solidFill>
              <a:effectLst/>
              <a:uLnTx/>
              <a:uFillTx/>
              <a:latin typeface="+mn-lt"/>
              <a:ea typeface="+mn-ea"/>
              <a:cs typeface="+mn-cs"/>
            </a:rPr>
            <a:t>2</a:t>
          </a:r>
          <a:r>
            <a:rPr kumimoji="1" lang="ja-JP" altLang="en-US" sz="1200" b="0" i="0" u="none" strike="noStrike" kern="0" cap="none" spc="0" normalizeH="0" baseline="0" noProof="0">
              <a:ln>
                <a:noFill/>
              </a:ln>
              <a:solidFill>
                <a:prstClr val="black"/>
              </a:solidFill>
              <a:effectLst/>
              <a:uLnTx/>
              <a:uFillTx/>
              <a:latin typeface="+mn-lt"/>
              <a:ea typeface="+mn-ea"/>
              <a:cs typeface="+mn-cs"/>
            </a:rPr>
            <a:t>年度：</a:t>
          </a:r>
          <a:r>
            <a:rPr kumimoji="1" lang="en-US" altLang="ja-JP" sz="1200" b="0" i="0" u="none" strike="noStrike" kern="0" cap="none" spc="0" normalizeH="0" baseline="0" noProof="0">
              <a:ln>
                <a:noFill/>
              </a:ln>
              <a:solidFill>
                <a:prstClr val="black"/>
              </a:solidFill>
              <a:effectLst/>
              <a:uLnTx/>
              <a:uFillTx/>
              <a:latin typeface="+mn-lt"/>
              <a:ea typeface="+mn-ea"/>
              <a:cs typeface="+mn-cs"/>
            </a:rPr>
            <a:t>206,134</a:t>
          </a:r>
          <a:r>
            <a:rPr kumimoji="1" lang="ja-JP" altLang="en-US" sz="1200" b="0" i="0" u="none" strike="noStrike" kern="0" cap="none" spc="0" normalizeH="0" baseline="0" noProof="0">
              <a:ln>
                <a:noFill/>
              </a:ln>
              <a:solidFill>
                <a:prstClr val="black"/>
              </a:solidFill>
              <a:effectLst/>
              <a:uLnTx/>
              <a:uFillTx/>
              <a:latin typeface="+mn-lt"/>
              <a:ea typeface="+mn-ea"/>
              <a:cs typeface="+mn-cs"/>
            </a:rPr>
            <a:t>円から令和</a:t>
          </a:r>
          <a:r>
            <a:rPr kumimoji="1" lang="en-US" altLang="ja-JP" sz="1200" b="0" i="0" u="none" strike="noStrike" kern="0" cap="none" spc="0" normalizeH="0" baseline="0" noProof="0">
              <a:ln>
                <a:noFill/>
              </a:ln>
              <a:solidFill>
                <a:prstClr val="black"/>
              </a:solidFill>
              <a:effectLst/>
              <a:uLnTx/>
              <a:uFillTx/>
              <a:latin typeface="+mn-lt"/>
              <a:ea typeface="+mn-ea"/>
              <a:cs typeface="+mn-cs"/>
            </a:rPr>
            <a:t>3</a:t>
          </a:r>
          <a:r>
            <a:rPr kumimoji="1" lang="ja-JP" altLang="en-US" sz="1200" b="0" i="0" u="none" strike="noStrike" kern="0" cap="none" spc="0" normalizeH="0" baseline="0" noProof="0">
              <a:ln>
                <a:noFill/>
              </a:ln>
              <a:solidFill>
                <a:prstClr val="black"/>
              </a:solidFill>
              <a:effectLst/>
              <a:uLnTx/>
              <a:uFillTx/>
              <a:latin typeface="+mn-lt"/>
              <a:ea typeface="+mn-ea"/>
              <a:cs typeface="+mn-cs"/>
            </a:rPr>
            <a:t>年度：</a:t>
          </a:r>
          <a:r>
            <a:rPr kumimoji="1" lang="en-US" altLang="ja-JP" sz="1200" b="0" i="0" u="none" strike="noStrike" kern="0" cap="none" spc="0" normalizeH="0" baseline="0" noProof="0">
              <a:ln>
                <a:noFill/>
              </a:ln>
              <a:solidFill>
                <a:prstClr val="black"/>
              </a:solidFill>
              <a:effectLst/>
              <a:uLnTx/>
              <a:uFillTx/>
              <a:latin typeface="+mn-lt"/>
              <a:ea typeface="+mn-ea"/>
              <a:cs typeface="+mn-cs"/>
            </a:rPr>
            <a:t>110,859</a:t>
          </a:r>
          <a:r>
            <a:rPr kumimoji="1" lang="ja-JP" altLang="en-US" sz="1200" b="0" i="0" u="none" strike="noStrike" kern="0" cap="none" spc="0" normalizeH="0" baseline="0" noProof="0">
              <a:ln>
                <a:noFill/>
              </a:ln>
              <a:solidFill>
                <a:prstClr val="black"/>
              </a:solidFill>
              <a:effectLst/>
              <a:uLnTx/>
              <a:uFillTx/>
              <a:latin typeface="+mn-lt"/>
              <a:ea typeface="+mn-ea"/>
              <a:cs typeface="+mn-cs"/>
            </a:rPr>
            <a:t>円と</a:t>
          </a:r>
          <a:r>
            <a:rPr kumimoji="1" lang="en-US" altLang="ja-JP" sz="1200" b="0" i="0" u="none" strike="noStrike" kern="0" cap="none" spc="0" normalizeH="0" baseline="0" noProof="0">
              <a:ln>
                <a:noFill/>
              </a:ln>
              <a:solidFill>
                <a:prstClr val="black"/>
              </a:solidFill>
              <a:effectLst/>
              <a:uLnTx/>
              <a:uFillTx/>
              <a:latin typeface="+mn-lt"/>
              <a:ea typeface="+mn-ea"/>
              <a:cs typeface="+mn-cs"/>
            </a:rPr>
            <a:t>95,275</a:t>
          </a:r>
          <a:r>
            <a:rPr kumimoji="1" lang="ja-JP" altLang="en-US" sz="1200" b="0" i="0" u="none" strike="noStrike" kern="0" cap="none" spc="0" normalizeH="0" baseline="0" noProof="0">
              <a:ln>
                <a:noFill/>
              </a:ln>
              <a:solidFill>
                <a:prstClr val="black"/>
              </a:solidFill>
              <a:effectLst/>
              <a:uLnTx/>
              <a:uFillTx/>
              <a:latin typeface="+mn-lt"/>
              <a:ea typeface="+mn-ea"/>
              <a:cs typeface="+mn-cs"/>
            </a:rPr>
            <a:t>円減少している。</a:t>
          </a:r>
          <a:r>
            <a:rPr lang="ja-JP" altLang="ja-JP" sz="1200">
              <a:solidFill>
                <a:schemeClr val="dk1"/>
              </a:solidFill>
              <a:effectLst/>
              <a:latin typeface="+mn-lt"/>
              <a:ea typeface="+mn-ea"/>
              <a:cs typeface="+mn-cs"/>
            </a:rPr>
            <a:t>大きな原因として令和</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年度は新型コロナウイルスの影響により、国民一人当たり</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万円を給付する特別定額給付金や事業者等経営安定化補助金事業などを実施したことがあげられる。</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15,758
15,696
299.43
12,188,111
11,735,623
288,915
6,938,996
8,052,448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130099</xdr:rowOff>
    </xdr:from>
    <xdr:to>
      <xdr:col>24</xdr:col>
      <xdr:colOff>63500</xdr:colOff>
      <xdr:row>35</xdr:row>
      <xdr:rowOff>92151</xdr:rowOff>
    </xdr:to>
    <xdr:cxnSp macro="">
      <xdr:nvCxnSpPr>
        <xdr:cNvPr id="59" name="直線コネクタ 58"/>
        <xdr:cNvCxnSpPr/>
      </xdr:nvCxnSpPr>
      <xdr:spPr>
        <a:xfrm flipV="1">
          <a:off x="3797300" y="5959399"/>
          <a:ext cx="8382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8450</xdr:rowOff>
    </xdr:from>
    <xdr:ext cx="469744" cy="259045"/>
    <xdr:sp macro="" textlink="">
      <xdr:nvSpPr>
        <xdr:cNvPr id="60" name="議会費平均値テキスト"/>
        <xdr:cNvSpPr txBox="1"/>
      </xdr:nvSpPr>
      <xdr:spPr>
        <a:xfrm>
          <a:off x="4686300" y="566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74320</xdr:rowOff>
    </xdr:from>
    <xdr:to>
      <xdr:col>19</xdr:col>
      <xdr:colOff>177800</xdr:colOff>
      <xdr:row>35</xdr:row>
      <xdr:rowOff>92151</xdr:rowOff>
    </xdr:to>
    <xdr:cxnSp macro="">
      <xdr:nvCxnSpPr>
        <xdr:cNvPr id="62" name="直線コネクタ 61"/>
        <xdr:cNvCxnSpPr/>
      </xdr:nvCxnSpPr>
      <xdr:spPr>
        <a:xfrm>
          <a:off x="2908300" y="607507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63348</xdr:rowOff>
    </xdr:from>
    <xdr:to>
      <xdr:col>15</xdr:col>
      <xdr:colOff>50800</xdr:colOff>
      <xdr:row>35</xdr:row>
      <xdr:rowOff>74320</xdr:rowOff>
    </xdr:to>
    <xdr:cxnSp macro="">
      <xdr:nvCxnSpPr>
        <xdr:cNvPr id="65" name="直線コネクタ 64"/>
        <xdr:cNvCxnSpPr/>
      </xdr:nvCxnSpPr>
      <xdr:spPr>
        <a:xfrm>
          <a:off x="2019300" y="6064098"/>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63348</xdr:rowOff>
    </xdr:from>
    <xdr:to>
      <xdr:col>10</xdr:col>
      <xdr:colOff>114300</xdr:colOff>
      <xdr:row>36</xdr:row>
      <xdr:rowOff>24028</xdr:rowOff>
    </xdr:to>
    <xdr:cxnSp macro="">
      <xdr:nvCxnSpPr>
        <xdr:cNvPr id="68" name="直線コネクタ 67"/>
        <xdr:cNvCxnSpPr/>
      </xdr:nvCxnSpPr>
      <xdr:spPr>
        <a:xfrm flipV="1">
          <a:off x="1130300" y="6064098"/>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79299</xdr:rowOff>
    </xdr:from>
    <xdr:to>
      <xdr:col>24</xdr:col>
      <xdr:colOff>114300</xdr:colOff>
      <xdr:row>35</xdr:row>
      <xdr:rowOff>9449</xdr:rowOff>
    </xdr:to>
    <xdr:sp macro="" textlink="">
      <xdr:nvSpPr>
        <xdr:cNvPr id="78" name="楕円 77"/>
        <xdr:cNvSpPr/>
      </xdr:nvSpPr>
      <xdr:spPr>
        <a:xfrm>
          <a:off x="4584700" y="59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57726</xdr:rowOff>
    </xdr:from>
    <xdr:ext cx="469744" cy="259045"/>
    <xdr:sp macro="" textlink="">
      <xdr:nvSpPr>
        <xdr:cNvPr id="79" name="議会費該当値テキスト"/>
        <xdr:cNvSpPr txBox="1"/>
      </xdr:nvSpPr>
      <xdr:spPr>
        <a:xfrm>
          <a:off x="4686300" y="588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41351</xdr:rowOff>
    </xdr:from>
    <xdr:to>
      <xdr:col>20</xdr:col>
      <xdr:colOff>38100</xdr:colOff>
      <xdr:row>35</xdr:row>
      <xdr:rowOff>142951</xdr:rowOff>
    </xdr:to>
    <xdr:sp macro="" textlink="">
      <xdr:nvSpPr>
        <xdr:cNvPr id="80" name="楕円 79"/>
        <xdr:cNvSpPr/>
      </xdr:nvSpPr>
      <xdr:spPr>
        <a:xfrm>
          <a:off x="3746500" y="60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134078</xdr:rowOff>
    </xdr:from>
    <xdr:ext cx="469744" cy="259045"/>
    <xdr:sp macro="" textlink="">
      <xdr:nvSpPr>
        <xdr:cNvPr id="81" name="テキスト ボックス 80"/>
        <xdr:cNvSpPr txBox="1"/>
      </xdr:nvSpPr>
      <xdr:spPr>
        <a:xfrm>
          <a:off x="3562428" y="61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23520</xdr:rowOff>
    </xdr:from>
    <xdr:to>
      <xdr:col>15</xdr:col>
      <xdr:colOff>101600</xdr:colOff>
      <xdr:row>35</xdr:row>
      <xdr:rowOff>125120</xdr:rowOff>
    </xdr:to>
    <xdr:sp macro="" textlink="">
      <xdr:nvSpPr>
        <xdr:cNvPr id="82" name="楕円 81"/>
        <xdr:cNvSpPr/>
      </xdr:nvSpPr>
      <xdr:spPr>
        <a:xfrm>
          <a:off x="2857500" y="6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116247</xdr:rowOff>
    </xdr:from>
    <xdr:ext cx="469744" cy="259045"/>
    <xdr:sp macro="" textlink="">
      <xdr:nvSpPr>
        <xdr:cNvPr id="83" name="テキスト ボックス 82"/>
        <xdr:cNvSpPr txBox="1"/>
      </xdr:nvSpPr>
      <xdr:spPr>
        <a:xfrm>
          <a:off x="2673428" y="61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12548</xdr:rowOff>
    </xdr:from>
    <xdr:to>
      <xdr:col>10</xdr:col>
      <xdr:colOff>165100</xdr:colOff>
      <xdr:row>35</xdr:row>
      <xdr:rowOff>114148</xdr:rowOff>
    </xdr:to>
    <xdr:sp macro="" textlink="">
      <xdr:nvSpPr>
        <xdr:cNvPr id="84" name="楕円 83"/>
        <xdr:cNvSpPr/>
      </xdr:nvSpPr>
      <xdr:spPr>
        <a:xfrm>
          <a:off x="1968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105275</xdr:rowOff>
    </xdr:from>
    <xdr:ext cx="469744" cy="259045"/>
    <xdr:sp macro="" textlink="">
      <xdr:nvSpPr>
        <xdr:cNvPr id="85" name="テキスト ボックス 84"/>
        <xdr:cNvSpPr txBox="1"/>
      </xdr:nvSpPr>
      <xdr:spPr>
        <a:xfrm>
          <a:off x="1784428" y="61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144678</xdr:rowOff>
    </xdr:from>
    <xdr:to>
      <xdr:col>6</xdr:col>
      <xdr:colOff>38100</xdr:colOff>
      <xdr:row>36</xdr:row>
      <xdr:rowOff>74828</xdr:rowOff>
    </xdr:to>
    <xdr:sp macro="" textlink="">
      <xdr:nvSpPr>
        <xdr:cNvPr id="86" name="楕円 85"/>
        <xdr:cNvSpPr/>
      </xdr:nvSpPr>
      <xdr:spPr>
        <a:xfrm>
          <a:off x="10795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65955</xdr:rowOff>
    </xdr:from>
    <xdr:ext cx="469744" cy="259045"/>
    <xdr:sp macro="" textlink="">
      <xdr:nvSpPr>
        <xdr:cNvPr id="87" name="テキスト ボックス 86"/>
        <xdr:cNvSpPr txBox="1"/>
      </xdr:nvSpPr>
      <xdr:spPr>
        <a:xfrm>
          <a:off x="895428" y="62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71664</xdr:rowOff>
    </xdr:from>
    <xdr:to>
      <xdr:col>24</xdr:col>
      <xdr:colOff>63500</xdr:colOff>
      <xdr:row>57</xdr:row>
      <xdr:rowOff>68011</xdr:rowOff>
    </xdr:to>
    <xdr:cxnSp macro="">
      <xdr:nvCxnSpPr>
        <xdr:cNvPr id="115" name="直線コネクタ 114"/>
        <xdr:cNvCxnSpPr/>
      </xdr:nvCxnSpPr>
      <xdr:spPr>
        <a:xfrm>
          <a:off x="3797300" y="9672864"/>
          <a:ext cx="838200" cy="1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124949</xdr:rowOff>
    </xdr:from>
    <xdr:ext cx="599010" cy="259045"/>
    <xdr:sp macro="" textlink="">
      <xdr:nvSpPr>
        <xdr:cNvPr id="116" name="総務費平均値テキスト"/>
        <xdr:cNvSpPr txBox="1"/>
      </xdr:nvSpPr>
      <xdr:spPr>
        <a:xfrm>
          <a:off x="4686300" y="9554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71664</xdr:rowOff>
    </xdr:from>
    <xdr:to>
      <xdr:col>19</xdr:col>
      <xdr:colOff>177800</xdr:colOff>
      <xdr:row>59</xdr:row>
      <xdr:rowOff>6440</xdr:rowOff>
    </xdr:to>
    <xdr:cxnSp macro="">
      <xdr:nvCxnSpPr>
        <xdr:cNvPr id="118" name="直線コネクタ 117"/>
        <xdr:cNvCxnSpPr/>
      </xdr:nvCxnSpPr>
      <xdr:spPr>
        <a:xfrm flipV="1">
          <a:off x="2908300" y="9672864"/>
          <a:ext cx="889000" cy="4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102127</xdr:rowOff>
    </xdr:from>
    <xdr:ext cx="599010" cy="259045"/>
    <xdr:sp macro="" textlink="">
      <xdr:nvSpPr>
        <xdr:cNvPr id="120" name="テキスト ボックス 119"/>
        <xdr:cNvSpPr txBox="1"/>
      </xdr:nvSpPr>
      <xdr:spPr>
        <a:xfrm>
          <a:off x="3497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6440</xdr:rowOff>
    </xdr:from>
    <xdr:to>
      <xdr:col>15</xdr:col>
      <xdr:colOff>50800</xdr:colOff>
      <xdr:row>59</xdr:row>
      <xdr:rowOff>73653</xdr:rowOff>
    </xdr:to>
    <xdr:cxnSp macro="">
      <xdr:nvCxnSpPr>
        <xdr:cNvPr id="121" name="直線コネクタ 120"/>
        <xdr:cNvCxnSpPr/>
      </xdr:nvCxnSpPr>
      <xdr:spPr>
        <a:xfrm flipV="1">
          <a:off x="2019300" y="10121990"/>
          <a:ext cx="889000" cy="6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40464</xdr:rowOff>
    </xdr:from>
    <xdr:to>
      <xdr:col>15</xdr:col>
      <xdr:colOff>101600</xdr:colOff>
      <xdr:row>58</xdr:row>
      <xdr:rowOff>142064</xdr:rowOff>
    </xdr:to>
    <xdr:sp macro="" textlink="">
      <xdr:nvSpPr>
        <xdr:cNvPr id="122" name="フローチャート: 判断 121"/>
        <xdr:cNvSpPr/>
      </xdr:nvSpPr>
      <xdr:spPr>
        <a:xfrm>
          <a:off x="2857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158591</xdr:rowOff>
    </xdr:from>
    <xdr:ext cx="599010" cy="259045"/>
    <xdr:sp macro="" textlink="">
      <xdr:nvSpPr>
        <xdr:cNvPr id="123" name="テキスト ボックス 122"/>
        <xdr:cNvSpPr txBox="1"/>
      </xdr:nvSpPr>
      <xdr:spPr>
        <a:xfrm>
          <a:off x="2608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130697</xdr:rowOff>
    </xdr:from>
    <xdr:to>
      <xdr:col>10</xdr:col>
      <xdr:colOff>114300</xdr:colOff>
      <xdr:row>59</xdr:row>
      <xdr:rowOff>73653</xdr:rowOff>
    </xdr:to>
    <xdr:cxnSp macro="">
      <xdr:nvCxnSpPr>
        <xdr:cNvPr id="124" name="直線コネクタ 123"/>
        <xdr:cNvCxnSpPr/>
      </xdr:nvCxnSpPr>
      <xdr:spPr>
        <a:xfrm>
          <a:off x="1130300" y="10074797"/>
          <a:ext cx="889000" cy="11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81146</xdr:rowOff>
    </xdr:from>
    <xdr:to>
      <xdr:col>10</xdr:col>
      <xdr:colOff>165100</xdr:colOff>
      <xdr:row>59</xdr:row>
      <xdr:rowOff>11296</xdr:rowOff>
    </xdr:to>
    <xdr:sp macro="" textlink="">
      <xdr:nvSpPr>
        <xdr:cNvPr id="125" name="フローチャート: 判断 124"/>
        <xdr:cNvSpPr/>
      </xdr:nvSpPr>
      <xdr:spPr>
        <a:xfrm>
          <a:off x="1968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27823</xdr:rowOff>
    </xdr:from>
    <xdr:ext cx="599010" cy="259045"/>
    <xdr:sp macro="" textlink="">
      <xdr:nvSpPr>
        <xdr:cNvPr id="126" name="テキスト ボックス 125"/>
        <xdr:cNvSpPr txBox="1"/>
      </xdr:nvSpPr>
      <xdr:spPr>
        <a:xfrm>
          <a:off x="1719795" y="98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89238</xdr:rowOff>
    </xdr:from>
    <xdr:to>
      <xdr:col>6</xdr:col>
      <xdr:colOff>38100</xdr:colOff>
      <xdr:row>59</xdr:row>
      <xdr:rowOff>19388</xdr:rowOff>
    </xdr:to>
    <xdr:sp macro="" textlink="">
      <xdr:nvSpPr>
        <xdr:cNvPr id="127" name="フローチャート: 判断 126"/>
        <xdr:cNvSpPr/>
      </xdr:nvSpPr>
      <xdr:spPr>
        <a:xfrm>
          <a:off x="1079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10515</xdr:rowOff>
    </xdr:from>
    <xdr:ext cx="534377" cy="259045"/>
    <xdr:sp macro="" textlink="">
      <xdr:nvSpPr>
        <xdr:cNvPr id="128" name="テキスト ボックス 127"/>
        <xdr:cNvSpPr txBox="1"/>
      </xdr:nvSpPr>
      <xdr:spPr>
        <a:xfrm>
          <a:off x="863111" y="10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17211</xdr:rowOff>
    </xdr:from>
    <xdr:to>
      <xdr:col>24</xdr:col>
      <xdr:colOff>114300</xdr:colOff>
      <xdr:row>57</xdr:row>
      <xdr:rowOff>118811</xdr:rowOff>
    </xdr:to>
    <xdr:sp macro="" textlink="">
      <xdr:nvSpPr>
        <xdr:cNvPr id="134" name="楕円 133"/>
        <xdr:cNvSpPr/>
      </xdr:nvSpPr>
      <xdr:spPr>
        <a:xfrm>
          <a:off x="4584700" y="97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167088</xdr:rowOff>
    </xdr:from>
    <xdr:ext cx="599010" cy="259045"/>
    <xdr:sp macro="" textlink="">
      <xdr:nvSpPr>
        <xdr:cNvPr id="135" name="総務費該当値テキスト"/>
        <xdr:cNvSpPr txBox="1"/>
      </xdr:nvSpPr>
      <xdr:spPr>
        <a:xfrm>
          <a:off x="4686300" y="976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20864</xdr:rowOff>
    </xdr:from>
    <xdr:to>
      <xdr:col>20</xdr:col>
      <xdr:colOff>38100</xdr:colOff>
      <xdr:row>56</xdr:row>
      <xdr:rowOff>122464</xdr:rowOff>
    </xdr:to>
    <xdr:sp macro="" textlink="">
      <xdr:nvSpPr>
        <xdr:cNvPr id="136" name="楕円 135"/>
        <xdr:cNvSpPr/>
      </xdr:nvSpPr>
      <xdr:spPr>
        <a:xfrm>
          <a:off x="3746500" y="96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113591</xdr:rowOff>
    </xdr:from>
    <xdr:ext cx="599010" cy="259045"/>
    <xdr:sp macro="" textlink="">
      <xdr:nvSpPr>
        <xdr:cNvPr id="137" name="テキスト ボックス 136"/>
        <xdr:cNvSpPr txBox="1"/>
      </xdr:nvSpPr>
      <xdr:spPr>
        <a:xfrm>
          <a:off x="3497795" y="971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127090</xdr:rowOff>
    </xdr:from>
    <xdr:to>
      <xdr:col>15</xdr:col>
      <xdr:colOff>101600</xdr:colOff>
      <xdr:row>59</xdr:row>
      <xdr:rowOff>57240</xdr:rowOff>
    </xdr:to>
    <xdr:sp macro="" textlink="">
      <xdr:nvSpPr>
        <xdr:cNvPr id="138" name="楕円 137"/>
        <xdr:cNvSpPr/>
      </xdr:nvSpPr>
      <xdr:spPr>
        <a:xfrm>
          <a:off x="2857500" y="100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48367</xdr:rowOff>
    </xdr:from>
    <xdr:ext cx="534377" cy="259045"/>
    <xdr:sp macro="" textlink="">
      <xdr:nvSpPr>
        <xdr:cNvPr id="139" name="テキスト ボックス 138"/>
        <xdr:cNvSpPr txBox="1"/>
      </xdr:nvSpPr>
      <xdr:spPr>
        <a:xfrm>
          <a:off x="2641111" y="101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22853</xdr:rowOff>
    </xdr:from>
    <xdr:to>
      <xdr:col>10</xdr:col>
      <xdr:colOff>165100</xdr:colOff>
      <xdr:row>59</xdr:row>
      <xdr:rowOff>124453</xdr:rowOff>
    </xdr:to>
    <xdr:sp macro="" textlink="">
      <xdr:nvSpPr>
        <xdr:cNvPr id="140" name="楕円 139"/>
        <xdr:cNvSpPr/>
      </xdr:nvSpPr>
      <xdr:spPr>
        <a:xfrm>
          <a:off x="1968500" y="101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115580</xdr:rowOff>
    </xdr:from>
    <xdr:ext cx="534377" cy="259045"/>
    <xdr:sp macro="" textlink="">
      <xdr:nvSpPr>
        <xdr:cNvPr id="141" name="テキスト ボックス 140"/>
        <xdr:cNvSpPr txBox="1"/>
      </xdr:nvSpPr>
      <xdr:spPr>
        <a:xfrm>
          <a:off x="1752111" y="102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79897</xdr:rowOff>
    </xdr:from>
    <xdr:to>
      <xdr:col>6</xdr:col>
      <xdr:colOff>38100</xdr:colOff>
      <xdr:row>59</xdr:row>
      <xdr:rowOff>10047</xdr:rowOff>
    </xdr:to>
    <xdr:sp macro="" textlink="">
      <xdr:nvSpPr>
        <xdr:cNvPr id="142" name="楕円 141"/>
        <xdr:cNvSpPr/>
      </xdr:nvSpPr>
      <xdr:spPr>
        <a:xfrm>
          <a:off x="1079500" y="100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26574</xdr:rowOff>
    </xdr:from>
    <xdr:ext cx="599010" cy="259045"/>
    <xdr:sp macro="" textlink="">
      <xdr:nvSpPr>
        <xdr:cNvPr id="143" name="テキスト ボックス 142"/>
        <xdr:cNvSpPr txBox="1"/>
      </xdr:nvSpPr>
      <xdr:spPr>
        <a:xfrm>
          <a:off x="830795" y="979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6235</xdr:rowOff>
    </xdr:from>
    <xdr:to>
      <xdr:col>24</xdr:col>
      <xdr:colOff>63500</xdr:colOff>
      <xdr:row>78</xdr:row>
      <xdr:rowOff>90779</xdr:rowOff>
    </xdr:to>
    <xdr:cxnSp macro="">
      <xdr:nvCxnSpPr>
        <xdr:cNvPr id="173" name="直線コネクタ 172"/>
        <xdr:cNvCxnSpPr/>
      </xdr:nvCxnSpPr>
      <xdr:spPr>
        <a:xfrm flipV="1">
          <a:off x="3797300" y="13036435"/>
          <a:ext cx="838200" cy="4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20807</xdr:rowOff>
    </xdr:from>
    <xdr:ext cx="599010" cy="259045"/>
    <xdr:sp macro="" textlink="">
      <xdr:nvSpPr>
        <xdr:cNvPr id="174" name="民生費平均値テキスト"/>
        <xdr:cNvSpPr txBox="1"/>
      </xdr:nvSpPr>
      <xdr:spPr>
        <a:xfrm>
          <a:off x="4686300" y="12708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90779</xdr:rowOff>
    </xdr:from>
    <xdr:to>
      <xdr:col>19</xdr:col>
      <xdr:colOff>177800</xdr:colOff>
      <xdr:row>78</xdr:row>
      <xdr:rowOff>100343</xdr:rowOff>
    </xdr:to>
    <xdr:cxnSp macro="">
      <xdr:nvCxnSpPr>
        <xdr:cNvPr id="176" name="直線コネクタ 175"/>
        <xdr:cNvCxnSpPr/>
      </xdr:nvCxnSpPr>
      <xdr:spPr>
        <a:xfrm flipV="1">
          <a:off x="2908300" y="13463879"/>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108920</xdr:rowOff>
    </xdr:from>
    <xdr:ext cx="599010" cy="259045"/>
    <xdr:sp macro="" textlink="">
      <xdr:nvSpPr>
        <xdr:cNvPr id="178" name="テキスト ボックス 177"/>
        <xdr:cNvSpPr txBox="1"/>
      </xdr:nvSpPr>
      <xdr:spPr>
        <a:xfrm>
          <a:off x="3497795" y="1296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100343</xdr:rowOff>
    </xdr:from>
    <xdr:to>
      <xdr:col>15</xdr:col>
      <xdr:colOff>50800</xdr:colOff>
      <xdr:row>79</xdr:row>
      <xdr:rowOff>54890</xdr:rowOff>
    </xdr:to>
    <xdr:cxnSp macro="">
      <xdr:nvCxnSpPr>
        <xdr:cNvPr id="179" name="直線コネクタ 178"/>
        <xdr:cNvCxnSpPr/>
      </xdr:nvCxnSpPr>
      <xdr:spPr>
        <a:xfrm flipV="1">
          <a:off x="2019300" y="13473443"/>
          <a:ext cx="889000" cy="1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0" name="フローチャート: 判断 179"/>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17721</xdr:rowOff>
    </xdr:from>
    <xdr:ext cx="599010" cy="259045"/>
    <xdr:sp macro="" textlink="">
      <xdr:nvSpPr>
        <xdr:cNvPr id="181" name="テキスト ボックス 180"/>
        <xdr:cNvSpPr txBox="1"/>
      </xdr:nvSpPr>
      <xdr:spPr>
        <a:xfrm>
          <a:off x="2608795" y="130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111430</xdr:rowOff>
    </xdr:from>
    <xdr:to>
      <xdr:col>10</xdr:col>
      <xdr:colOff>114300</xdr:colOff>
      <xdr:row>79</xdr:row>
      <xdr:rowOff>54890</xdr:rowOff>
    </xdr:to>
    <xdr:cxnSp macro="">
      <xdr:nvCxnSpPr>
        <xdr:cNvPr id="182" name="直線コネクタ 181"/>
        <xdr:cNvCxnSpPr/>
      </xdr:nvCxnSpPr>
      <xdr:spPr>
        <a:xfrm>
          <a:off x="1130300" y="13313080"/>
          <a:ext cx="889000" cy="2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3" name="フローチャート: 判断 182"/>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85614</xdr:rowOff>
    </xdr:from>
    <xdr:ext cx="599010" cy="259045"/>
    <xdr:sp macro="" textlink="">
      <xdr:nvSpPr>
        <xdr:cNvPr id="184" name="テキスト ボックス 183"/>
        <xdr:cNvSpPr txBox="1"/>
      </xdr:nvSpPr>
      <xdr:spPr>
        <a:xfrm>
          <a:off x="1719795" y="131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5" name="フローチャート: 判断 184"/>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37076</xdr:rowOff>
    </xdr:from>
    <xdr:ext cx="599010" cy="259045"/>
    <xdr:sp macro="" textlink="">
      <xdr:nvSpPr>
        <xdr:cNvPr id="186" name="テキスト ボックス 185"/>
        <xdr:cNvSpPr txBox="1"/>
      </xdr:nvSpPr>
      <xdr:spPr>
        <a:xfrm>
          <a:off x="830795" y="134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126886</xdr:rowOff>
    </xdr:from>
    <xdr:to>
      <xdr:col>24</xdr:col>
      <xdr:colOff>114300</xdr:colOff>
      <xdr:row>76</xdr:row>
      <xdr:rowOff>57035</xdr:rowOff>
    </xdr:to>
    <xdr:sp macro="" textlink="">
      <xdr:nvSpPr>
        <xdr:cNvPr id="192" name="楕円 191"/>
        <xdr:cNvSpPr/>
      </xdr:nvSpPr>
      <xdr:spPr>
        <a:xfrm>
          <a:off x="4584700" y="12985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105313</xdr:rowOff>
    </xdr:from>
    <xdr:ext cx="599010" cy="259045"/>
    <xdr:sp macro="" textlink="">
      <xdr:nvSpPr>
        <xdr:cNvPr id="193" name="民生費該当値テキスト"/>
        <xdr:cNvSpPr txBox="1"/>
      </xdr:nvSpPr>
      <xdr:spPr>
        <a:xfrm>
          <a:off x="4686300" y="1296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39979</xdr:rowOff>
    </xdr:from>
    <xdr:to>
      <xdr:col>20</xdr:col>
      <xdr:colOff>38100</xdr:colOff>
      <xdr:row>78</xdr:row>
      <xdr:rowOff>141579</xdr:rowOff>
    </xdr:to>
    <xdr:sp macro="" textlink="">
      <xdr:nvSpPr>
        <xdr:cNvPr id="194" name="楕円 193"/>
        <xdr:cNvSpPr/>
      </xdr:nvSpPr>
      <xdr:spPr>
        <a:xfrm>
          <a:off x="37465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132706</xdr:rowOff>
    </xdr:from>
    <xdr:ext cx="599010" cy="259045"/>
    <xdr:sp macro="" textlink="">
      <xdr:nvSpPr>
        <xdr:cNvPr id="195" name="テキスト ボックス 194"/>
        <xdr:cNvSpPr txBox="1"/>
      </xdr:nvSpPr>
      <xdr:spPr>
        <a:xfrm>
          <a:off x="3497795" y="1350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49543</xdr:rowOff>
    </xdr:from>
    <xdr:to>
      <xdr:col>15</xdr:col>
      <xdr:colOff>101600</xdr:colOff>
      <xdr:row>78</xdr:row>
      <xdr:rowOff>151143</xdr:rowOff>
    </xdr:to>
    <xdr:sp macro="" textlink="">
      <xdr:nvSpPr>
        <xdr:cNvPr id="196" name="楕円 195"/>
        <xdr:cNvSpPr/>
      </xdr:nvSpPr>
      <xdr:spPr>
        <a:xfrm>
          <a:off x="2857500" y="134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142270</xdr:rowOff>
    </xdr:from>
    <xdr:ext cx="599010" cy="259045"/>
    <xdr:sp macro="" textlink="">
      <xdr:nvSpPr>
        <xdr:cNvPr id="197" name="テキスト ボックス 196"/>
        <xdr:cNvSpPr txBox="1"/>
      </xdr:nvSpPr>
      <xdr:spPr>
        <a:xfrm>
          <a:off x="2608795" y="1351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4090</xdr:rowOff>
    </xdr:from>
    <xdr:to>
      <xdr:col>10</xdr:col>
      <xdr:colOff>165100</xdr:colOff>
      <xdr:row>79</xdr:row>
      <xdr:rowOff>105690</xdr:rowOff>
    </xdr:to>
    <xdr:sp macro="" textlink="">
      <xdr:nvSpPr>
        <xdr:cNvPr id="198" name="楕円 197"/>
        <xdr:cNvSpPr/>
      </xdr:nvSpPr>
      <xdr:spPr>
        <a:xfrm>
          <a:off x="1968500" y="135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96817</xdr:rowOff>
    </xdr:from>
    <xdr:ext cx="599010" cy="259045"/>
    <xdr:sp macro="" textlink="">
      <xdr:nvSpPr>
        <xdr:cNvPr id="199" name="テキスト ボックス 198"/>
        <xdr:cNvSpPr txBox="1"/>
      </xdr:nvSpPr>
      <xdr:spPr>
        <a:xfrm>
          <a:off x="1719795" y="1364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60630</xdr:rowOff>
    </xdr:from>
    <xdr:to>
      <xdr:col>6</xdr:col>
      <xdr:colOff>38100</xdr:colOff>
      <xdr:row>77</xdr:row>
      <xdr:rowOff>162230</xdr:rowOff>
    </xdr:to>
    <xdr:sp macro="" textlink="">
      <xdr:nvSpPr>
        <xdr:cNvPr id="200" name="楕円 199"/>
        <xdr:cNvSpPr/>
      </xdr:nvSpPr>
      <xdr:spPr>
        <a:xfrm>
          <a:off x="1079500" y="132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7307</xdr:rowOff>
    </xdr:from>
    <xdr:ext cx="599010" cy="259045"/>
    <xdr:sp macro="" textlink="">
      <xdr:nvSpPr>
        <xdr:cNvPr id="201" name="テキスト ボックス 200"/>
        <xdr:cNvSpPr txBox="1"/>
      </xdr:nvSpPr>
      <xdr:spPr>
        <a:xfrm>
          <a:off x="830795" y="1303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91639</xdr:rowOff>
    </xdr:from>
    <xdr:to>
      <xdr:col>24</xdr:col>
      <xdr:colOff>63500</xdr:colOff>
      <xdr:row>98</xdr:row>
      <xdr:rowOff>2214</xdr:rowOff>
    </xdr:to>
    <xdr:cxnSp macro="">
      <xdr:nvCxnSpPr>
        <xdr:cNvPr id="233" name="直線コネクタ 232"/>
        <xdr:cNvCxnSpPr/>
      </xdr:nvCxnSpPr>
      <xdr:spPr>
        <a:xfrm flipV="1">
          <a:off x="3797300" y="16722289"/>
          <a:ext cx="838200" cy="8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66133</xdr:rowOff>
    </xdr:from>
    <xdr:ext cx="534377" cy="259045"/>
    <xdr:sp macro="" textlink="">
      <xdr:nvSpPr>
        <xdr:cNvPr id="234" name="衛生費平均値テキスト"/>
        <xdr:cNvSpPr txBox="1"/>
      </xdr:nvSpPr>
      <xdr:spPr>
        <a:xfrm>
          <a:off x="4686300" y="1635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2214</xdr:rowOff>
    </xdr:from>
    <xdr:to>
      <xdr:col>19</xdr:col>
      <xdr:colOff>177800</xdr:colOff>
      <xdr:row>98</xdr:row>
      <xdr:rowOff>70315</xdr:rowOff>
    </xdr:to>
    <xdr:cxnSp macro="">
      <xdr:nvCxnSpPr>
        <xdr:cNvPr id="236" name="直線コネクタ 235"/>
        <xdr:cNvCxnSpPr/>
      </xdr:nvCxnSpPr>
      <xdr:spPr>
        <a:xfrm flipV="1">
          <a:off x="2908300" y="16804314"/>
          <a:ext cx="889000" cy="6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38" name="テキスト ボックス 237"/>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2442</xdr:rowOff>
    </xdr:from>
    <xdr:to>
      <xdr:col>15</xdr:col>
      <xdr:colOff>50800</xdr:colOff>
      <xdr:row>98</xdr:row>
      <xdr:rowOff>70315</xdr:rowOff>
    </xdr:to>
    <xdr:cxnSp macro="">
      <xdr:nvCxnSpPr>
        <xdr:cNvPr id="239" name="直線コネクタ 238"/>
        <xdr:cNvCxnSpPr/>
      </xdr:nvCxnSpPr>
      <xdr:spPr>
        <a:xfrm>
          <a:off x="2019300" y="16804542"/>
          <a:ext cx="889000" cy="6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0" name="フローチャート: 判断 239"/>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158259</xdr:rowOff>
    </xdr:from>
    <xdr:ext cx="534377" cy="259045"/>
    <xdr:sp macro="" textlink="">
      <xdr:nvSpPr>
        <xdr:cNvPr id="241" name="テキスト ボックス 240"/>
        <xdr:cNvSpPr txBox="1"/>
      </xdr:nvSpPr>
      <xdr:spPr>
        <a:xfrm>
          <a:off x="2641111" y="164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2442</xdr:rowOff>
    </xdr:from>
    <xdr:to>
      <xdr:col>10</xdr:col>
      <xdr:colOff>114300</xdr:colOff>
      <xdr:row>98</xdr:row>
      <xdr:rowOff>35044</xdr:rowOff>
    </xdr:to>
    <xdr:cxnSp macro="">
      <xdr:nvCxnSpPr>
        <xdr:cNvPr id="242" name="直線コネクタ 241"/>
        <xdr:cNvCxnSpPr/>
      </xdr:nvCxnSpPr>
      <xdr:spPr>
        <a:xfrm flipV="1">
          <a:off x="1130300" y="16804542"/>
          <a:ext cx="889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3" name="フローチャート: 判断 242"/>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53774</xdr:rowOff>
    </xdr:from>
    <xdr:ext cx="534377" cy="259045"/>
    <xdr:sp macro="" textlink="">
      <xdr:nvSpPr>
        <xdr:cNvPr id="244" name="テキスト ボックス 243"/>
        <xdr:cNvSpPr txBox="1"/>
      </xdr:nvSpPr>
      <xdr:spPr>
        <a:xfrm>
          <a:off x="1752111" y="168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5" name="フローチャート: 判断 244"/>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67363</xdr:rowOff>
    </xdr:from>
    <xdr:ext cx="534377" cy="259045"/>
    <xdr:sp macro="" textlink="">
      <xdr:nvSpPr>
        <xdr:cNvPr id="246" name="テキスト ボックス 245"/>
        <xdr:cNvSpPr txBox="1"/>
      </xdr:nvSpPr>
      <xdr:spPr>
        <a:xfrm>
          <a:off x="863111" y="165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40839</xdr:rowOff>
    </xdr:from>
    <xdr:to>
      <xdr:col>24</xdr:col>
      <xdr:colOff>114300</xdr:colOff>
      <xdr:row>97</xdr:row>
      <xdr:rowOff>142439</xdr:rowOff>
    </xdr:to>
    <xdr:sp macro="" textlink="">
      <xdr:nvSpPr>
        <xdr:cNvPr id="252" name="楕円 251"/>
        <xdr:cNvSpPr/>
      </xdr:nvSpPr>
      <xdr:spPr>
        <a:xfrm>
          <a:off x="4584700" y="166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19266</xdr:rowOff>
    </xdr:from>
    <xdr:ext cx="534377" cy="259045"/>
    <xdr:sp macro="" textlink="">
      <xdr:nvSpPr>
        <xdr:cNvPr id="253" name="衛生費該当値テキスト"/>
        <xdr:cNvSpPr txBox="1"/>
      </xdr:nvSpPr>
      <xdr:spPr>
        <a:xfrm>
          <a:off x="4686300" y="166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122864</xdr:rowOff>
    </xdr:from>
    <xdr:to>
      <xdr:col>20</xdr:col>
      <xdr:colOff>38100</xdr:colOff>
      <xdr:row>98</xdr:row>
      <xdr:rowOff>53014</xdr:rowOff>
    </xdr:to>
    <xdr:sp macro="" textlink="">
      <xdr:nvSpPr>
        <xdr:cNvPr id="254" name="楕円 253"/>
        <xdr:cNvSpPr/>
      </xdr:nvSpPr>
      <xdr:spPr>
        <a:xfrm>
          <a:off x="3746500" y="167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44141</xdr:rowOff>
    </xdr:from>
    <xdr:ext cx="534377" cy="259045"/>
    <xdr:sp macro="" textlink="">
      <xdr:nvSpPr>
        <xdr:cNvPr id="255" name="テキスト ボックス 254"/>
        <xdr:cNvSpPr txBox="1"/>
      </xdr:nvSpPr>
      <xdr:spPr>
        <a:xfrm>
          <a:off x="3530111" y="1684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19515</xdr:rowOff>
    </xdr:from>
    <xdr:to>
      <xdr:col>15</xdr:col>
      <xdr:colOff>101600</xdr:colOff>
      <xdr:row>98</xdr:row>
      <xdr:rowOff>121115</xdr:rowOff>
    </xdr:to>
    <xdr:sp macro="" textlink="">
      <xdr:nvSpPr>
        <xdr:cNvPr id="256" name="楕円 255"/>
        <xdr:cNvSpPr/>
      </xdr:nvSpPr>
      <xdr:spPr>
        <a:xfrm>
          <a:off x="2857500" y="168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112242</xdr:rowOff>
    </xdr:from>
    <xdr:ext cx="534377" cy="259045"/>
    <xdr:sp macro="" textlink="">
      <xdr:nvSpPr>
        <xdr:cNvPr id="257" name="テキスト ボックス 256"/>
        <xdr:cNvSpPr txBox="1"/>
      </xdr:nvSpPr>
      <xdr:spPr>
        <a:xfrm>
          <a:off x="2641111" y="169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123092</xdr:rowOff>
    </xdr:from>
    <xdr:to>
      <xdr:col>10</xdr:col>
      <xdr:colOff>165100</xdr:colOff>
      <xdr:row>98</xdr:row>
      <xdr:rowOff>53242</xdr:rowOff>
    </xdr:to>
    <xdr:sp macro="" textlink="">
      <xdr:nvSpPr>
        <xdr:cNvPr id="258" name="楕円 257"/>
        <xdr:cNvSpPr/>
      </xdr:nvSpPr>
      <xdr:spPr>
        <a:xfrm>
          <a:off x="1968500" y="1675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69769</xdr:rowOff>
    </xdr:from>
    <xdr:ext cx="534377" cy="259045"/>
    <xdr:sp macro="" textlink="">
      <xdr:nvSpPr>
        <xdr:cNvPr id="259" name="テキスト ボックス 258"/>
        <xdr:cNvSpPr txBox="1"/>
      </xdr:nvSpPr>
      <xdr:spPr>
        <a:xfrm>
          <a:off x="1752111" y="1652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155694</xdr:rowOff>
    </xdr:from>
    <xdr:to>
      <xdr:col>6</xdr:col>
      <xdr:colOff>38100</xdr:colOff>
      <xdr:row>98</xdr:row>
      <xdr:rowOff>85844</xdr:rowOff>
    </xdr:to>
    <xdr:sp macro="" textlink="">
      <xdr:nvSpPr>
        <xdr:cNvPr id="260" name="楕円 259"/>
        <xdr:cNvSpPr/>
      </xdr:nvSpPr>
      <xdr:spPr>
        <a:xfrm>
          <a:off x="1079500" y="167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76971</xdr:rowOff>
    </xdr:from>
    <xdr:ext cx="534377" cy="259045"/>
    <xdr:sp macro="" textlink="">
      <xdr:nvSpPr>
        <xdr:cNvPr id="261" name="テキスト ボックス 260"/>
        <xdr:cNvSpPr txBox="1"/>
      </xdr:nvSpPr>
      <xdr:spPr>
        <a:xfrm>
          <a:off x="863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1" name="労働費平均値テキスト"/>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5" name="テキスト ボックス 294"/>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7" name="フローチャート: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135018</xdr:rowOff>
    </xdr:from>
    <xdr:ext cx="378565" cy="259045"/>
    <xdr:sp macro="" textlink="">
      <xdr:nvSpPr>
        <xdr:cNvPr id="298" name="テキスト ボックス 297"/>
        <xdr:cNvSpPr txBox="1"/>
      </xdr:nvSpPr>
      <xdr:spPr>
        <a:xfrm>
          <a:off x="8561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0" name="フローチャート: 判断 299"/>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15765</xdr:rowOff>
    </xdr:from>
    <xdr:ext cx="378565" cy="259045"/>
    <xdr:sp macro="" textlink="">
      <xdr:nvSpPr>
        <xdr:cNvPr id="301" name="テキスト ボックス 300"/>
        <xdr:cNvSpPr txBox="1"/>
      </xdr:nvSpPr>
      <xdr:spPr>
        <a:xfrm>
          <a:off x="7672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2" name="フローチャート: 判断 301"/>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160545</xdr:rowOff>
    </xdr:from>
    <xdr:ext cx="378565" cy="259045"/>
    <xdr:sp macro="" textlink="">
      <xdr:nvSpPr>
        <xdr:cNvPr id="303" name="テキスト ボックス 302"/>
        <xdr:cNvSpPr txBox="1"/>
      </xdr:nvSpPr>
      <xdr:spPr>
        <a:xfrm>
          <a:off x="6783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129222</xdr:rowOff>
    </xdr:from>
    <xdr:to>
      <xdr:col>55</xdr:col>
      <xdr:colOff>0</xdr:colOff>
      <xdr:row>57</xdr:row>
      <xdr:rowOff>166548</xdr:rowOff>
    </xdr:to>
    <xdr:cxnSp macro="">
      <xdr:nvCxnSpPr>
        <xdr:cNvPr id="348" name="直線コネクタ 347"/>
        <xdr:cNvCxnSpPr/>
      </xdr:nvCxnSpPr>
      <xdr:spPr>
        <a:xfrm>
          <a:off x="9639300" y="9901872"/>
          <a:ext cx="838200" cy="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88307</xdr:rowOff>
    </xdr:from>
    <xdr:ext cx="534377" cy="259045"/>
    <xdr:sp macro="" textlink="">
      <xdr:nvSpPr>
        <xdr:cNvPr id="349" name="農林水産業費平均値テキスト"/>
        <xdr:cNvSpPr txBox="1"/>
      </xdr:nvSpPr>
      <xdr:spPr>
        <a:xfrm>
          <a:off x="10528300" y="9518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116739</xdr:rowOff>
    </xdr:from>
    <xdr:to>
      <xdr:col>50</xdr:col>
      <xdr:colOff>114300</xdr:colOff>
      <xdr:row>57</xdr:row>
      <xdr:rowOff>129222</xdr:rowOff>
    </xdr:to>
    <xdr:cxnSp macro="">
      <xdr:nvCxnSpPr>
        <xdr:cNvPr id="351" name="直線コネクタ 350"/>
        <xdr:cNvCxnSpPr/>
      </xdr:nvCxnSpPr>
      <xdr:spPr>
        <a:xfrm>
          <a:off x="8750300" y="9889389"/>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3" name="テキスト ボックス 352"/>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116739</xdr:rowOff>
    </xdr:from>
    <xdr:to>
      <xdr:col>45</xdr:col>
      <xdr:colOff>177800</xdr:colOff>
      <xdr:row>58</xdr:row>
      <xdr:rowOff>48108</xdr:rowOff>
    </xdr:to>
    <xdr:cxnSp macro="">
      <xdr:nvCxnSpPr>
        <xdr:cNvPr id="354" name="直線コネクタ 353"/>
        <xdr:cNvCxnSpPr/>
      </xdr:nvCxnSpPr>
      <xdr:spPr>
        <a:xfrm flipV="1">
          <a:off x="7861300" y="9889389"/>
          <a:ext cx="889000" cy="10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5" name="フローチャート: 判断 354"/>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47312</xdr:rowOff>
    </xdr:from>
    <xdr:ext cx="534377" cy="259045"/>
    <xdr:sp macro="" textlink="">
      <xdr:nvSpPr>
        <xdr:cNvPr id="356" name="テキスト ボックス 355"/>
        <xdr:cNvSpPr txBox="1"/>
      </xdr:nvSpPr>
      <xdr:spPr>
        <a:xfrm>
          <a:off x="8483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84239</xdr:rowOff>
    </xdr:from>
    <xdr:to>
      <xdr:col>41</xdr:col>
      <xdr:colOff>50800</xdr:colOff>
      <xdr:row>58</xdr:row>
      <xdr:rowOff>48108</xdr:rowOff>
    </xdr:to>
    <xdr:cxnSp macro="">
      <xdr:nvCxnSpPr>
        <xdr:cNvPr id="357" name="直線コネクタ 356"/>
        <xdr:cNvCxnSpPr/>
      </xdr:nvCxnSpPr>
      <xdr:spPr>
        <a:xfrm>
          <a:off x="6972300" y="9856889"/>
          <a:ext cx="889000" cy="1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58" name="フローチャート: 判断 357"/>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106075</xdr:rowOff>
    </xdr:from>
    <xdr:ext cx="534377" cy="259045"/>
    <xdr:sp macro="" textlink="">
      <xdr:nvSpPr>
        <xdr:cNvPr id="359" name="テキスト ボックス 358"/>
        <xdr:cNvSpPr txBox="1"/>
      </xdr:nvSpPr>
      <xdr:spPr>
        <a:xfrm>
          <a:off x="7594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0" name="フローチャート: 判断 359"/>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113098</xdr:rowOff>
    </xdr:from>
    <xdr:ext cx="534377" cy="259045"/>
    <xdr:sp macro="" textlink="">
      <xdr:nvSpPr>
        <xdr:cNvPr id="361" name="テキスト ボックス 360"/>
        <xdr:cNvSpPr txBox="1"/>
      </xdr:nvSpPr>
      <xdr:spPr>
        <a:xfrm>
          <a:off x="6705111" y="93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115748</xdr:rowOff>
    </xdr:from>
    <xdr:to>
      <xdr:col>55</xdr:col>
      <xdr:colOff>50800</xdr:colOff>
      <xdr:row>58</xdr:row>
      <xdr:rowOff>45898</xdr:rowOff>
    </xdr:to>
    <xdr:sp macro="" textlink="">
      <xdr:nvSpPr>
        <xdr:cNvPr id="367" name="楕円 366"/>
        <xdr:cNvSpPr/>
      </xdr:nvSpPr>
      <xdr:spPr>
        <a:xfrm>
          <a:off x="10426700" y="98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94175</xdr:rowOff>
    </xdr:from>
    <xdr:ext cx="534377" cy="259045"/>
    <xdr:sp macro="" textlink="">
      <xdr:nvSpPr>
        <xdr:cNvPr id="368" name="農林水産業費該当値テキスト"/>
        <xdr:cNvSpPr txBox="1"/>
      </xdr:nvSpPr>
      <xdr:spPr>
        <a:xfrm>
          <a:off x="10528300"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78422</xdr:rowOff>
    </xdr:from>
    <xdr:to>
      <xdr:col>50</xdr:col>
      <xdr:colOff>165100</xdr:colOff>
      <xdr:row>58</xdr:row>
      <xdr:rowOff>8572</xdr:rowOff>
    </xdr:to>
    <xdr:sp macro="" textlink="">
      <xdr:nvSpPr>
        <xdr:cNvPr id="369" name="楕円 368"/>
        <xdr:cNvSpPr/>
      </xdr:nvSpPr>
      <xdr:spPr>
        <a:xfrm>
          <a:off x="9588500" y="9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171149</xdr:rowOff>
    </xdr:from>
    <xdr:ext cx="534377" cy="259045"/>
    <xdr:sp macro="" textlink="">
      <xdr:nvSpPr>
        <xdr:cNvPr id="370" name="テキスト ボックス 369"/>
        <xdr:cNvSpPr txBox="1"/>
      </xdr:nvSpPr>
      <xdr:spPr>
        <a:xfrm>
          <a:off x="9372111" y="99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65939</xdr:rowOff>
    </xdr:from>
    <xdr:to>
      <xdr:col>46</xdr:col>
      <xdr:colOff>38100</xdr:colOff>
      <xdr:row>57</xdr:row>
      <xdr:rowOff>167539</xdr:rowOff>
    </xdr:to>
    <xdr:sp macro="" textlink="">
      <xdr:nvSpPr>
        <xdr:cNvPr id="371" name="楕円 370"/>
        <xdr:cNvSpPr/>
      </xdr:nvSpPr>
      <xdr:spPr>
        <a:xfrm>
          <a:off x="8699500" y="9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158666</xdr:rowOff>
    </xdr:from>
    <xdr:ext cx="534377" cy="259045"/>
    <xdr:sp macro="" textlink="">
      <xdr:nvSpPr>
        <xdr:cNvPr id="372" name="テキスト ボックス 371"/>
        <xdr:cNvSpPr txBox="1"/>
      </xdr:nvSpPr>
      <xdr:spPr>
        <a:xfrm>
          <a:off x="8483111" y="9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168758</xdr:rowOff>
    </xdr:from>
    <xdr:to>
      <xdr:col>41</xdr:col>
      <xdr:colOff>101600</xdr:colOff>
      <xdr:row>58</xdr:row>
      <xdr:rowOff>98908</xdr:rowOff>
    </xdr:to>
    <xdr:sp macro="" textlink="">
      <xdr:nvSpPr>
        <xdr:cNvPr id="373" name="楕円 372"/>
        <xdr:cNvSpPr/>
      </xdr:nvSpPr>
      <xdr:spPr>
        <a:xfrm>
          <a:off x="7810500" y="99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90035</xdr:rowOff>
    </xdr:from>
    <xdr:ext cx="534377" cy="259045"/>
    <xdr:sp macro="" textlink="">
      <xdr:nvSpPr>
        <xdr:cNvPr id="374" name="テキスト ボックス 373"/>
        <xdr:cNvSpPr txBox="1"/>
      </xdr:nvSpPr>
      <xdr:spPr>
        <a:xfrm>
          <a:off x="7594111" y="1003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33439</xdr:rowOff>
    </xdr:from>
    <xdr:to>
      <xdr:col>36</xdr:col>
      <xdr:colOff>165100</xdr:colOff>
      <xdr:row>57</xdr:row>
      <xdr:rowOff>135039</xdr:rowOff>
    </xdr:to>
    <xdr:sp macro="" textlink="">
      <xdr:nvSpPr>
        <xdr:cNvPr id="375" name="楕円 374"/>
        <xdr:cNvSpPr/>
      </xdr:nvSpPr>
      <xdr:spPr>
        <a:xfrm>
          <a:off x="6921500" y="98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126166</xdr:rowOff>
    </xdr:from>
    <xdr:ext cx="534377" cy="259045"/>
    <xdr:sp macro="" textlink="">
      <xdr:nvSpPr>
        <xdr:cNvPr id="376" name="テキスト ボックス 375"/>
        <xdr:cNvSpPr txBox="1"/>
      </xdr:nvSpPr>
      <xdr:spPr>
        <a:xfrm>
          <a:off x="6705111" y="98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9" name="テキスト ボックス 388"/>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139091</xdr:rowOff>
    </xdr:from>
    <xdr:to>
      <xdr:col>54</xdr:col>
      <xdr:colOff>189865</xdr:colOff>
      <xdr:row>79</xdr:row>
      <xdr:rowOff>110249</xdr:rowOff>
    </xdr:to>
    <xdr:cxnSp macro="">
      <xdr:nvCxnSpPr>
        <xdr:cNvPr id="401" name="直線コネクタ 400"/>
        <xdr:cNvCxnSpPr/>
      </xdr:nvCxnSpPr>
      <xdr:spPr>
        <a:xfrm flipV="1">
          <a:off x="10475595" y="11969141"/>
          <a:ext cx="1270" cy="168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114076</xdr:rowOff>
    </xdr:from>
    <xdr:ext cx="469744" cy="259045"/>
    <xdr:sp macro="" textlink="">
      <xdr:nvSpPr>
        <xdr:cNvPr id="402" name="商工費最小値テキスト"/>
        <xdr:cNvSpPr txBox="1"/>
      </xdr:nvSpPr>
      <xdr:spPr>
        <a:xfrm>
          <a:off x="10528300" y="136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110249</xdr:rowOff>
    </xdr:from>
    <xdr:to>
      <xdr:col>55</xdr:col>
      <xdr:colOff>88900</xdr:colOff>
      <xdr:row>79</xdr:row>
      <xdr:rowOff>110249</xdr:rowOff>
    </xdr:to>
    <xdr:cxnSp macro="">
      <xdr:nvCxnSpPr>
        <xdr:cNvPr id="403" name="直線コネクタ 402"/>
        <xdr:cNvCxnSpPr/>
      </xdr:nvCxnSpPr>
      <xdr:spPr>
        <a:xfrm>
          <a:off x="10388600" y="1365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85768</xdr:rowOff>
    </xdr:from>
    <xdr:ext cx="534377" cy="259045"/>
    <xdr:sp macro="" textlink="">
      <xdr:nvSpPr>
        <xdr:cNvPr id="404" name="商工費最大値テキスト"/>
        <xdr:cNvSpPr txBox="1"/>
      </xdr:nvSpPr>
      <xdr:spPr>
        <a:xfrm>
          <a:off x="10528300" y="117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139091</xdr:rowOff>
    </xdr:from>
    <xdr:to>
      <xdr:col>55</xdr:col>
      <xdr:colOff>88900</xdr:colOff>
      <xdr:row>69</xdr:row>
      <xdr:rowOff>139091</xdr:rowOff>
    </xdr:to>
    <xdr:cxnSp macro="">
      <xdr:nvCxnSpPr>
        <xdr:cNvPr id="405" name="直線コネクタ 404"/>
        <xdr:cNvCxnSpPr/>
      </xdr:nvCxnSpPr>
      <xdr:spPr>
        <a:xfrm>
          <a:off x="10388600" y="119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52984</xdr:rowOff>
    </xdr:from>
    <xdr:to>
      <xdr:col>55</xdr:col>
      <xdr:colOff>0</xdr:colOff>
      <xdr:row>76</xdr:row>
      <xdr:rowOff>94323</xdr:rowOff>
    </xdr:to>
    <xdr:cxnSp macro="">
      <xdr:nvCxnSpPr>
        <xdr:cNvPr id="406" name="直線コネクタ 405"/>
        <xdr:cNvCxnSpPr/>
      </xdr:nvCxnSpPr>
      <xdr:spPr>
        <a:xfrm flipV="1">
          <a:off x="9639300" y="13083184"/>
          <a:ext cx="8382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17060</xdr:rowOff>
    </xdr:from>
    <xdr:ext cx="534377" cy="259045"/>
    <xdr:sp macro="" textlink="">
      <xdr:nvSpPr>
        <xdr:cNvPr id="407" name="商工費平均値テキスト"/>
        <xdr:cNvSpPr txBox="1"/>
      </xdr:nvSpPr>
      <xdr:spPr>
        <a:xfrm>
          <a:off x="10528300" y="12704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165633</xdr:rowOff>
    </xdr:from>
    <xdr:to>
      <xdr:col>55</xdr:col>
      <xdr:colOff>50800</xdr:colOff>
      <xdr:row>75</xdr:row>
      <xdr:rowOff>95783</xdr:rowOff>
    </xdr:to>
    <xdr:sp macro="" textlink="">
      <xdr:nvSpPr>
        <xdr:cNvPr id="408" name="フローチャート: 判断 407"/>
        <xdr:cNvSpPr/>
      </xdr:nvSpPr>
      <xdr:spPr>
        <a:xfrm>
          <a:off x="104267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94323</xdr:rowOff>
    </xdr:from>
    <xdr:to>
      <xdr:col>50</xdr:col>
      <xdr:colOff>114300</xdr:colOff>
      <xdr:row>79</xdr:row>
      <xdr:rowOff>80035</xdr:rowOff>
    </xdr:to>
    <xdr:cxnSp macro="">
      <xdr:nvCxnSpPr>
        <xdr:cNvPr id="409" name="直線コネクタ 408"/>
        <xdr:cNvCxnSpPr/>
      </xdr:nvCxnSpPr>
      <xdr:spPr>
        <a:xfrm flipV="1">
          <a:off x="8750300" y="13124523"/>
          <a:ext cx="889000" cy="50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132067</xdr:rowOff>
    </xdr:from>
    <xdr:to>
      <xdr:col>50</xdr:col>
      <xdr:colOff>165100</xdr:colOff>
      <xdr:row>75</xdr:row>
      <xdr:rowOff>62217</xdr:rowOff>
    </xdr:to>
    <xdr:sp macro="" textlink="">
      <xdr:nvSpPr>
        <xdr:cNvPr id="410" name="フローチャート: 判断 409"/>
        <xdr:cNvSpPr/>
      </xdr:nvSpPr>
      <xdr:spPr>
        <a:xfrm>
          <a:off x="9588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78744</xdr:rowOff>
    </xdr:from>
    <xdr:ext cx="534377" cy="259045"/>
    <xdr:sp macro="" textlink="">
      <xdr:nvSpPr>
        <xdr:cNvPr id="411" name="テキスト ボックス 410"/>
        <xdr:cNvSpPr txBox="1"/>
      </xdr:nvSpPr>
      <xdr:spPr>
        <a:xfrm>
          <a:off x="9372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80035</xdr:rowOff>
    </xdr:from>
    <xdr:to>
      <xdr:col>45</xdr:col>
      <xdr:colOff>177800</xdr:colOff>
      <xdr:row>79</xdr:row>
      <xdr:rowOff>117145</xdr:rowOff>
    </xdr:to>
    <xdr:cxnSp macro="">
      <xdr:nvCxnSpPr>
        <xdr:cNvPr id="412" name="直線コネクタ 411"/>
        <xdr:cNvCxnSpPr/>
      </xdr:nvCxnSpPr>
      <xdr:spPr>
        <a:xfrm flipV="1">
          <a:off x="7861300" y="13624585"/>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160032</xdr:rowOff>
    </xdr:from>
    <xdr:to>
      <xdr:col>46</xdr:col>
      <xdr:colOff>38100</xdr:colOff>
      <xdr:row>76</xdr:row>
      <xdr:rowOff>90182</xdr:rowOff>
    </xdr:to>
    <xdr:sp macro="" textlink="">
      <xdr:nvSpPr>
        <xdr:cNvPr id="413" name="フローチャート: 判断 412"/>
        <xdr:cNvSpPr/>
      </xdr:nvSpPr>
      <xdr:spPr>
        <a:xfrm>
          <a:off x="8699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106710</xdr:rowOff>
    </xdr:from>
    <xdr:ext cx="534377" cy="259045"/>
    <xdr:sp macro="" textlink="">
      <xdr:nvSpPr>
        <xdr:cNvPr id="414" name="テキスト ボックス 413"/>
        <xdr:cNvSpPr txBox="1"/>
      </xdr:nvSpPr>
      <xdr:spPr>
        <a:xfrm>
          <a:off x="8483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101828</xdr:rowOff>
    </xdr:from>
    <xdr:to>
      <xdr:col>41</xdr:col>
      <xdr:colOff>50800</xdr:colOff>
      <xdr:row>79</xdr:row>
      <xdr:rowOff>117145</xdr:rowOff>
    </xdr:to>
    <xdr:cxnSp macro="">
      <xdr:nvCxnSpPr>
        <xdr:cNvPr id="415" name="直線コネクタ 414"/>
        <xdr:cNvCxnSpPr/>
      </xdr:nvCxnSpPr>
      <xdr:spPr>
        <a:xfrm>
          <a:off x="6972300" y="1364637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1498</xdr:rowOff>
    </xdr:from>
    <xdr:to>
      <xdr:col>41</xdr:col>
      <xdr:colOff>101600</xdr:colOff>
      <xdr:row>71</xdr:row>
      <xdr:rowOff>103098</xdr:rowOff>
    </xdr:to>
    <xdr:sp macro="" textlink="">
      <xdr:nvSpPr>
        <xdr:cNvPr id="416" name="フローチャート: 判断 415"/>
        <xdr:cNvSpPr/>
      </xdr:nvSpPr>
      <xdr:spPr>
        <a:xfrm>
          <a:off x="7810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119625</xdr:rowOff>
    </xdr:from>
    <xdr:ext cx="534377" cy="259045"/>
    <xdr:sp macro="" textlink="">
      <xdr:nvSpPr>
        <xdr:cNvPr id="417" name="テキスト ボックス 416"/>
        <xdr:cNvSpPr txBox="1"/>
      </xdr:nvSpPr>
      <xdr:spPr>
        <a:xfrm>
          <a:off x="7594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80556</xdr:rowOff>
    </xdr:from>
    <xdr:to>
      <xdr:col>36</xdr:col>
      <xdr:colOff>165100</xdr:colOff>
      <xdr:row>75</xdr:row>
      <xdr:rowOff>10706</xdr:rowOff>
    </xdr:to>
    <xdr:sp macro="" textlink="">
      <xdr:nvSpPr>
        <xdr:cNvPr id="418" name="フローチャート: 判断 417"/>
        <xdr:cNvSpPr/>
      </xdr:nvSpPr>
      <xdr:spPr>
        <a:xfrm>
          <a:off x="6921500" y="127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27233</xdr:rowOff>
    </xdr:from>
    <xdr:ext cx="534377" cy="259045"/>
    <xdr:sp macro="" textlink="">
      <xdr:nvSpPr>
        <xdr:cNvPr id="419" name="テキスト ボックス 418"/>
        <xdr:cNvSpPr txBox="1"/>
      </xdr:nvSpPr>
      <xdr:spPr>
        <a:xfrm>
          <a:off x="6705111" y="125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2184</xdr:rowOff>
    </xdr:from>
    <xdr:to>
      <xdr:col>55</xdr:col>
      <xdr:colOff>50800</xdr:colOff>
      <xdr:row>76</xdr:row>
      <xdr:rowOff>103784</xdr:rowOff>
    </xdr:to>
    <xdr:sp macro="" textlink="">
      <xdr:nvSpPr>
        <xdr:cNvPr id="425" name="楕円 424"/>
        <xdr:cNvSpPr/>
      </xdr:nvSpPr>
      <xdr:spPr>
        <a:xfrm>
          <a:off x="10426700" y="130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152061</xdr:rowOff>
    </xdr:from>
    <xdr:ext cx="534377" cy="259045"/>
    <xdr:sp macro="" textlink="">
      <xdr:nvSpPr>
        <xdr:cNvPr id="426" name="商工費該当値テキスト"/>
        <xdr:cNvSpPr txBox="1"/>
      </xdr:nvSpPr>
      <xdr:spPr>
        <a:xfrm>
          <a:off x="10528300" y="130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43523</xdr:rowOff>
    </xdr:from>
    <xdr:to>
      <xdr:col>50</xdr:col>
      <xdr:colOff>165100</xdr:colOff>
      <xdr:row>76</xdr:row>
      <xdr:rowOff>145123</xdr:rowOff>
    </xdr:to>
    <xdr:sp macro="" textlink="">
      <xdr:nvSpPr>
        <xdr:cNvPr id="427" name="楕円 426"/>
        <xdr:cNvSpPr/>
      </xdr:nvSpPr>
      <xdr:spPr>
        <a:xfrm>
          <a:off x="9588500" y="130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136250</xdr:rowOff>
    </xdr:from>
    <xdr:ext cx="534377" cy="259045"/>
    <xdr:sp macro="" textlink="">
      <xdr:nvSpPr>
        <xdr:cNvPr id="428" name="テキスト ボックス 427"/>
        <xdr:cNvSpPr txBox="1"/>
      </xdr:nvSpPr>
      <xdr:spPr>
        <a:xfrm>
          <a:off x="9372111" y="131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29235</xdr:rowOff>
    </xdr:from>
    <xdr:to>
      <xdr:col>46</xdr:col>
      <xdr:colOff>38100</xdr:colOff>
      <xdr:row>79</xdr:row>
      <xdr:rowOff>130835</xdr:rowOff>
    </xdr:to>
    <xdr:sp macro="" textlink="">
      <xdr:nvSpPr>
        <xdr:cNvPr id="429" name="楕円 428"/>
        <xdr:cNvSpPr/>
      </xdr:nvSpPr>
      <xdr:spPr>
        <a:xfrm>
          <a:off x="8699500" y="135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121962</xdr:rowOff>
    </xdr:from>
    <xdr:ext cx="469744" cy="259045"/>
    <xdr:sp macro="" textlink="">
      <xdr:nvSpPr>
        <xdr:cNvPr id="430" name="テキスト ボックス 429"/>
        <xdr:cNvSpPr txBox="1"/>
      </xdr:nvSpPr>
      <xdr:spPr>
        <a:xfrm>
          <a:off x="8515428" y="1366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66345</xdr:rowOff>
    </xdr:from>
    <xdr:to>
      <xdr:col>41</xdr:col>
      <xdr:colOff>101600</xdr:colOff>
      <xdr:row>79</xdr:row>
      <xdr:rowOff>167945</xdr:rowOff>
    </xdr:to>
    <xdr:sp macro="" textlink="">
      <xdr:nvSpPr>
        <xdr:cNvPr id="431" name="楕円 430"/>
        <xdr:cNvSpPr/>
      </xdr:nvSpPr>
      <xdr:spPr>
        <a:xfrm>
          <a:off x="7810500" y="136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159072</xdr:rowOff>
    </xdr:from>
    <xdr:ext cx="469744" cy="259045"/>
    <xdr:sp macro="" textlink="">
      <xdr:nvSpPr>
        <xdr:cNvPr id="432" name="テキスト ボックス 431"/>
        <xdr:cNvSpPr txBox="1"/>
      </xdr:nvSpPr>
      <xdr:spPr>
        <a:xfrm>
          <a:off x="7626428" y="1370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51028</xdr:rowOff>
    </xdr:from>
    <xdr:to>
      <xdr:col>36</xdr:col>
      <xdr:colOff>165100</xdr:colOff>
      <xdr:row>79</xdr:row>
      <xdr:rowOff>152628</xdr:rowOff>
    </xdr:to>
    <xdr:sp macro="" textlink="">
      <xdr:nvSpPr>
        <xdr:cNvPr id="433" name="楕円 432"/>
        <xdr:cNvSpPr/>
      </xdr:nvSpPr>
      <xdr:spPr>
        <a:xfrm>
          <a:off x="6921500" y="135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143755</xdr:rowOff>
    </xdr:from>
    <xdr:ext cx="469744" cy="259045"/>
    <xdr:sp macro="" textlink="">
      <xdr:nvSpPr>
        <xdr:cNvPr id="434" name="テキスト ボックス 433"/>
        <xdr:cNvSpPr txBox="1"/>
      </xdr:nvSpPr>
      <xdr:spPr>
        <a:xfrm>
          <a:off x="6737428" y="136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0" name="直線コネクタ 459"/>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1" name="土木費最小値テキスト"/>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2" name="直線コネクタ 461"/>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3" name="土木費最大値テキスト"/>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4" name="直線コネクタ 463"/>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126507</xdr:rowOff>
    </xdr:from>
    <xdr:to>
      <xdr:col>55</xdr:col>
      <xdr:colOff>0</xdr:colOff>
      <xdr:row>92</xdr:row>
      <xdr:rowOff>152877</xdr:rowOff>
    </xdr:to>
    <xdr:cxnSp macro="">
      <xdr:nvCxnSpPr>
        <xdr:cNvPr id="465" name="直線コネクタ 464"/>
        <xdr:cNvCxnSpPr/>
      </xdr:nvCxnSpPr>
      <xdr:spPr>
        <a:xfrm>
          <a:off x="9639300" y="15899907"/>
          <a:ext cx="838200" cy="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21803</xdr:rowOff>
    </xdr:from>
    <xdr:ext cx="534377" cy="259045"/>
    <xdr:sp macro="" textlink="">
      <xdr:nvSpPr>
        <xdr:cNvPr id="466" name="土木費平均値テキスト"/>
        <xdr:cNvSpPr txBox="1"/>
      </xdr:nvSpPr>
      <xdr:spPr>
        <a:xfrm>
          <a:off x="10528300" y="1596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7" name="フローチャート: 判断 466"/>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126507</xdr:rowOff>
    </xdr:from>
    <xdr:to>
      <xdr:col>50</xdr:col>
      <xdr:colOff>114300</xdr:colOff>
      <xdr:row>93</xdr:row>
      <xdr:rowOff>156225</xdr:rowOff>
    </xdr:to>
    <xdr:cxnSp macro="">
      <xdr:nvCxnSpPr>
        <xdr:cNvPr id="468" name="直線コネクタ 467"/>
        <xdr:cNvCxnSpPr/>
      </xdr:nvCxnSpPr>
      <xdr:spPr>
        <a:xfrm flipV="1">
          <a:off x="8750300" y="15899907"/>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69" name="フローチャート: 判断 468"/>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44598</xdr:rowOff>
    </xdr:from>
    <xdr:ext cx="534377" cy="259045"/>
    <xdr:sp macro="" textlink="">
      <xdr:nvSpPr>
        <xdr:cNvPr id="470" name="テキスト ボックス 469"/>
        <xdr:cNvSpPr txBox="1"/>
      </xdr:nvSpPr>
      <xdr:spPr>
        <a:xfrm>
          <a:off x="9372111" y="161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144059</xdr:rowOff>
    </xdr:from>
    <xdr:to>
      <xdr:col>45</xdr:col>
      <xdr:colOff>177800</xdr:colOff>
      <xdr:row>93</xdr:row>
      <xdr:rowOff>156225</xdr:rowOff>
    </xdr:to>
    <xdr:cxnSp macro="">
      <xdr:nvCxnSpPr>
        <xdr:cNvPr id="471" name="直線コネクタ 470"/>
        <xdr:cNvCxnSpPr/>
      </xdr:nvCxnSpPr>
      <xdr:spPr>
        <a:xfrm>
          <a:off x="7861300" y="16088909"/>
          <a:ext cx="8890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2" name="フローチャート: 判断 471"/>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33380</xdr:rowOff>
    </xdr:from>
    <xdr:ext cx="534377" cy="259045"/>
    <xdr:sp macro="" textlink="">
      <xdr:nvSpPr>
        <xdr:cNvPr id="473" name="テキスト ボックス 472"/>
        <xdr:cNvSpPr txBox="1"/>
      </xdr:nvSpPr>
      <xdr:spPr>
        <a:xfrm>
          <a:off x="8483111" y="161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144059</xdr:rowOff>
    </xdr:from>
    <xdr:to>
      <xdr:col>41</xdr:col>
      <xdr:colOff>50800</xdr:colOff>
      <xdr:row>94</xdr:row>
      <xdr:rowOff>139978</xdr:rowOff>
    </xdr:to>
    <xdr:cxnSp macro="">
      <xdr:nvCxnSpPr>
        <xdr:cNvPr id="474" name="直線コネクタ 473"/>
        <xdr:cNvCxnSpPr/>
      </xdr:nvCxnSpPr>
      <xdr:spPr>
        <a:xfrm flipV="1">
          <a:off x="6972300" y="16088909"/>
          <a:ext cx="889000" cy="1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5" name="フローチャート: 判断 474"/>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67539</xdr:rowOff>
    </xdr:from>
    <xdr:ext cx="534377" cy="259045"/>
    <xdr:sp macro="" textlink="">
      <xdr:nvSpPr>
        <xdr:cNvPr id="476" name="テキスト ボックス 475"/>
        <xdr:cNvSpPr txBox="1"/>
      </xdr:nvSpPr>
      <xdr:spPr>
        <a:xfrm>
          <a:off x="7594111" y="1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7" name="フローチャート: 判断 476"/>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100678</xdr:rowOff>
    </xdr:from>
    <xdr:ext cx="534377" cy="259045"/>
    <xdr:sp macro="" textlink="">
      <xdr:nvSpPr>
        <xdr:cNvPr id="478" name="テキスト ボックス 477"/>
        <xdr:cNvSpPr txBox="1"/>
      </xdr:nvSpPr>
      <xdr:spPr>
        <a:xfrm>
          <a:off x="6705111" y="158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102077</xdr:rowOff>
    </xdr:from>
    <xdr:to>
      <xdr:col>55</xdr:col>
      <xdr:colOff>50800</xdr:colOff>
      <xdr:row>93</xdr:row>
      <xdr:rowOff>32227</xdr:rowOff>
    </xdr:to>
    <xdr:sp macro="" textlink="">
      <xdr:nvSpPr>
        <xdr:cNvPr id="484" name="楕円 483"/>
        <xdr:cNvSpPr/>
      </xdr:nvSpPr>
      <xdr:spPr>
        <a:xfrm>
          <a:off x="10426700" y="158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124954</xdr:rowOff>
    </xdr:from>
    <xdr:ext cx="534377" cy="259045"/>
    <xdr:sp macro="" textlink="">
      <xdr:nvSpPr>
        <xdr:cNvPr id="485" name="土木費該当値テキスト"/>
        <xdr:cNvSpPr txBox="1"/>
      </xdr:nvSpPr>
      <xdr:spPr>
        <a:xfrm>
          <a:off x="10528300" y="157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75707</xdr:rowOff>
    </xdr:from>
    <xdr:to>
      <xdr:col>50</xdr:col>
      <xdr:colOff>165100</xdr:colOff>
      <xdr:row>93</xdr:row>
      <xdr:rowOff>5857</xdr:rowOff>
    </xdr:to>
    <xdr:sp macro="" textlink="">
      <xdr:nvSpPr>
        <xdr:cNvPr id="486" name="楕円 485"/>
        <xdr:cNvSpPr/>
      </xdr:nvSpPr>
      <xdr:spPr>
        <a:xfrm>
          <a:off x="9588500" y="158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22384</xdr:rowOff>
    </xdr:from>
    <xdr:ext cx="534377" cy="259045"/>
    <xdr:sp macro="" textlink="">
      <xdr:nvSpPr>
        <xdr:cNvPr id="487" name="テキスト ボックス 486"/>
        <xdr:cNvSpPr txBox="1"/>
      </xdr:nvSpPr>
      <xdr:spPr>
        <a:xfrm>
          <a:off x="9372111" y="1562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105425</xdr:rowOff>
    </xdr:from>
    <xdr:to>
      <xdr:col>46</xdr:col>
      <xdr:colOff>38100</xdr:colOff>
      <xdr:row>94</xdr:row>
      <xdr:rowOff>35575</xdr:rowOff>
    </xdr:to>
    <xdr:sp macro="" textlink="">
      <xdr:nvSpPr>
        <xdr:cNvPr id="488" name="楕円 487"/>
        <xdr:cNvSpPr/>
      </xdr:nvSpPr>
      <xdr:spPr>
        <a:xfrm>
          <a:off x="8699500" y="160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52102</xdr:rowOff>
    </xdr:from>
    <xdr:ext cx="534377" cy="259045"/>
    <xdr:sp macro="" textlink="">
      <xdr:nvSpPr>
        <xdr:cNvPr id="489" name="テキスト ボックス 488"/>
        <xdr:cNvSpPr txBox="1"/>
      </xdr:nvSpPr>
      <xdr:spPr>
        <a:xfrm>
          <a:off x="8483111" y="158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93259</xdr:rowOff>
    </xdr:from>
    <xdr:to>
      <xdr:col>41</xdr:col>
      <xdr:colOff>101600</xdr:colOff>
      <xdr:row>94</xdr:row>
      <xdr:rowOff>23409</xdr:rowOff>
    </xdr:to>
    <xdr:sp macro="" textlink="">
      <xdr:nvSpPr>
        <xdr:cNvPr id="490" name="楕円 489"/>
        <xdr:cNvSpPr/>
      </xdr:nvSpPr>
      <xdr:spPr>
        <a:xfrm>
          <a:off x="7810500" y="1603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39936</xdr:rowOff>
    </xdr:from>
    <xdr:ext cx="534377" cy="259045"/>
    <xdr:sp macro="" textlink="">
      <xdr:nvSpPr>
        <xdr:cNvPr id="491" name="テキスト ボックス 490"/>
        <xdr:cNvSpPr txBox="1"/>
      </xdr:nvSpPr>
      <xdr:spPr>
        <a:xfrm>
          <a:off x="7594111" y="158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89178</xdr:rowOff>
    </xdr:from>
    <xdr:to>
      <xdr:col>36</xdr:col>
      <xdr:colOff>165100</xdr:colOff>
      <xdr:row>95</xdr:row>
      <xdr:rowOff>19328</xdr:rowOff>
    </xdr:to>
    <xdr:sp macro="" textlink="">
      <xdr:nvSpPr>
        <xdr:cNvPr id="492" name="楕円 491"/>
        <xdr:cNvSpPr/>
      </xdr:nvSpPr>
      <xdr:spPr>
        <a:xfrm>
          <a:off x="6921500" y="162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10455</xdr:rowOff>
    </xdr:from>
    <xdr:ext cx="534377" cy="259045"/>
    <xdr:sp macro="" textlink="">
      <xdr:nvSpPr>
        <xdr:cNvPr id="493" name="テキスト ボックス 492"/>
        <xdr:cNvSpPr txBox="1"/>
      </xdr:nvSpPr>
      <xdr:spPr>
        <a:xfrm>
          <a:off x="6705111" y="162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8" name="直線コネクタ 517"/>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19" name="消防費最小値テキスト"/>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0" name="直線コネクタ 519"/>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1" name="消防費最大値テキスト"/>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2" name="直線コネクタ 521"/>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32448</xdr:rowOff>
    </xdr:from>
    <xdr:to>
      <xdr:col>85</xdr:col>
      <xdr:colOff>127000</xdr:colOff>
      <xdr:row>38</xdr:row>
      <xdr:rowOff>50165</xdr:rowOff>
    </xdr:to>
    <xdr:cxnSp macro="">
      <xdr:nvCxnSpPr>
        <xdr:cNvPr id="523" name="直線コネクタ 522"/>
        <xdr:cNvCxnSpPr/>
      </xdr:nvCxnSpPr>
      <xdr:spPr>
        <a:xfrm>
          <a:off x="15481300" y="6376098"/>
          <a:ext cx="838200" cy="18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4" name="消防費平均値テキスト"/>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5" name="フローチャート: 判断 524"/>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32448</xdr:rowOff>
    </xdr:from>
    <xdr:to>
      <xdr:col>81</xdr:col>
      <xdr:colOff>50800</xdr:colOff>
      <xdr:row>37</xdr:row>
      <xdr:rowOff>102686</xdr:rowOff>
    </xdr:to>
    <xdr:cxnSp macro="">
      <xdr:nvCxnSpPr>
        <xdr:cNvPr id="526" name="直線コネクタ 525"/>
        <xdr:cNvCxnSpPr/>
      </xdr:nvCxnSpPr>
      <xdr:spPr>
        <a:xfrm flipV="1">
          <a:off x="14592300" y="6376098"/>
          <a:ext cx="889000" cy="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7" name="フローチャート: 判断 526"/>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51344</xdr:rowOff>
    </xdr:from>
    <xdr:ext cx="534377" cy="259045"/>
    <xdr:sp macro="" textlink="">
      <xdr:nvSpPr>
        <xdr:cNvPr id="528" name="テキスト ボックス 527"/>
        <xdr:cNvSpPr txBox="1"/>
      </xdr:nvSpPr>
      <xdr:spPr>
        <a:xfrm>
          <a:off x="15214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102686</xdr:rowOff>
    </xdr:from>
    <xdr:to>
      <xdr:col>76</xdr:col>
      <xdr:colOff>114300</xdr:colOff>
      <xdr:row>38</xdr:row>
      <xdr:rowOff>38221</xdr:rowOff>
    </xdr:to>
    <xdr:cxnSp macro="">
      <xdr:nvCxnSpPr>
        <xdr:cNvPr id="529" name="直線コネクタ 528"/>
        <xdr:cNvCxnSpPr/>
      </xdr:nvCxnSpPr>
      <xdr:spPr>
        <a:xfrm flipV="1">
          <a:off x="13703300" y="6446336"/>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0" name="フローチャート: 判断 529"/>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53859</xdr:rowOff>
    </xdr:from>
    <xdr:ext cx="534377" cy="259045"/>
    <xdr:sp macro="" textlink="">
      <xdr:nvSpPr>
        <xdr:cNvPr id="531" name="テキスト ボックス 530"/>
        <xdr:cNvSpPr txBox="1"/>
      </xdr:nvSpPr>
      <xdr:spPr>
        <a:xfrm>
          <a:off x="14325111" y="65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58509</xdr:rowOff>
    </xdr:from>
    <xdr:to>
      <xdr:col>71</xdr:col>
      <xdr:colOff>177800</xdr:colOff>
      <xdr:row>38</xdr:row>
      <xdr:rowOff>38221</xdr:rowOff>
    </xdr:to>
    <xdr:cxnSp macro="">
      <xdr:nvCxnSpPr>
        <xdr:cNvPr id="532" name="直線コネクタ 531"/>
        <xdr:cNvCxnSpPr/>
      </xdr:nvCxnSpPr>
      <xdr:spPr>
        <a:xfrm>
          <a:off x="12814300" y="6059259"/>
          <a:ext cx="889000" cy="4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3" name="フローチャート: 判断 532"/>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72077</xdr:rowOff>
    </xdr:from>
    <xdr:ext cx="534377" cy="259045"/>
    <xdr:sp macro="" textlink="">
      <xdr:nvSpPr>
        <xdr:cNvPr id="534" name="テキスト ボックス 533"/>
        <xdr:cNvSpPr txBox="1"/>
      </xdr:nvSpPr>
      <xdr:spPr>
        <a:xfrm>
          <a:off x="13436111" y="62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5" name="フローチャート: 判断 534"/>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48830</xdr:rowOff>
    </xdr:from>
    <xdr:ext cx="534377" cy="259045"/>
    <xdr:sp macro="" textlink="">
      <xdr:nvSpPr>
        <xdr:cNvPr id="536" name="テキスト ボックス 535"/>
        <xdr:cNvSpPr txBox="1"/>
      </xdr:nvSpPr>
      <xdr:spPr>
        <a:xfrm>
          <a:off x="12547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170815</xdr:rowOff>
    </xdr:from>
    <xdr:to>
      <xdr:col>85</xdr:col>
      <xdr:colOff>177800</xdr:colOff>
      <xdr:row>38</xdr:row>
      <xdr:rowOff>100965</xdr:rowOff>
    </xdr:to>
    <xdr:sp macro="" textlink="">
      <xdr:nvSpPr>
        <xdr:cNvPr id="542" name="楕円 541"/>
        <xdr:cNvSpPr/>
      </xdr:nvSpPr>
      <xdr:spPr>
        <a:xfrm>
          <a:off x="16268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149242</xdr:rowOff>
    </xdr:from>
    <xdr:ext cx="534377" cy="259045"/>
    <xdr:sp macro="" textlink="">
      <xdr:nvSpPr>
        <xdr:cNvPr id="543" name="消防費該当値テキスト"/>
        <xdr:cNvSpPr txBox="1"/>
      </xdr:nvSpPr>
      <xdr:spPr>
        <a:xfrm>
          <a:off x="16370300" y="64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153098</xdr:rowOff>
    </xdr:from>
    <xdr:to>
      <xdr:col>81</xdr:col>
      <xdr:colOff>101600</xdr:colOff>
      <xdr:row>37</xdr:row>
      <xdr:rowOff>83248</xdr:rowOff>
    </xdr:to>
    <xdr:sp macro="" textlink="">
      <xdr:nvSpPr>
        <xdr:cNvPr id="544" name="楕円 543"/>
        <xdr:cNvSpPr/>
      </xdr:nvSpPr>
      <xdr:spPr>
        <a:xfrm>
          <a:off x="15430500" y="63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99775</xdr:rowOff>
    </xdr:from>
    <xdr:ext cx="534377" cy="259045"/>
    <xdr:sp macro="" textlink="">
      <xdr:nvSpPr>
        <xdr:cNvPr id="545" name="テキスト ボックス 544"/>
        <xdr:cNvSpPr txBox="1"/>
      </xdr:nvSpPr>
      <xdr:spPr>
        <a:xfrm>
          <a:off x="15214111" y="61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51886</xdr:rowOff>
    </xdr:from>
    <xdr:to>
      <xdr:col>76</xdr:col>
      <xdr:colOff>165100</xdr:colOff>
      <xdr:row>37</xdr:row>
      <xdr:rowOff>153486</xdr:rowOff>
    </xdr:to>
    <xdr:sp macro="" textlink="">
      <xdr:nvSpPr>
        <xdr:cNvPr id="546" name="楕円 545"/>
        <xdr:cNvSpPr/>
      </xdr:nvSpPr>
      <xdr:spPr>
        <a:xfrm>
          <a:off x="14541500" y="63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170013</xdr:rowOff>
    </xdr:from>
    <xdr:ext cx="534377" cy="259045"/>
    <xdr:sp macro="" textlink="">
      <xdr:nvSpPr>
        <xdr:cNvPr id="547" name="テキスト ボックス 546"/>
        <xdr:cNvSpPr txBox="1"/>
      </xdr:nvSpPr>
      <xdr:spPr>
        <a:xfrm>
          <a:off x="14325111" y="61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158871</xdr:rowOff>
    </xdr:from>
    <xdr:to>
      <xdr:col>72</xdr:col>
      <xdr:colOff>38100</xdr:colOff>
      <xdr:row>38</xdr:row>
      <xdr:rowOff>89021</xdr:rowOff>
    </xdr:to>
    <xdr:sp macro="" textlink="">
      <xdr:nvSpPr>
        <xdr:cNvPr id="548" name="楕円 547"/>
        <xdr:cNvSpPr/>
      </xdr:nvSpPr>
      <xdr:spPr>
        <a:xfrm>
          <a:off x="13652500" y="65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80148</xdr:rowOff>
    </xdr:from>
    <xdr:ext cx="534377" cy="259045"/>
    <xdr:sp macro="" textlink="">
      <xdr:nvSpPr>
        <xdr:cNvPr id="549" name="テキスト ボックス 548"/>
        <xdr:cNvSpPr txBox="1"/>
      </xdr:nvSpPr>
      <xdr:spPr>
        <a:xfrm>
          <a:off x="13436111" y="65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7709</xdr:rowOff>
    </xdr:from>
    <xdr:to>
      <xdr:col>67</xdr:col>
      <xdr:colOff>101600</xdr:colOff>
      <xdr:row>35</xdr:row>
      <xdr:rowOff>109309</xdr:rowOff>
    </xdr:to>
    <xdr:sp macro="" textlink="">
      <xdr:nvSpPr>
        <xdr:cNvPr id="550" name="楕円 549"/>
        <xdr:cNvSpPr/>
      </xdr:nvSpPr>
      <xdr:spPr>
        <a:xfrm>
          <a:off x="12763500" y="60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125836</xdr:rowOff>
    </xdr:from>
    <xdr:ext cx="534377" cy="259045"/>
    <xdr:sp macro="" textlink="">
      <xdr:nvSpPr>
        <xdr:cNvPr id="551" name="テキスト ボックス 550"/>
        <xdr:cNvSpPr txBox="1"/>
      </xdr:nvSpPr>
      <xdr:spPr>
        <a:xfrm>
          <a:off x="12547111" y="57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147440</xdr:rowOff>
    </xdr:from>
    <xdr:to>
      <xdr:col>85</xdr:col>
      <xdr:colOff>126364</xdr:colOff>
      <xdr:row>58</xdr:row>
      <xdr:rowOff>155571</xdr:rowOff>
    </xdr:to>
    <xdr:cxnSp macro="">
      <xdr:nvCxnSpPr>
        <xdr:cNvPr id="578" name="直線コネクタ 577"/>
        <xdr:cNvCxnSpPr/>
      </xdr:nvCxnSpPr>
      <xdr:spPr>
        <a:xfrm flipV="1">
          <a:off x="16317595" y="8548490"/>
          <a:ext cx="1269" cy="155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159398</xdr:rowOff>
    </xdr:from>
    <xdr:ext cx="534377" cy="259045"/>
    <xdr:sp macro="" textlink="">
      <xdr:nvSpPr>
        <xdr:cNvPr id="579" name="教育費最小値テキスト"/>
        <xdr:cNvSpPr txBox="1"/>
      </xdr:nvSpPr>
      <xdr:spPr>
        <a:xfrm>
          <a:off x="16370300"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155571</xdr:rowOff>
    </xdr:from>
    <xdr:to>
      <xdr:col>86</xdr:col>
      <xdr:colOff>25400</xdr:colOff>
      <xdr:row>58</xdr:row>
      <xdr:rowOff>155571</xdr:rowOff>
    </xdr:to>
    <xdr:cxnSp macro="">
      <xdr:nvCxnSpPr>
        <xdr:cNvPr id="580" name="直線コネクタ 579"/>
        <xdr:cNvCxnSpPr/>
      </xdr:nvCxnSpPr>
      <xdr:spPr>
        <a:xfrm>
          <a:off x="16230600" y="1009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94117</xdr:rowOff>
    </xdr:from>
    <xdr:ext cx="534377" cy="259045"/>
    <xdr:sp macro="" textlink="">
      <xdr:nvSpPr>
        <xdr:cNvPr id="581" name="教育費最大値テキスト"/>
        <xdr:cNvSpPr txBox="1"/>
      </xdr:nvSpPr>
      <xdr:spPr>
        <a:xfrm>
          <a:off x="16370300" y="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147440</xdr:rowOff>
    </xdr:from>
    <xdr:to>
      <xdr:col>86</xdr:col>
      <xdr:colOff>25400</xdr:colOff>
      <xdr:row>49</xdr:row>
      <xdr:rowOff>147440</xdr:rowOff>
    </xdr:to>
    <xdr:cxnSp macro="">
      <xdr:nvCxnSpPr>
        <xdr:cNvPr id="582" name="直線コネクタ 581"/>
        <xdr:cNvCxnSpPr/>
      </xdr:nvCxnSpPr>
      <xdr:spPr>
        <a:xfrm>
          <a:off x="16230600" y="85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68442</xdr:rowOff>
    </xdr:from>
    <xdr:to>
      <xdr:col>85</xdr:col>
      <xdr:colOff>127000</xdr:colOff>
      <xdr:row>51</xdr:row>
      <xdr:rowOff>93621</xdr:rowOff>
    </xdr:to>
    <xdr:cxnSp macro="">
      <xdr:nvCxnSpPr>
        <xdr:cNvPr id="583" name="直線コネクタ 582"/>
        <xdr:cNvCxnSpPr/>
      </xdr:nvCxnSpPr>
      <xdr:spPr>
        <a:xfrm>
          <a:off x="15481300" y="8812392"/>
          <a:ext cx="8382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119154</xdr:rowOff>
    </xdr:from>
    <xdr:ext cx="534377" cy="259045"/>
    <xdr:sp macro="" textlink="">
      <xdr:nvSpPr>
        <xdr:cNvPr id="584" name="教育費平均値テキスト"/>
        <xdr:cNvSpPr txBox="1"/>
      </xdr:nvSpPr>
      <xdr:spPr>
        <a:xfrm>
          <a:off x="16370300" y="9377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140727</xdr:rowOff>
    </xdr:from>
    <xdr:to>
      <xdr:col>85</xdr:col>
      <xdr:colOff>177800</xdr:colOff>
      <xdr:row>55</xdr:row>
      <xdr:rowOff>70877</xdr:rowOff>
    </xdr:to>
    <xdr:sp macro="" textlink="">
      <xdr:nvSpPr>
        <xdr:cNvPr id="585" name="フローチャート: 判断 584"/>
        <xdr:cNvSpPr/>
      </xdr:nvSpPr>
      <xdr:spPr>
        <a:xfrm>
          <a:off x="16268700" y="9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68442</xdr:rowOff>
    </xdr:from>
    <xdr:to>
      <xdr:col>81</xdr:col>
      <xdr:colOff>50800</xdr:colOff>
      <xdr:row>54</xdr:row>
      <xdr:rowOff>51885</xdr:rowOff>
    </xdr:to>
    <xdr:cxnSp macro="">
      <xdr:nvCxnSpPr>
        <xdr:cNvPr id="586" name="直線コネクタ 585"/>
        <xdr:cNvCxnSpPr/>
      </xdr:nvCxnSpPr>
      <xdr:spPr>
        <a:xfrm flipV="1">
          <a:off x="14592300" y="8812392"/>
          <a:ext cx="889000" cy="49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660</xdr:rowOff>
    </xdr:from>
    <xdr:to>
      <xdr:col>81</xdr:col>
      <xdr:colOff>101600</xdr:colOff>
      <xdr:row>53</xdr:row>
      <xdr:rowOff>102260</xdr:rowOff>
    </xdr:to>
    <xdr:sp macro="" textlink="">
      <xdr:nvSpPr>
        <xdr:cNvPr id="587" name="フローチャート: 判断 586"/>
        <xdr:cNvSpPr/>
      </xdr:nvSpPr>
      <xdr:spPr>
        <a:xfrm>
          <a:off x="15430500" y="90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93387</xdr:rowOff>
    </xdr:from>
    <xdr:ext cx="534377" cy="259045"/>
    <xdr:sp macro="" textlink="">
      <xdr:nvSpPr>
        <xdr:cNvPr id="588" name="テキスト ボックス 587"/>
        <xdr:cNvSpPr txBox="1"/>
      </xdr:nvSpPr>
      <xdr:spPr>
        <a:xfrm>
          <a:off x="15214111" y="91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30135</xdr:rowOff>
    </xdr:from>
    <xdr:to>
      <xdr:col>76</xdr:col>
      <xdr:colOff>114300</xdr:colOff>
      <xdr:row>54</xdr:row>
      <xdr:rowOff>51885</xdr:rowOff>
    </xdr:to>
    <xdr:cxnSp macro="">
      <xdr:nvCxnSpPr>
        <xdr:cNvPr id="589" name="直線コネクタ 588"/>
        <xdr:cNvCxnSpPr/>
      </xdr:nvCxnSpPr>
      <xdr:spPr>
        <a:xfrm>
          <a:off x="13703300" y="8774085"/>
          <a:ext cx="889000" cy="5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141936</xdr:rowOff>
    </xdr:from>
    <xdr:to>
      <xdr:col>76</xdr:col>
      <xdr:colOff>165100</xdr:colOff>
      <xdr:row>53</xdr:row>
      <xdr:rowOff>72086</xdr:rowOff>
    </xdr:to>
    <xdr:sp macro="" textlink="">
      <xdr:nvSpPr>
        <xdr:cNvPr id="590" name="フローチャート: 判断 589"/>
        <xdr:cNvSpPr/>
      </xdr:nvSpPr>
      <xdr:spPr>
        <a:xfrm>
          <a:off x="14541500" y="905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88613</xdr:rowOff>
    </xdr:from>
    <xdr:ext cx="534377" cy="259045"/>
    <xdr:sp macro="" textlink="">
      <xdr:nvSpPr>
        <xdr:cNvPr id="591" name="テキスト ボックス 590"/>
        <xdr:cNvSpPr txBox="1"/>
      </xdr:nvSpPr>
      <xdr:spPr>
        <a:xfrm>
          <a:off x="14325111" y="88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30135</xdr:rowOff>
    </xdr:from>
    <xdr:to>
      <xdr:col>71</xdr:col>
      <xdr:colOff>177800</xdr:colOff>
      <xdr:row>52</xdr:row>
      <xdr:rowOff>128760</xdr:rowOff>
    </xdr:to>
    <xdr:cxnSp macro="">
      <xdr:nvCxnSpPr>
        <xdr:cNvPr id="592" name="直線コネクタ 591"/>
        <xdr:cNvCxnSpPr/>
      </xdr:nvCxnSpPr>
      <xdr:spPr>
        <a:xfrm flipV="1">
          <a:off x="12814300" y="8774085"/>
          <a:ext cx="889000" cy="27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151634</xdr:rowOff>
    </xdr:from>
    <xdr:to>
      <xdr:col>72</xdr:col>
      <xdr:colOff>38100</xdr:colOff>
      <xdr:row>54</xdr:row>
      <xdr:rowOff>81784</xdr:rowOff>
    </xdr:to>
    <xdr:sp macro="" textlink="">
      <xdr:nvSpPr>
        <xdr:cNvPr id="593" name="フローチャート: 判断 592"/>
        <xdr:cNvSpPr/>
      </xdr:nvSpPr>
      <xdr:spPr>
        <a:xfrm>
          <a:off x="13652500" y="92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72911</xdr:rowOff>
    </xdr:from>
    <xdr:ext cx="534377" cy="259045"/>
    <xdr:sp macro="" textlink="">
      <xdr:nvSpPr>
        <xdr:cNvPr id="594" name="テキスト ボックス 593"/>
        <xdr:cNvSpPr txBox="1"/>
      </xdr:nvSpPr>
      <xdr:spPr>
        <a:xfrm>
          <a:off x="13436111" y="93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127827</xdr:rowOff>
    </xdr:from>
    <xdr:to>
      <xdr:col>67</xdr:col>
      <xdr:colOff>101600</xdr:colOff>
      <xdr:row>55</xdr:row>
      <xdr:rowOff>57977</xdr:rowOff>
    </xdr:to>
    <xdr:sp macro="" textlink="">
      <xdr:nvSpPr>
        <xdr:cNvPr id="595" name="フローチャート: 判断 594"/>
        <xdr:cNvSpPr/>
      </xdr:nvSpPr>
      <xdr:spPr>
        <a:xfrm>
          <a:off x="12763500" y="938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49104</xdr:rowOff>
    </xdr:from>
    <xdr:ext cx="534377" cy="259045"/>
    <xdr:sp macro="" textlink="">
      <xdr:nvSpPr>
        <xdr:cNvPr id="596" name="テキスト ボックス 595"/>
        <xdr:cNvSpPr txBox="1"/>
      </xdr:nvSpPr>
      <xdr:spPr>
        <a:xfrm>
          <a:off x="12547111" y="9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42821</xdr:rowOff>
    </xdr:from>
    <xdr:to>
      <xdr:col>85</xdr:col>
      <xdr:colOff>177800</xdr:colOff>
      <xdr:row>51</xdr:row>
      <xdr:rowOff>144421</xdr:rowOff>
    </xdr:to>
    <xdr:sp macro="" textlink="">
      <xdr:nvSpPr>
        <xdr:cNvPr id="602" name="楕円 601"/>
        <xdr:cNvSpPr/>
      </xdr:nvSpPr>
      <xdr:spPr>
        <a:xfrm>
          <a:off x="16268700" y="8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65698</xdr:rowOff>
    </xdr:from>
    <xdr:ext cx="534377" cy="259045"/>
    <xdr:sp macro="" textlink="">
      <xdr:nvSpPr>
        <xdr:cNvPr id="603" name="教育費該当値テキスト"/>
        <xdr:cNvSpPr txBox="1"/>
      </xdr:nvSpPr>
      <xdr:spPr>
        <a:xfrm>
          <a:off x="16370300" y="86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17642</xdr:rowOff>
    </xdr:from>
    <xdr:to>
      <xdr:col>81</xdr:col>
      <xdr:colOff>101600</xdr:colOff>
      <xdr:row>51</xdr:row>
      <xdr:rowOff>119242</xdr:rowOff>
    </xdr:to>
    <xdr:sp macro="" textlink="">
      <xdr:nvSpPr>
        <xdr:cNvPr id="604" name="楕円 603"/>
        <xdr:cNvSpPr/>
      </xdr:nvSpPr>
      <xdr:spPr>
        <a:xfrm>
          <a:off x="15430500" y="87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135769</xdr:rowOff>
    </xdr:from>
    <xdr:ext cx="534377" cy="259045"/>
    <xdr:sp macro="" textlink="">
      <xdr:nvSpPr>
        <xdr:cNvPr id="605" name="テキスト ボックス 604"/>
        <xdr:cNvSpPr txBox="1"/>
      </xdr:nvSpPr>
      <xdr:spPr>
        <a:xfrm>
          <a:off x="15214111" y="85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1085</xdr:rowOff>
    </xdr:from>
    <xdr:to>
      <xdr:col>76</xdr:col>
      <xdr:colOff>165100</xdr:colOff>
      <xdr:row>54</xdr:row>
      <xdr:rowOff>102685</xdr:rowOff>
    </xdr:to>
    <xdr:sp macro="" textlink="">
      <xdr:nvSpPr>
        <xdr:cNvPr id="606" name="楕円 605"/>
        <xdr:cNvSpPr/>
      </xdr:nvSpPr>
      <xdr:spPr>
        <a:xfrm>
          <a:off x="14541500" y="9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93812</xdr:rowOff>
    </xdr:from>
    <xdr:ext cx="534377" cy="259045"/>
    <xdr:sp macro="" textlink="">
      <xdr:nvSpPr>
        <xdr:cNvPr id="607" name="テキスト ボックス 606"/>
        <xdr:cNvSpPr txBox="1"/>
      </xdr:nvSpPr>
      <xdr:spPr>
        <a:xfrm>
          <a:off x="14325111" y="93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150785</xdr:rowOff>
    </xdr:from>
    <xdr:to>
      <xdr:col>72</xdr:col>
      <xdr:colOff>38100</xdr:colOff>
      <xdr:row>51</xdr:row>
      <xdr:rowOff>80935</xdr:rowOff>
    </xdr:to>
    <xdr:sp macro="" textlink="">
      <xdr:nvSpPr>
        <xdr:cNvPr id="608" name="楕円 607"/>
        <xdr:cNvSpPr/>
      </xdr:nvSpPr>
      <xdr:spPr>
        <a:xfrm>
          <a:off x="13652500" y="87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97462</xdr:rowOff>
    </xdr:from>
    <xdr:ext cx="534377" cy="259045"/>
    <xdr:sp macro="" textlink="">
      <xdr:nvSpPr>
        <xdr:cNvPr id="609" name="テキスト ボックス 608"/>
        <xdr:cNvSpPr txBox="1"/>
      </xdr:nvSpPr>
      <xdr:spPr>
        <a:xfrm>
          <a:off x="13436111" y="84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77960</xdr:rowOff>
    </xdr:from>
    <xdr:to>
      <xdr:col>67</xdr:col>
      <xdr:colOff>101600</xdr:colOff>
      <xdr:row>53</xdr:row>
      <xdr:rowOff>8110</xdr:rowOff>
    </xdr:to>
    <xdr:sp macro="" textlink="">
      <xdr:nvSpPr>
        <xdr:cNvPr id="610" name="楕円 609"/>
        <xdr:cNvSpPr/>
      </xdr:nvSpPr>
      <xdr:spPr>
        <a:xfrm>
          <a:off x="12763500" y="8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24637</xdr:rowOff>
    </xdr:from>
    <xdr:ext cx="534377" cy="259045"/>
    <xdr:sp macro="" textlink="">
      <xdr:nvSpPr>
        <xdr:cNvPr id="611" name="テキスト ボックス 610"/>
        <xdr:cNvSpPr txBox="1"/>
      </xdr:nvSpPr>
      <xdr:spPr>
        <a:xfrm>
          <a:off x="12547111" y="876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62243</xdr:rowOff>
    </xdr:from>
    <xdr:to>
      <xdr:col>85</xdr:col>
      <xdr:colOff>126364</xdr:colOff>
      <xdr:row>79</xdr:row>
      <xdr:rowOff>43078</xdr:rowOff>
    </xdr:to>
    <xdr:cxnSp macro="">
      <xdr:nvCxnSpPr>
        <xdr:cNvPr id="635" name="直線コネクタ 634"/>
        <xdr:cNvCxnSpPr/>
      </xdr:nvCxnSpPr>
      <xdr:spPr>
        <a:xfrm flipV="1">
          <a:off x="16317595" y="12578093"/>
          <a:ext cx="1269" cy="10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46905</xdr:rowOff>
    </xdr:from>
    <xdr:ext cx="313932" cy="259045"/>
    <xdr:sp macro="" textlink="">
      <xdr:nvSpPr>
        <xdr:cNvPr id="636" name="災害復旧費最小値テキスト"/>
        <xdr:cNvSpPr txBox="1"/>
      </xdr:nvSpPr>
      <xdr:spPr>
        <a:xfrm>
          <a:off x="16370300" y="1359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43078</xdr:rowOff>
    </xdr:from>
    <xdr:to>
      <xdr:col>86</xdr:col>
      <xdr:colOff>25400</xdr:colOff>
      <xdr:row>79</xdr:row>
      <xdr:rowOff>43078</xdr:rowOff>
    </xdr:to>
    <xdr:cxnSp macro="">
      <xdr:nvCxnSpPr>
        <xdr:cNvPr id="637" name="直線コネクタ 636"/>
        <xdr:cNvCxnSpPr/>
      </xdr:nvCxnSpPr>
      <xdr:spPr>
        <a:xfrm>
          <a:off x="16230600" y="135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8920</xdr:rowOff>
    </xdr:from>
    <xdr:ext cx="534377" cy="259045"/>
    <xdr:sp macro="" textlink="">
      <xdr:nvSpPr>
        <xdr:cNvPr id="638" name="災害復旧費最大値テキスト"/>
        <xdr:cNvSpPr txBox="1"/>
      </xdr:nvSpPr>
      <xdr:spPr>
        <a:xfrm>
          <a:off x="16370300" y="1235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62243</xdr:rowOff>
    </xdr:from>
    <xdr:to>
      <xdr:col>86</xdr:col>
      <xdr:colOff>25400</xdr:colOff>
      <xdr:row>73</xdr:row>
      <xdr:rowOff>62243</xdr:rowOff>
    </xdr:to>
    <xdr:cxnSp macro="">
      <xdr:nvCxnSpPr>
        <xdr:cNvPr id="639" name="直線コネクタ 638"/>
        <xdr:cNvCxnSpPr/>
      </xdr:nvCxnSpPr>
      <xdr:spPr>
        <a:xfrm>
          <a:off x="16230600" y="125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130442</xdr:rowOff>
    </xdr:from>
    <xdr:to>
      <xdr:col>85</xdr:col>
      <xdr:colOff>127000</xdr:colOff>
      <xdr:row>75</xdr:row>
      <xdr:rowOff>148730</xdr:rowOff>
    </xdr:to>
    <xdr:cxnSp macro="">
      <xdr:nvCxnSpPr>
        <xdr:cNvPr id="640" name="直線コネクタ 639"/>
        <xdr:cNvCxnSpPr/>
      </xdr:nvCxnSpPr>
      <xdr:spPr>
        <a:xfrm>
          <a:off x="15481300" y="12646292"/>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85310</xdr:rowOff>
    </xdr:from>
    <xdr:ext cx="469744" cy="259045"/>
    <xdr:sp macro="" textlink="">
      <xdr:nvSpPr>
        <xdr:cNvPr id="641" name="災害復旧費平均値テキスト"/>
        <xdr:cNvSpPr txBox="1"/>
      </xdr:nvSpPr>
      <xdr:spPr>
        <a:xfrm>
          <a:off x="16370300" y="13286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106883</xdr:rowOff>
    </xdr:from>
    <xdr:to>
      <xdr:col>85</xdr:col>
      <xdr:colOff>177800</xdr:colOff>
      <xdr:row>78</xdr:row>
      <xdr:rowOff>37033</xdr:rowOff>
    </xdr:to>
    <xdr:sp macro="" textlink="">
      <xdr:nvSpPr>
        <xdr:cNvPr id="642" name="フローチャート: 判断 641"/>
        <xdr:cNvSpPr/>
      </xdr:nvSpPr>
      <xdr:spPr>
        <a:xfrm>
          <a:off x="162687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145149</xdr:rowOff>
    </xdr:from>
    <xdr:to>
      <xdr:col>81</xdr:col>
      <xdr:colOff>50800</xdr:colOff>
      <xdr:row>73</xdr:row>
      <xdr:rowOff>130442</xdr:rowOff>
    </xdr:to>
    <xdr:cxnSp macro="">
      <xdr:nvCxnSpPr>
        <xdr:cNvPr id="643" name="直線コネクタ 642"/>
        <xdr:cNvCxnSpPr/>
      </xdr:nvCxnSpPr>
      <xdr:spPr>
        <a:xfrm>
          <a:off x="14592300" y="12318099"/>
          <a:ext cx="889000" cy="3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58840</xdr:rowOff>
    </xdr:from>
    <xdr:to>
      <xdr:col>81</xdr:col>
      <xdr:colOff>101600</xdr:colOff>
      <xdr:row>77</xdr:row>
      <xdr:rowOff>160440</xdr:rowOff>
    </xdr:to>
    <xdr:sp macro="" textlink="">
      <xdr:nvSpPr>
        <xdr:cNvPr id="644" name="フローチャート: 判断 643"/>
        <xdr:cNvSpPr/>
      </xdr:nvSpPr>
      <xdr:spPr>
        <a:xfrm>
          <a:off x="15430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151567</xdr:rowOff>
    </xdr:from>
    <xdr:ext cx="469744" cy="259045"/>
    <xdr:sp macro="" textlink="">
      <xdr:nvSpPr>
        <xdr:cNvPr id="645" name="テキスト ボックス 644"/>
        <xdr:cNvSpPr txBox="1"/>
      </xdr:nvSpPr>
      <xdr:spPr>
        <a:xfrm>
          <a:off x="15246428" y="133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145149</xdr:rowOff>
    </xdr:from>
    <xdr:to>
      <xdr:col>76</xdr:col>
      <xdr:colOff>114300</xdr:colOff>
      <xdr:row>73</xdr:row>
      <xdr:rowOff>128422</xdr:rowOff>
    </xdr:to>
    <xdr:cxnSp macro="">
      <xdr:nvCxnSpPr>
        <xdr:cNvPr id="646" name="直線コネクタ 645"/>
        <xdr:cNvCxnSpPr/>
      </xdr:nvCxnSpPr>
      <xdr:spPr>
        <a:xfrm flipV="1">
          <a:off x="13703300" y="12318099"/>
          <a:ext cx="889000" cy="3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10337</xdr:rowOff>
    </xdr:from>
    <xdr:to>
      <xdr:col>76</xdr:col>
      <xdr:colOff>165100</xdr:colOff>
      <xdr:row>76</xdr:row>
      <xdr:rowOff>111937</xdr:rowOff>
    </xdr:to>
    <xdr:sp macro="" textlink="">
      <xdr:nvSpPr>
        <xdr:cNvPr id="647" name="フローチャート: 判断 646"/>
        <xdr:cNvSpPr/>
      </xdr:nvSpPr>
      <xdr:spPr>
        <a:xfrm>
          <a:off x="14541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103064</xdr:rowOff>
    </xdr:from>
    <xdr:ext cx="534377" cy="259045"/>
    <xdr:sp macro="" textlink="">
      <xdr:nvSpPr>
        <xdr:cNvPr id="648" name="テキスト ボックス 647"/>
        <xdr:cNvSpPr txBox="1"/>
      </xdr:nvSpPr>
      <xdr:spPr>
        <a:xfrm>
          <a:off x="14325111" y="131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128422</xdr:rowOff>
    </xdr:from>
    <xdr:to>
      <xdr:col>71</xdr:col>
      <xdr:colOff>177800</xdr:colOff>
      <xdr:row>76</xdr:row>
      <xdr:rowOff>160693</xdr:rowOff>
    </xdr:to>
    <xdr:cxnSp macro="">
      <xdr:nvCxnSpPr>
        <xdr:cNvPr id="649" name="直線コネクタ 648"/>
        <xdr:cNvCxnSpPr/>
      </xdr:nvCxnSpPr>
      <xdr:spPr>
        <a:xfrm flipV="1">
          <a:off x="12814300" y="12644272"/>
          <a:ext cx="889000" cy="5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163537</xdr:rowOff>
    </xdr:from>
    <xdr:to>
      <xdr:col>72</xdr:col>
      <xdr:colOff>38100</xdr:colOff>
      <xdr:row>76</xdr:row>
      <xdr:rowOff>93687</xdr:rowOff>
    </xdr:to>
    <xdr:sp macro="" textlink="">
      <xdr:nvSpPr>
        <xdr:cNvPr id="650" name="フローチャート: 判断 649"/>
        <xdr:cNvSpPr/>
      </xdr:nvSpPr>
      <xdr:spPr>
        <a:xfrm>
          <a:off x="13652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84814</xdr:rowOff>
    </xdr:from>
    <xdr:ext cx="534377" cy="259045"/>
    <xdr:sp macro="" textlink="">
      <xdr:nvSpPr>
        <xdr:cNvPr id="651" name="テキスト ボックス 650"/>
        <xdr:cNvSpPr txBox="1"/>
      </xdr:nvSpPr>
      <xdr:spPr>
        <a:xfrm>
          <a:off x="13436111" y="13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46837</xdr:rowOff>
    </xdr:from>
    <xdr:to>
      <xdr:col>67</xdr:col>
      <xdr:colOff>101600</xdr:colOff>
      <xdr:row>77</xdr:row>
      <xdr:rowOff>148437</xdr:rowOff>
    </xdr:to>
    <xdr:sp macro="" textlink="">
      <xdr:nvSpPr>
        <xdr:cNvPr id="652" name="フローチャート: 判断 651"/>
        <xdr:cNvSpPr/>
      </xdr:nvSpPr>
      <xdr:spPr>
        <a:xfrm>
          <a:off x="12763500" y="1324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139564</xdr:rowOff>
    </xdr:from>
    <xdr:ext cx="469744" cy="259045"/>
    <xdr:sp macro="" textlink="">
      <xdr:nvSpPr>
        <xdr:cNvPr id="653" name="テキスト ボックス 652"/>
        <xdr:cNvSpPr txBox="1"/>
      </xdr:nvSpPr>
      <xdr:spPr>
        <a:xfrm>
          <a:off x="12579428" y="133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97930</xdr:rowOff>
    </xdr:from>
    <xdr:to>
      <xdr:col>85</xdr:col>
      <xdr:colOff>177800</xdr:colOff>
      <xdr:row>76</xdr:row>
      <xdr:rowOff>28079</xdr:rowOff>
    </xdr:to>
    <xdr:sp macro="" textlink="">
      <xdr:nvSpPr>
        <xdr:cNvPr id="659" name="楕円 658"/>
        <xdr:cNvSpPr/>
      </xdr:nvSpPr>
      <xdr:spPr>
        <a:xfrm>
          <a:off x="16268700" y="129566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120807</xdr:rowOff>
    </xdr:from>
    <xdr:ext cx="534377" cy="259045"/>
    <xdr:sp macro="" textlink="">
      <xdr:nvSpPr>
        <xdr:cNvPr id="660" name="災害復旧費該当値テキスト"/>
        <xdr:cNvSpPr txBox="1"/>
      </xdr:nvSpPr>
      <xdr:spPr>
        <a:xfrm>
          <a:off x="16370300" y="128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79642</xdr:rowOff>
    </xdr:from>
    <xdr:to>
      <xdr:col>81</xdr:col>
      <xdr:colOff>101600</xdr:colOff>
      <xdr:row>74</xdr:row>
      <xdr:rowOff>9792</xdr:rowOff>
    </xdr:to>
    <xdr:sp macro="" textlink="">
      <xdr:nvSpPr>
        <xdr:cNvPr id="661" name="楕円 660"/>
        <xdr:cNvSpPr/>
      </xdr:nvSpPr>
      <xdr:spPr>
        <a:xfrm>
          <a:off x="15430500" y="125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26319</xdr:rowOff>
    </xdr:from>
    <xdr:ext cx="534377" cy="259045"/>
    <xdr:sp macro="" textlink="">
      <xdr:nvSpPr>
        <xdr:cNvPr id="662" name="テキスト ボックス 661"/>
        <xdr:cNvSpPr txBox="1"/>
      </xdr:nvSpPr>
      <xdr:spPr>
        <a:xfrm>
          <a:off x="15214111" y="123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94349</xdr:rowOff>
    </xdr:from>
    <xdr:to>
      <xdr:col>76</xdr:col>
      <xdr:colOff>165100</xdr:colOff>
      <xdr:row>72</xdr:row>
      <xdr:rowOff>24499</xdr:rowOff>
    </xdr:to>
    <xdr:sp macro="" textlink="">
      <xdr:nvSpPr>
        <xdr:cNvPr id="663" name="楕円 662"/>
        <xdr:cNvSpPr/>
      </xdr:nvSpPr>
      <xdr:spPr>
        <a:xfrm>
          <a:off x="14541500" y="12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41026</xdr:rowOff>
    </xdr:from>
    <xdr:ext cx="534377" cy="259045"/>
    <xdr:sp macro="" textlink="">
      <xdr:nvSpPr>
        <xdr:cNvPr id="664" name="テキスト ボックス 663"/>
        <xdr:cNvSpPr txBox="1"/>
      </xdr:nvSpPr>
      <xdr:spPr>
        <a:xfrm>
          <a:off x="14325111" y="120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77622</xdr:rowOff>
    </xdr:from>
    <xdr:to>
      <xdr:col>72</xdr:col>
      <xdr:colOff>38100</xdr:colOff>
      <xdr:row>74</xdr:row>
      <xdr:rowOff>7772</xdr:rowOff>
    </xdr:to>
    <xdr:sp macro="" textlink="">
      <xdr:nvSpPr>
        <xdr:cNvPr id="665" name="楕円 664"/>
        <xdr:cNvSpPr/>
      </xdr:nvSpPr>
      <xdr:spPr>
        <a:xfrm>
          <a:off x="13652500" y="125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24299</xdr:rowOff>
    </xdr:from>
    <xdr:ext cx="534377" cy="259045"/>
    <xdr:sp macro="" textlink="">
      <xdr:nvSpPr>
        <xdr:cNvPr id="666" name="テキスト ボックス 665"/>
        <xdr:cNvSpPr txBox="1"/>
      </xdr:nvSpPr>
      <xdr:spPr>
        <a:xfrm>
          <a:off x="13436111" y="123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109893</xdr:rowOff>
    </xdr:from>
    <xdr:to>
      <xdr:col>67</xdr:col>
      <xdr:colOff>101600</xdr:colOff>
      <xdr:row>77</xdr:row>
      <xdr:rowOff>40043</xdr:rowOff>
    </xdr:to>
    <xdr:sp macro="" textlink="">
      <xdr:nvSpPr>
        <xdr:cNvPr id="667" name="楕円 666"/>
        <xdr:cNvSpPr/>
      </xdr:nvSpPr>
      <xdr:spPr>
        <a:xfrm>
          <a:off x="12763500" y="131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56570</xdr:rowOff>
    </xdr:from>
    <xdr:ext cx="534377" cy="259045"/>
    <xdr:sp macro="" textlink="">
      <xdr:nvSpPr>
        <xdr:cNvPr id="668" name="テキスト ボックス 667"/>
        <xdr:cNvSpPr txBox="1"/>
      </xdr:nvSpPr>
      <xdr:spPr>
        <a:xfrm>
          <a:off x="12547111" y="129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7" name="テキスト ボックス 68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3" name="直線コネクタ 692"/>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4" name="公債費最小値テキスト"/>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5" name="直線コネクタ 694"/>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6" name="公債費最大値テキスト"/>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7" name="直線コネクタ 696"/>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134810</xdr:rowOff>
    </xdr:from>
    <xdr:to>
      <xdr:col>85</xdr:col>
      <xdr:colOff>127000</xdr:colOff>
      <xdr:row>96</xdr:row>
      <xdr:rowOff>156451</xdr:rowOff>
    </xdr:to>
    <xdr:cxnSp macro="">
      <xdr:nvCxnSpPr>
        <xdr:cNvPr id="698" name="直線コネクタ 697"/>
        <xdr:cNvCxnSpPr/>
      </xdr:nvCxnSpPr>
      <xdr:spPr>
        <a:xfrm flipV="1">
          <a:off x="15481300" y="16594010"/>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59986</xdr:rowOff>
    </xdr:from>
    <xdr:ext cx="534377" cy="259045"/>
    <xdr:sp macro="" textlink="">
      <xdr:nvSpPr>
        <xdr:cNvPr id="699" name="公債費平均値テキスト"/>
        <xdr:cNvSpPr txBox="1"/>
      </xdr:nvSpPr>
      <xdr:spPr>
        <a:xfrm>
          <a:off x="16370300" y="16176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700" name="フローチャート: 判断 699"/>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156451</xdr:rowOff>
    </xdr:from>
    <xdr:to>
      <xdr:col>81</xdr:col>
      <xdr:colOff>50800</xdr:colOff>
      <xdr:row>97</xdr:row>
      <xdr:rowOff>2248</xdr:rowOff>
    </xdr:to>
    <xdr:cxnSp macro="">
      <xdr:nvCxnSpPr>
        <xdr:cNvPr id="701" name="直線コネクタ 700"/>
        <xdr:cNvCxnSpPr/>
      </xdr:nvCxnSpPr>
      <xdr:spPr>
        <a:xfrm flipV="1">
          <a:off x="14592300" y="16615651"/>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2" name="フローチャート: 判断 701"/>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21187</xdr:rowOff>
    </xdr:from>
    <xdr:ext cx="534377" cy="259045"/>
    <xdr:sp macro="" textlink="">
      <xdr:nvSpPr>
        <xdr:cNvPr id="703" name="テキスト ボックス 702"/>
        <xdr:cNvSpPr txBox="1"/>
      </xdr:nvSpPr>
      <xdr:spPr>
        <a:xfrm>
          <a:off x="15214111" y="161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153555</xdr:rowOff>
    </xdr:from>
    <xdr:to>
      <xdr:col>76</xdr:col>
      <xdr:colOff>114300</xdr:colOff>
      <xdr:row>97</xdr:row>
      <xdr:rowOff>2248</xdr:rowOff>
    </xdr:to>
    <xdr:cxnSp macro="">
      <xdr:nvCxnSpPr>
        <xdr:cNvPr id="704" name="直線コネクタ 703"/>
        <xdr:cNvCxnSpPr/>
      </xdr:nvCxnSpPr>
      <xdr:spPr>
        <a:xfrm>
          <a:off x="13703300" y="16612755"/>
          <a:ext cx="8890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5" name="フローチャート: 判断 704"/>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57320</xdr:rowOff>
    </xdr:from>
    <xdr:ext cx="534377" cy="259045"/>
    <xdr:sp macro="" textlink="">
      <xdr:nvSpPr>
        <xdr:cNvPr id="706" name="テキスト ボックス 705"/>
        <xdr:cNvSpPr txBox="1"/>
      </xdr:nvSpPr>
      <xdr:spPr>
        <a:xfrm>
          <a:off x="14325111" y="1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95250</xdr:rowOff>
    </xdr:from>
    <xdr:to>
      <xdr:col>71</xdr:col>
      <xdr:colOff>177800</xdr:colOff>
      <xdr:row>96</xdr:row>
      <xdr:rowOff>153555</xdr:rowOff>
    </xdr:to>
    <xdr:cxnSp macro="">
      <xdr:nvCxnSpPr>
        <xdr:cNvPr id="707" name="直線コネクタ 706"/>
        <xdr:cNvCxnSpPr/>
      </xdr:nvCxnSpPr>
      <xdr:spPr>
        <a:xfrm>
          <a:off x="12814300" y="16554450"/>
          <a:ext cx="889000" cy="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8" name="フローチャート: 判断 707"/>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81970</xdr:rowOff>
    </xdr:from>
    <xdr:ext cx="534377" cy="259045"/>
    <xdr:sp macro="" textlink="">
      <xdr:nvSpPr>
        <xdr:cNvPr id="709" name="テキスト ボックス 708"/>
        <xdr:cNvSpPr txBox="1"/>
      </xdr:nvSpPr>
      <xdr:spPr>
        <a:xfrm>
          <a:off x="13436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10" name="フローチャート: 判断 709"/>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711" name="テキスト ボックス 710"/>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84010</xdr:rowOff>
    </xdr:from>
    <xdr:to>
      <xdr:col>85</xdr:col>
      <xdr:colOff>177800</xdr:colOff>
      <xdr:row>97</xdr:row>
      <xdr:rowOff>14160</xdr:rowOff>
    </xdr:to>
    <xdr:sp macro="" textlink="">
      <xdr:nvSpPr>
        <xdr:cNvPr id="717" name="楕円 716"/>
        <xdr:cNvSpPr/>
      </xdr:nvSpPr>
      <xdr:spPr>
        <a:xfrm>
          <a:off x="16268700" y="165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62437</xdr:rowOff>
    </xdr:from>
    <xdr:ext cx="534377" cy="259045"/>
    <xdr:sp macro="" textlink="">
      <xdr:nvSpPr>
        <xdr:cNvPr id="718" name="公債費該当値テキスト"/>
        <xdr:cNvSpPr txBox="1"/>
      </xdr:nvSpPr>
      <xdr:spPr>
        <a:xfrm>
          <a:off x="16370300" y="165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105651</xdr:rowOff>
    </xdr:from>
    <xdr:to>
      <xdr:col>81</xdr:col>
      <xdr:colOff>101600</xdr:colOff>
      <xdr:row>97</xdr:row>
      <xdr:rowOff>35801</xdr:rowOff>
    </xdr:to>
    <xdr:sp macro="" textlink="">
      <xdr:nvSpPr>
        <xdr:cNvPr id="719" name="楕円 718"/>
        <xdr:cNvSpPr/>
      </xdr:nvSpPr>
      <xdr:spPr>
        <a:xfrm>
          <a:off x="15430500" y="165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26928</xdr:rowOff>
    </xdr:from>
    <xdr:ext cx="534377" cy="259045"/>
    <xdr:sp macro="" textlink="">
      <xdr:nvSpPr>
        <xdr:cNvPr id="720" name="テキスト ボックス 719"/>
        <xdr:cNvSpPr txBox="1"/>
      </xdr:nvSpPr>
      <xdr:spPr>
        <a:xfrm>
          <a:off x="15214111" y="166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122898</xdr:rowOff>
    </xdr:from>
    <xdr:to>
      <xdr:col>76</xdr:col>
      <xdr:colOff>165100</xdr:colOff>
      <xdr:row>97</xdr:row>
      <xdr:rowOff>53048</xdr:rowOff>
    </xdr:to>
    <xdr:sp macro="" textlink="">
      <xdr:nvSpPr>
        <xdr:cNvPr id="721" name="楕円 720"/>
        <xdr:cNvSpPr/>
      </xdr:nvSpPr>
      <xdr:spPr>
        <a:xfrm>
          <a:off x="14541500" y="165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44175</xdr:rowOff>
    </xdr:from>
    <xdr:ext cx="534377" cy="259045"/>
    <xdr:sp macro="" textlink="">
      <xdr:nvSpPr>
        <xdr:cNvPr id="722" name="テキスト ボックス 721"/>
        <xdr:cNvSpPr txBox="1"/>
      </xdr:nvSpPr>
      <xdr:spPr>
        <a:xfrm>
          <a:off x="14325111" y="166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102755</xdr:rowOff>
    </xdr:from>
    <xdr:to>
      <xdr:col>72</xdr:col>
      <xdr:colOff>38100</xdr:colOff>
      <xdr:row>97</xdr:row>
      <xdr:rowOff>32905</xdr:rowOff>
    </xdr:to>
    <xdr:sp macro="" textlink="">
      <xdr:nvSpPr>
        <xdr:cNvPr id="723" name="楕円 722"/>
        <xdr:cNvSpPr/>
      </xdr:nvSpPr>
      <xdr:spPr>
        <a:xfrm>
          <a:off x="13652500" y="16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24032</xdr:rowOff>
    </xdr:from>
    <xdr:ext cx="534377" cy="259045"/>
    <xdr:sp macro="" textlink="">
      <xdr:nvSpPr>
        <xdr:cNvPr id="724" name="テキスト ボックス 723"/>
        <xdr:cNvSpPr txBox="1"/>
      </xdr:nvSpPr>
      <xdr:spPr>
        <a:xfrm>
          <a:off x="13436111" y="166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44450</xdr:rowOff>
    </xdr:from>
    <xdr:to>
      <xdr:col>67</xdr:col>
      <xdr:colOff>101600</xdr:colOff>
      <xdr:row>96</xdr:row>
      <xdr:rowOff>146050</xdr:rowOff>
    </xdr:to>
    <xdr:sp macro="" textlink="">
      <xdr:nvSpPr>
        <xdr:cNvPr id="725" name="楕円 724"/>
        <xdr:cNvSpPr/>
      </xdr:nvSpPr>
      <xdr:spPr>
        <a:xfrm>
          <a:off x="12763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137177</xdr:rowOff>
    </xdr:from>
    <xdr:ext cx="534377" cy="259045"/>
    <xdr:sp macro="" textlink="">
      <xdr:nvSpPr>
        <xdr:cNvPr id="726" name="テキスト ボックス 725"/>
        <xdr:cNvSpPr txBox="1"/>
      </xdr:nvSpPr>
      <xdr:spPr>
        <a:xfrm>
          <a:off x="12547111" y="165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0" name="テキスト ボックス 73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8" name="直線コネクタ 747"/>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51" name="諸支出金最大値テキスト"/>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2" name="直線コネクタ 751"/>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4" name="諸支出金平均値テキスト"/>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5" name="フローチャート: 判断 754"/>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7" name="フローチャート: 判断 756"/>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8" name="テキスト ボックス 757"/>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60" name="フローチャート: 判断 759"/>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61" name="テキスト ボックス 760"/>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3" name="フローチャート: 判断 762"/>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4" name="テキスト ボックス 763"/>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5" name="フローチャート: 判断 764"/>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6" name="テキスト ボックス 765"/>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773,455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791,076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744,741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761,902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　住民一人当たりのコストは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33,657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円増加している。大きな理由として、コロナ対策の子育て世帯への臨時特別給付金：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208,800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千円や住民税非課税世帯への臨時特別給付金：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216,400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千円を実施したことがあげられる。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　住民一人当たりのコストは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円増加している。増加の主な原因として、コロナワクチン接種事業：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万円が本格的に実施し始めたことなどがあげられる。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　住民一人当たりのコストは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36,701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円減少している。主な原因として、基金への積立が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万円（その内、地域振興基金では将来の支出に備えて、借入額を含め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万円）の増加、一方で令和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年度は新型コロナウイルスの影響により、国民一人当たり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万円を給付する特別定額給付金：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2,060</a:t>
          </a:r>
        </a:p>
        <a:p>
          <a:r>
            <a:rPr kumimoji="1" lang="ja-JP" altLang="en-US" sz="1200">
              <a:latin typeface="ＭＳ Ｐゴシック" panose="020B0600070205080204" pitchFamily="50" charset="-128"/>
              <a:ea typeface="ＭＳ Ｐゴシック" panose="020B0600070205080204" pitchFamily="50" charset="-128"/>
            </a:rPr>
            <a:t>万円を実施していたことによる減少などがあげられる。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baseline="0">
              <a:solidFill>
                <a:schemeClr val="dk1"/>
              </a:solidFill>
              <a:effectLst/>
              <a:latin typeface="+mn-lt"/>
              <a:ea typeface="+mn-ea"/>
              <a:cs typeface="+mn-cs"/>
            </a:rPr>
            <a:t>　令</a:t>
          </a:r>
          <a:r>
            <a:rPr kumimoji="1" lang="ja-JP" altLang="ja-JP" sz="1000" baseline="0">
              <a:solidFill>
                <a:sysClr val="windowText" lastClr="000000"/>
              </a:solidFill>
              <a:effectLst/>
              <a:latin typeface="+mn-lt"/>
              <a:ea typeface="+mn-ea"/>
              <a:cs typeface="+mn-cs"/>
            </a:rPr>
            <a:t>和</a:t>
          </a:r>
          <a:r>
            <a:rPr kumimoji="1" lang="ja-JP" altLang="en-US" sz="1000" baseline="0">
              <a:solidFill>
                <a:sysClr val="windowText" lastClr="000000"/>
              </a:solidFill>
              <a:effectLst/>
              <a:latin typeface="+mn-lt"/>
              <a:ea typeface="+mn-ea"/>
              <a:cs typeface="+mn-cs"/>
            </a:rPr>
            <a:t>３</a:t>
          </a:r>
          <a:r>
            <a:rPr kumimoji="1" lang="ja-JP" altLang="ja-JP" sz="1000" baseline="0">
              <a:solidFill>
                <a:sysClr val="windowText" lastClr="000000"/>
              </a:solidFill>
              <a:effectLst/>
              <a:latin typeface="+mn-lt"/>
              <a:ea typeface="+mn-ea"/>
              <a:cs typeface="+mn-cs"/>
            </a:rPr>
            <a:t>年度に</a:t>
          </a:r>
          <a:r>
            <a:rPr kumimoji="1" lang="ja-JP" altLang="en-US" sz="1000" baseline="0">
              <a:solidFill>
                <a:sysClr val="windowText" lastClr="000000"/>
              </a:solidFill>
              <a:effectLst/>
              <a:latin typeface="+mn-lt"/>
              <a:ea typeface="+mn-ea"/>
              <a:cs typeface="+mn-cs"/>
            </a:rPr>
            <a:t>おいても</a:t>
          </a:r>
          <a:r>
            <a:rPr kumimoji="1" lang="ja-JP" altLang="ja-JP" sz="1000" baseline="0">
              <a:solidFill>
                <a:sysClr val="windowText" lastClr="000000"/>
              </a:solidFill>
              <a:effectLst/>
              <a:latin typeface="+mn-lt"/>
              <a:ea typeface="+mn-ea"/>
              <a:cs typeface="+mn-cs"/>
            </a:rPr>
            <a:t>、新型コロナウイルス感染症対策関連の臨時財政需要があった</a:t>
          </a:r>
          <a:r>
            <a:rPr kumimoji="1" lang="ja-JP" altLang="en-US" sz="1000" baseline="0">
              <a:solidFill>
                <a:sysClr val="windowText" lastClr="000000"/>
              </a:solidFill>
              <a:effectLst/>
              <a:latin typeface="+mn-lt"/>
              <a:ea typeface="+mn-ea"/>
              <a:cs typeface="+mn-cs"/>
            </a:rPr>
            <a:t>が</a:t>
          </a:r>
          <a:r>
            <a:rPr kumimoji="1" lang="ja-JP" altLang="ja-JP" sz="1000" baseline="0">
              <a:solidFill>
                <a:sysClr val="windowText" lastClr="000000"/>
              </a:solidFill>
              <a:effectLst/>
              <a:latin typeface="+mn-lt"/>
              <a:ea typeface="+mn-ea"/>
              <a:cs typeface="+mn-cs"/>
            </a:rPr>
            <a:t>、歳出額は昨年度と</a:t>
          </a:r>
          <a:r>
            <a:rPr kumimoji="1" lang="ja-JP" altLang="en-US" sz="1000" baseline="0">
              <a:solidFill>
                <a:sysClr val="windowText" lastClr="000000"/>
              </a:solidFill>
              <a:effectLst/>
              <a:latin typeface="+mn-lt"/>
              <a:ea typeface="+mn-ea"/>
              <a:cs typeface="+mn-cs"/>
            </a:rPr>
            <a:t>比較して△</a:t>
          </a:r>
          <a:r>
            <a:rPr kumimoji="1" lang="en-US" altLang="ja-JP" sz="1000" baseline="0">
              <a:solidFill>
                <a:sysClr val="windowText" lastClr="000000"/>
              </a:solidFill>
              <a:effectLst/>
              <a:latin typeface="+mn-lt"/>
              <a:ea typeface="+mn-ea"/>
              <a:cs typeface="+mn-cs"/>
            </a:rPr>
            <a:t>497,468</a:t>
          </a:r>
          <a:r>
            <a:rPr kumimoji="1" lang="ja-JP" altLang="en-US" sz="1000" baseline="0">
              <a:solidFill>
                <a:sysClr val="windowText" lastClr="000000"/>
              </a:solidFill>
              <a:effectLst/>
              <a:latin typeface="+mn-lt"/>
              <a:ea typeface="+mn-ea"/>
              <a:cs typeface="+mn-cs"/>
            </a:rPr>
            <a:t>千円（△</a:t>
          </a:r>
          <a:r>
            <a:rPr kumimoji="1" lang="en-US" altLang="ja-JP" sz="1000" baseline="0">
              <a:solidFill>
                <a:sysClr val="windowText" lastClr="000000"/>
              </a:solidFill>
              <a:effectLst/>
              <a:latin typeface="+mn-lt"/>
              <a:ea typeface="+mn-ea"/>
              <a:cs typeface="+mn-cs"/>
            </a:rPr>
            <a:t>4.07</a:t>
          </a:r>
          <a:r>
            <a:rPr kumimoji="1" lang="ja-JP" altLang="en-US" sz="1000" baseline="0">
              <a:solidFill>
                <a:sysClr val="windowText" lastClr="000000"/>
              </a:solidFill>
              <a:effectLst/>
              <a:latin typeface="+mn-lt"/>
              <a:ea typeface="+mn-ea"/>
              <a:cs typeface="+mn-cs"/>
            </a:rPr>
            <a:t>％）減少している。その</a:t>
          </a:r>
          <a:r>
            <a:rPr kumimoji="1" lang="ja-JP" altLang="ja-JP" sz="1000" baseline="0">
              <a:solidFill>
                <a:sysClr val="windowText" lastClr="000000"/>
              </a:solidFill>
              <a:effectLst/>
              <a:latin typeface="+mn-lt"/>
              <a:ea typeface="+mn-ea"/>
              <a:cs typeface="+mn-cs"/>
            </a:rPr>
            <a:t>結果、</a:t>
          </a:r>
          <a:r>
            <a:rPr kumimoji="1" lang="ja-JP" altLang="ja-JP" sz="1000" baseline="0">
              <a:solidFill>
                <a:schemeClr val="dk1"/>
              </a:solidFill>
              <a:effectLst/>
              <a:latin typeface="+mn-lt"/>
              <a:ea typeface="+mn-ea"/>
              <a:cs typeface="+mn-cs"/>
            </a:rPr>
            <a:t>「財政調整基金」は取り崩すことなく、</a:t>
          </a:r>
          <a:r>
            <a:rPr kumimoji="1" lang="en-US" altLang="ja-JP" sz="1000" baseline="0">
              <a:solidFill>
                <a:schemeClr val="dk1"/>
              </a:solidFill>
              <a:effectLst/>
              <a:latin typeface="+mn-lt"/>
              <a:ea typeface="+mn-ea"/>
              <a:cs typeface="+mn-cs"/>
            </a:rPr>
            <a:t>89,275</a:t>
          </a:r>
          <a:r>
            <a:rPr kumimoji="1" lang="ja-JP" altLang="ja-JP" sz="1000" baseline="0">
              <a:solidFill>
                <a:schemeClr val="dk1"/>
              </a:solidFill>
              <a:effectLst/>
              <a:latin typeface="+mn-lt"/>
              <a:ea typeface="+mn-ea"/>
              <a:cs typeface="+mn-cs"/>
            </a:rPr>
            <a:t>千円の積み立てをした。</a:t>
          </a:r>
          <a:endParaRPr lang="ja-JP" altLang="ja-JP" sz="1000">
            <a:effectLst/>
          </a:endParaRPr>
        </a:p>
        <a:p>
          <a:r>
            <a:rPr kumimoji="1" lang="ja-JP" altLang="ja-JP" sz="1000" baseline="0">
              <a:solidFill>
                <a:schemeClr val="dk1"/>
              </a:solidFill>
              <a:effectLst/>
              <a:latin typeface="+mn-lt"/>
              <a:ea typeface="+mn-ea"/>
              <a:cs typeface="+mn-cs"/>
            </a:rPr>
            <a:t>　その結果、令和</a:t>
          </a:r>
          <a:r>
            <a:rPr kumimoji="1" lang="ja-JP" altLang="en-US" sz="1000" baseline="0">
              <a:solidFill>
                <a:schemeClr val="dk1"/>
              </a:solidFill>
              <a:effectLst/>
              <a:latin typeface="+mn-lt"/>
              <a:ea typeface="+mn-ea"/>
              <a:cs typeface="+mn-cs"/>
            </a:rPr>
            <a:t>３</a:t>
          </a:r>
          <a:r>
            <a:rPr kumimoji="1" lang="ja-JP" altLang="ja-JP" sz="1000" baseline="0">
              <a:solidFill>
                <a:schemeClr val="dk1"/>
              </a:solidFill>
              <a:effectLst/>
              <a:latin typeface="+mn-lt"/>
              <a:ea typeface="+mn-ea"/>
              <a:cs typeface="+mn-cs"/>
            </a:rPr>
            <a:t>年度の財政調整基金残高については、標準財政規模に対する比率において前年度比で</a:t>
          </a:r>
          <a:r>
            <a:rPr kumimoji="1" lang="en-US" altLang="ja-JP" sz="1000" baseline="0">
              <a:solidFill>
                <a:schemeClr val="dk1"/>
              </a:solidFill>
              <a:effectLst/>
              <a:latin typeface="+mn-lt"/>
              <a:ea typeface="+mn-ea"/>
              <a:cs typeface="+mn-cs"/>
            </a:rPr>
            <a:t>0.37</a:t>
          </a:r>
          <a:r>
            <a:rPr kumimoji="1" lang="ja-JP" altLang="en-US" sz="1000" baseline="0">
              <a:solidFill>
                <a:schemeClr val="dk1"/>
              </a:solidFill>
              <a:effectLst/>
              <a:latin typeface="+mn-lt"/>
              <a:ea typeface="+mn-ea"/>
              <a:cs typeface="+mn-cs"/>
            </a:rPr>
            <a:t>ﾎﾟｲﾝﾄ</a:t>
          </a:r>
          <a:r>
            <a:rPr kumimoji="1" lang="ja-JP" altLang="ja-JP" sz="1000" baseline="0">
              <a:solidFill>
                <a:schemeClr val="dk1"/>
              </a:solidFill>
              <a:effectLst/>
              <a:latin typeface="+mn-lt"/>
              <a:ea typeface="+mn-ea"/>
              <a:cs typeface="+mn-cs"/>
            </a:rPr>
            <a:t>増加している。</a:t>
          </a:r>
          <a:endParaRPr lang="ja-JP" altLang="ja-JP" sz="1000">
            <a:effectLst/>
          </a:endParaRPr>
        </a:p>
        <a:p>
          <a:r>
            <a:rPr kumimoji="1" lang="ja-JP" altLang="ja-JP" sz="1000" baseline="0">
              <a:solidFill>
                <a:schemeClr val="dk1"/>
              </a:solidFill>
              <a:effectLst/>
              <a:latin typeface="+mn-lt"/>
              <a:ea typeface="+mn-ea"/>
              <a:cs typeface="+mn-cs"/>
            </a:rPr>
            <a:t>　実質単年度収支については、単年度収支が</a:t>
          </a:r>
          <a:r>
            <a:rPr kumimoji="1" lang="ja-JP" altLang="en-US"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73,048</a:t>
          </a:r>
          <a:r>
            <a:rPr kumimoji="1" lang="ja-JP" altLang="ja-JP" sz="1000" baseline="0">
              <a:solidFill>
                <a:schemeClr val="dk1"/>
              </a:solidFill>
              <a:effectLst/>
              <a:latin typeface="+mn-lt"/>
              <a:ea typeface="+mn-ea"/>
              <a:cs typeface="+mn-cs"/>
            </a:rPr>
            <a:t>千円となっていることに加えて、財政調整基金への積立を行った結果、</a:t>
          </a:r>
          <a:r>
            <a:rPr kumimoji="1" lang="en-US" altLang="ja-JP" sz="1000" baseline="0">
              <a:solidFill>
                <a:schemeClr val="dk1"/>
              </a:solidFill>
              <a:effectLst/>
              <a:latin typeface="+mn-lt"/>
              <a:ea typeface="+mn-ea"/>
              <a:cs typeface="+mn-cs"/>
            </a:rPr>
            <a:t>16,227</a:t>
          </a:r>
          <a:r>
            <a:rPr kumimoji="1" lang="ja-JP" altLang="ja-JP" sz="1000" baseline="0">
              <a:solidFill>
                <a:schemeClr val="dk1"/>
              </a:solidFill>
              <a:effectLst/>
              <a:latin typeface="+mn-lt"/>
              <a:ea typeface="+mn-ea"/>
              <a:cs typeface="+mn-cs"/>
            </a:rPr>
            <a:t>千円となり、標準財政規模に対する比率においては</a:t>
          </a:r>
          <a:r>
            <a:rPr kumimoji="1" lang="ja-JP" altLang="en-US"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3.33</a:t>
          </a:r>
          <a:r>
            <a:rPr kumimoji="1" lang="ja-JP" altLang="en-US" sz="1000" baseline="0">
              <a:solidFill>
                <a:schemeClr val="dk1"/>
              </a:solidFill>
              <a:effectLst/>
              <a:latin typeface="+mn-lt"/>
              <a:ea typeface="+mn-ea"/>
              <a:cs typeface="+mn-cs"/>
            </a:rPr>
            <a:t>ﾎﾟｲﾝﾄ</a:t>
          </a:r>
          <a:r>
            <a:rPr kumimoji="1" lang="ja-JP" altLang="ja-JP" sz="1000" baseline="0">
              <a:solidFill>
                <a:schemeClr val="dk1"/>
              </a:solidFill>
              <a:effectLst/>
              <a:latin typeface="+mn-lt"/>
              <a:ea typeface="+mn-ea"/>
              <a:cs typeface="+mn-cs"/>
            </a:rPr>
            <a:t>とおおきく</a:t>
          </a:r>
          <a:r>
            <a:rPr kumimoji="1" lang="ja-JP" altLang="en-US" sz="1000" baseline="0">
              <a:solidFill>
                <a:schemeClr val="dk1"/>
              </a:solidFill>
              <a:effectLst/>
              <a:latin typeface="+mn-lt"/>
              <a:ea typeface="+mn-ea"/>
              <a:cs typeface="+mn-cs"/>
            </a:rPr>
            <a:t>減少</a:t>
          </a:r>
          <a:r>
            <a:rPr kumimoji="1" lang="ja-JP" altLang="ja-JP" sz="1000" baseline="0">
              <a:solidFill>
                <a:schemeClr val="dk1"/>
              </a:solidFill>
              <a:effectLst/>
              <a:latin typeface="+mn-lt"/>
              <a:ea typeface="+mn-ea"/>
              <a:cs typeface="+mn-cs"/>
            </a:rPr>
            <a:t>となった。</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内子高等学校小田分校寄宿舎特別会計、国民健康保険事業特別会計、介護保険事業特別会計、後期高齢者医療保険事業特別会計、介護保険サービス事業特別会計、水道事業会計、下水道事業会計の赤字額はなく、連結においても黒字となっている。</a:t>
          </a:r>
          <a:endParaRPr lang="ja-JP" altLang="ja-JP" sz="1400">
            <a:effectLst/>
          </a:endParaRPr>
        </a:p>
        <a:p>
          <a:r>
            <a:rPr kumimoji="1" lang="ja-JP" altLang="ja-JP" sz="1100">
              <a:solidFill>
                <a:schemeClr val="dk1"/>
              </a:solidFill>
              <a:effectLst/>
              <a:latin typeface="+mn-lt"/>
              <a:ea typeface="+mn-ea"/>
              <a:cs typeface="+mn-cs"/>
            </a:rPr>
            <a:t>　標準財政規模比を見ると、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分子である実質収支額をみると</a:t>
          </a:r>
          <a:r>
            <a:rPr kumimoji="1" lang="ja-JP" altLang="ja-JP" sz="1100">
              <a:solidFill>
                <a:schemeClr val="dk1"/>
              </a:solidFill>
              <a:effectLst/>
              <a:latin typeface="+mn-lt"/>
              <a:ea typeface="+mn-ea"/>
              <a:cs typeface="+mn-cs"/>
            </a:rPr>
            <a:t>水道事業においては、資金剰余金が</a:t>
          </a:r>
          <a:r>
            <a:rPr kumimoji="1" lang="en-US" altLang="ja-JP" sz="1100">
              <a:solidFill>
                <a:schemeClr val="dk1"/>
              </a:solidFill>
              <a:effectLst/>
              <a:latin typeface="+mn-lt"/>
              <a:ea typeface="+mn-ea"/>
              <a:cs typeface="+mn-cs"/>
            </a:rPr>
            <a:t>91,460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11.36</a:t>
          </a:r>
          <a:r>
            <a:rPr kumimoji="1" lang="ja-JP" altLang="ja-JP" sz="1100">
              <a:solidFill>
                <a:schemeClr val="dk1"/>
              </a:solidFill>
              <a:effectLst/>
              <a:latin typeface="+mn-lt"/>
              <a:ea typeface="+mn-ea"/>
              <a:cs typeface="+mn-cs"/>
            </a:rPr>
            <a:t>％）増加していることで標準財政規模に占める割合も</a:t>
          </a:r>
          <a:r>
            <a:rPr kumimoji="1" lang="ja-JP" altLang="en-US" sz="1100">
              <a:solidFill>
                <a:schemeClr val="dk1"/>
              </a:solidFill>
              <a:effectLst/>
              <a:latin typeface="+mn-lt"/>
              <a:ea typeface="+mn-ea"/>
              <a:cs typeface="+mn-cs"/>
            </a:rPr>
            <a:t>増加として</a:t>
          </a:r>
          <a:r>
            <a:rPr kumimoji="1" lang="ja-JP" altLang="ja-JP" sz="1100">
              <a:solidFill>
                <a:schemeClr val="dk1"/>
              </a:solidFill>
              <a:effectLst/>
              <a:latin typeface="+mn-lt"/>
              <a:ea typeface="+mn-ea"/>
              <a:cs typeface="+mn-cs"/>
            </a:rPr>
            <a:t>大きく影響している。また、一般会計においては、実質収支が△</a:t>
          </a:r>
          <a:r>
            <a:rPr kumimoji="1" lang="en-US" altLang="ja-JP" sz="1100">
              <a:solidFill>
                <a:schemeClr val="dk1"/>
              </a:solidFill>
              <a:effectLst/>
              <a:latin typeface="+mn-lt"/>
              <a:ea typeface="+mn-ea"/>
              <a:cs typeface="+mn-cs"/>
            </a:rPr>
            <a:t>153,584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34.72</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減少に</a:t>
          </a:r>
          <a:r>
            <a:rPr kumimoji="1" lang="ja-JP" altLang="ja-JP" sz="1100">
              <a:solidFill>
                <a:schemeClr val="dk1"/>
              </a:solidFill>
              <a:effectLst/>
              <a:latin typeface="+mn-lt"/>
              <a:ea typeface="+mn-ea"/>
              <a:cs typeface="+mn-cs"/>
            </a:rPr>
            <a:t>大きく減少している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一方、</a:t>
          </a:r>
          <a:r>
            <a:rPr kumimoji="1" lang="ja-JP" altLang="ja-JP" sz="1100">
              <a:solidFill>
                <a:schemeClr val="dk1"/>
              </a:solidFill>
              <a:effectLst/>
              <a:latin typeface="+mn-lt"/>
              <a:ea typeface="+mn-ea"/>
              <a:cs typeface="+mn-cs"/>
            </a:rPr>
            <a:t>分母となる標準財政規模が対前年度</a:t>
          </a:r>
          <a:r>
            <a:rPr kumimoji="1" lang="ja-JP" altLang="en-US" sz="1100">
              <a:solidFill>
                <a:schemeClr val="dk1"/>
              </a:solidFill>
              <a:effectLst/>
              <a:latin typeface="+mn-lt"/>
              <a:ea typeface="+mn-ea"/>
              <a:cs typeface="+mn-cs"/>
            </a:rPr>
            <a:t>と比べて</a:t>
          </a:r>
          <a:r>
            <a:rPr kumimoji="1" lang="en-US" altLang="ja-JP" sz="1100">
              <a:solidFill>
                <a:schemeClr val="dk1"/>
              </a:solidFill>
              <a:effectLst/>
              <a:latin typeface="+mn-lt"/>
              <a:ea typeface="+mn-ea"/>
              <a:cs typeface="+mn-cs"/>
            </a:rPr>
            <a:t>325,542</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4.92</a:t>
          </a:r>
          <a:r>
            <a:rPr kumimoji="1" lang="ja-JP" altLang="en-US" sz="1100">
              <a:solidFill>
                <a:schemeClr val="dk1"/>
              </a:solidFill>
              <a:effectLst/>
              <a:latin typeface="+mn-lt"/>
              <a:ea typeface="+mn-ea"/>
              <a:cs typeface="+mn-cs"/>
            </a:rPr>
            <a:t>％）増加していることから</a:t>
          </a:r>
          <a:r>
            <a:rPr kumimoji="1" lang="ja-JP" altLang="ja-JP" sz="1100">
              <a:solidFill>
                <a:schemeClr val="dk1"/>
              </a:solidFill>
              <a:effectLst/>
              <a:latin typeface="+mn-lt"/>
              <a:ea typeface="+mn-ea"/>
              <a:cs typeface="+mn-cs"/>
            </a:rPr>
            <a:t>、それぞれの標準財政規模比は多少の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分子である実質収支の増減もあるが、今年度においては分母である標準財政規模の増加が今年度の数値に大きく影響していると考える。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6" t="s">
        <v>80</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596"/>
      <c r="DF1" s="596"/>
      <c r="DG1" s="596"/>
      <c r="DH1" s="596"/>
      <c r="DI1" s="596"/>
      <c r="DJ1" s="178"/>
      <c r="DK1" s="178"/>
      <c r="DL1" s="178"/>
      <c r="DM1" s="178"/>
      <c r="DN1" s="178"/>
      <c r="DO1" s="178"/>
    </row>
    <row r="2" spans="1:119" ht="24.75" thickBot="1">
      <c r="B2" s="179" t="s">
        <v>81</v>
      </c>
      <c r="C2" s="179"/>
      <c r="D2" s="180"/>
    </row>
    <row r="3" spans="1:119" ht="18.75" customHeight="1" thickBot="1">
      <c r="A3" s="178"/>
      <c r="B3" s="597" t="s">
        <v>82</v>
      </c>
      <c r="C3" s="598"/>
      <c r="D3" s="598"/>
      <c r="E3" s="599"/>
      <c r="F3" s="599"/>
      <c r="G3" s="599"/>
      <c r="H3" s="599"/>
      <c r="I3" s="599"/>
      <c r="J3" s="599"/>
      <c r="K3" s="599"/>
      <c r="L3" s="599" t="s">
        <v>83</v>
      </c>
      <c r="M3" s="599"/>
      <c r="N3" s="599"/>
      <c r="O3" s="599"/>
      <c r="P3" s="599"/>
      <c r="Q3" s="599"/>
      <c r="R3" s="602"/>
      <c r="S3" s="602"/>
      <c r="T3" s="602"/>
      <c r="U3" s="602"/>
      <c r="V3" s="603"/>
      <c r="W3" s="493" t="s">
        <v>84</v>
      </c>
      <c r="X3" s="494"/>
      <c r="Y3" s="494"/>
      <c r="Z3" s="494"/>
      <c r="AA3" s="494"/>
      <c r="AB3" s="598"/>
      <c r="AC3" s="602" t="s">
        <v>85</v>
      </c>
      <c r="AD3" s="494"/>
      <c r="AE3" s="494"/>
      <c r="AF3" s="494"/>
      <c r="AG3" s="494"/>
      <c r="AH3" s="494"/>
      <c r="AI3" s="494"/>
      <c r="AJ3" s="494"/>
      <c r="AK3" s="494"/>
      <c r="AL3" s="564"/>
      <c r="AM3" s="493" t="s">
        <v>86</v>
      </c>
      <c r="AN3" s="494"/>
      <c r="AO3" s="494"/>
      <c r="AP3" s="494"/>
      <c r="AQ3" s="494"/>
      <c r="AR3" s="494"/>
      <c r="AS3" s="494"/>
      <c r="AT3" s="494"/>
      <c r="AU3" s="494"/>
      <c r="AV3" s="494"/>
      <c r="AW3" s="494"/>
      <c r="AX3" s="564"/>
      <c r="AY3" s="556" t="s">
        <v>1</v>
      </c>
      <c r="AZ3" s="557"/>
      <c r="BA3" s="557"/>
      <c r="BB3" s="557"/>
      <c r="BC3" s="557"/>
      <c r="BD3" s="557"/>
      <c r="BE3" s="557"/>
      <c r="BF3" s="557"/>
      <c r="BG3" s="557"/>
      <c r="BH3" s="557"/>
      <c r="BI3" s="557"/>
      <c r="BJ3" s="557"/>
      <c r="BK3" s="557"/>
      <c r="BL3" s="557"/>
      <c r="BM3" s="606"/>
      <c r="BN3" s="493" t="s">
        <v>87</v>
      </c>
      <c r="BO3" s="494"/>
      <c r="BP3" s="494"/>
      <c r="BQ3" s="494"/>
      <c r="BR3" s="494"/>
      <c r="BS3" s="494"/>
      <c r="BT3" s="494"/>
      <c r="BU3" s="564"/>
      <c r="BV3" s="493" t="s">
        <v>88</v>
      </c>
      <c r="BW3" s="494"/>
      <c r="BX3" s="494"/>
      <c r="BY3" s="494"/>
      <c r="BZ3" s="494"/>
      <c r="CA3" s="494"/>
      <c r="CB3" s="494"/>
      <c r="CC3" s="564"/>
      <c r="CD3" s="556" t="s">
        <v>1</v>
      </c>
      <c r="CE3" s="557"/>
      <c r="CF3" s="557"/>
      <c r="CG3" s="557"/>
      <c r="CH3" s="557"/>
      <c r="CI3" s="557"/>
      <c r="CJ3" s="557"/>
      <c r="CK3" s="557"/>
      <c r="CL3" s="557"/>
      <c r="CM3" s="557"/>
      <c r="CN3" s="557"/>
      <c r="CO3" s="557"/>
      <c r="CP3" s="557"/>
      <c r="CQ3" s="557"/>
      <c r="CR3" s="557"/>
      <c r="CS3" s="606"/>
      <c r="CT3" s="493" t="s">
        <v>89</v>
      </c>
      <c r="CU3" s="494"/>
      <c r="CV3" s="494"/>
      <c r="CW3" s="494"/>
      <c r="CX3" s="494"/>
      <c r="CY3" s="494"/>
      <c r="CZ3" s="494"/>
      <c r="DA3" s="564"/>
      <c r="DB3" s="493" t="s">
        <v>90</v>
      </c>
      <c r="DC3" s="494"/>
      <c r="DD3" s="494"/>
      <c r="DE3" s="494"/>
      <c r="DF3" s="494"/>
      <c r="DG3" s="494"/>
      <c r="DH3" s="494"/>
      <c r="DI3" s="564"/>
    </row>
    <row r="4" spans="1:119" ht="18.75" customHeight="1">
      <c r="A4" s="178"/>
      <c r="B4" s="572"/>
      <c r="C4" s="573"/>
      <c r="D4" s="573"/>
      <c r="E4" s="574"/>
      <c r="F4" s="574"/>
      <c r="G4" s="574"/>
      <c r="H4" s="574"/>
      <c r="I4" s="574"/>
      <c r="J4" s="574"/>
      <c r="K4" s="574"/>
      <c r="L4" s="574"/>
      <c r="M4" s="574"/>
      <c r="N4" s="574"/>
      <c r="O4" s="574"/>
      <c r="P4" s="574"/>
      <c r="Q4" s="574"/>
      <c r="R4" s="578"/>
      <c r="S4" s="578"/>
      <c r="T4" s="578"/>
      <c r="U4" s="578"/>
      <c r="V4" s="579"/>
      <c r="W4" s="565"/>
      <c r="X4" s="375"/>
      <c r="Y4" s="375"/>
      <c r="Z4" s="375"/>
      <c r="AA4" s="375"/>
      <c r="AB4" s="573"/>
      <c r="AC4" s="578"/>
      <c r="AD4" s="375"/>
      <c r="AE4" s="375"/>
      <c r="AF4" s="375"/>
      <c r="AG4" s="375"/>
      <c r="AH4" s="375"/>
      <c r="AI4" s="375"/>
      <c r="AJ4" s="375"/>
      <c r="AK4" s="375"/>
      <c r="AL4" s="566"/>
      <c r="AM4" s="515"/>
      <c r="AN4" s="413"/>
      <c r="AO4" s="413"/>
      <c r="AP4" s="413"/>
      <c r="AQ4" s="413"/>
      <c r="AR4" s="413"/>
      <c r="AS4" s="413"/>
      <c r="AT4" s="413"/>
      <c r="AU4" s="413"/>
      <c r="AV4" s="413"/>
      <c r="AW4" s="413"/>
      <c r="AX4" s="605"/>
      <c r="AY4" s="450" t="s">
        <v>91</v>
      </c>
      <c r="AZ4" s="451"/>
      <c r="BA4" s="451"/>
      <c r="BB4" s="451"/>
      <c r="BC4" s="451"/>
      <c r="BD4" s="451"/>
      <c r="BE4" s="451"/>
      <c r="BF4" s="451"/>
      <c r="BG4" s="451"/>
      <c r="BH4" s="451"/>
      <c r="BI4" s="451"/>
      <c r="BJ4" s="451"/>
      <c r="BK4" s="451"/>
      <c r="BL4" s="451"/>
      <c r="BM4" s="452"/>
      <c r="BN4" s="453">
        <v>12188111</v>
      </c>
      <c r="BO4" s="454"/>
      <c r="BP4" s="454"/>
      <c r="BQ4" s="454"/>
      <c r="BR4" s="454"/>
      <c r="BS4" s="454"/>
      <c r="BT4" s="454"/>
      <c r="BU4" s="455"/>
      <c r="BV4" s="453">
        <v>12701511</v>
      </c>
      <c r="BW4" s="454"/>
      <c r="BX4" s="454"/>
      <c r="BY4" s="454"/>
      <c r="BZ4" s="454"/>
      <c r="CA4" s="454"/>
      <c r="CB4" s="454"/>
      <c r="CC4" s="455"/>
      <c r="CD4" s="590" t="s">
        <v>92</v>
      </c>
      <c r="CE4" s="591"/>
      <c r="CF4" s="591"/>
      <c r="CG4" s="591"/>
      <c r="CH4" s="591"/>
      <c r="CI4" s="591"/>
      <c r="CJ4" s="591"/>
      <c r="CK4" s="591"/>
      <c r="CL4" s="591"/>
      <c r="CM4" s="591"/>
      <c r="CN4" s="591"/>
      <c r="CO4" s="591"/>
      <c r="CP4" s="591"/>
      <c r="CQ4" s="591"/>
      <c r="CR4" s="591"/>
      <c r="CS4" s="592"/>
      <c r="CT4" s="593">
        <v>4.2</v>
      </c>
      <c r="CU4" s="594"/>
      <c r="CV4" s="594"/>
      <c r="CW4" s="594"/>
      <c r="CX4" s="594"/>
      <c r="CY4" s="594"/>
      <c r="CZ4" s="594"/>
      <c r="DA4" s="595"/>
      <c r="DB4" s="593">
        <v>5.5</v>
      </c>
      <c r="DC4" s="594"/>
      <c r="DD4" s="594"/>
      <c r="DE4" s="594"/>
      <c r="DF4" s="594"/>
      <c r="DG4" s="594"/>
      <c r="DH4" s="594"/>
      <c r="DI4" s="595"/>
    </row>
    <row r="5" spans="1:119" ht="18.75" customHeight="1">
      <c r="A5" s="178"/>
      <c r="B5" s="600"/>
      <c r="C5" s="414"/>
      <c r="D5" s="414"/>
      <c r="E5" s="601"/>
      <c r="F5" s="601"/>
      <c r="G5" s="601"/>
      <c r="H5" s="601"/>
      <c r="I5" s="601"/>
      <c r="J5" s="601"/>
      <c r="K5" s="601"/>
      <c r="L5" s="601"/>
      <c r="M5" s="601"/>
      <c r="N5" s="601"/>
      <c r="O5" s="601"/>
      <c r="P5" s="601"/>
      <c r="Q5" s="601"/>
      <c r="R5" s="412"/>
      <c r="S5" s="412"/>
      <c r="T5" s="412"/>
      <c r="U5" s="412"/>
      <c r="V5" s="604"/>
      <c r="W5" s="515"/>
      <c r="X5" s="413"/>
      <c r="Y5" s="413"/>
      <c r="Z5" s="413"/>
      <c r="AA5" s="413"/>
      <c r="AB5" s="414"/>
      <c r="AC5" s="412"/>
      <c r="AD5" s="413"/>
      <c r="AE5" s="413"/>
      <c r="AF5" s="413"/>
      <c r="AG5" s="413"/>
      <c r="AH5" s="413"/>
      <c r="AI5" s="413"/>
      <c r="AJ5" s="413"/>
      <c r="AK5" s="413"/>
      <c r="AL5" s="605"/>
      <c r="AM5" s="481" t="s">
        <v>93</v>
      </c>
      <c r="AN5" s="381"/>
      <c r="AO5" s="381"/>
      <c r="AP5" s="381"/>
      <c r="AQ5" s="381"/>
      <c r="AR5" s="381"/>
      <c r="AS5" s="381"/>
      <c r="AT5" s="382"/>
      <c r="AU5" s="482" t="s">
        <v>94</v>
      </c>
      <c r="AV5" s="483"/>
      <c r="AW5" s="483"/>
      <c r="AX5" s="483"/>
      <c r="AY5" s="438" t="s">
        <v>95</v>
      </c>
      <c r="AZ5" s="439"/>
      <c r="BA5" s="439"/>
      <c r="BB5" s="439"/>
      <c r="BC5" s="439"/>
      <c r="BD5" s="439"/>
      <c r="BE5" s="439"/>
      <c r="BF5" s="439"/>
      <c r="BG5" s="439"/>
      <c r="BH5" s="439"/>
      <c r="BI5" s="439"/>
      <c r="BJ5" s="439"/>
      <c r="BK5" s="439"/>
      <c r="BL5" s="439"/>
      <c r="BM5" s="440"/>
      <c r="BN5" s="424">
        <v>11735623</v>
      </c>
      <c r="BO5" s="425"/>
      <c r="BP5" s="425"/>
      <c r="BQ5" s="425"/>
      <c r="BR5" s="425"/>
      <c r="BS5" s="425"/>
      <c r="BT5" s="425"/>
      <c r="BU5" s="426"/>
      <c r="BV5" s="424">
        <v>12233091</v>
      </c>
      <c r="BW5" s="425"/>
      <c r="BX5" s="425"/>
      <c r="BY5" s="425"/>
      <c r="BZ5" s="425"/>
      <c r="CA5" s="425"/>
      <c r="CB5" s="425"/>
      <c r="CC5" s="426"/>
      <c r="CD5" s="464" t="s">
        <v>96</v>
      </c>
      <c r="CE5" s="384"/>
      <c r="CF5" s="384"/>
      <c r="CG5" s="384"/>
      <c r="CH5" s="384"/>
      <c r="CI5" s="384"/>
      <c r="CJ5" s="384"/>
      <c r="CK5" s="384"/>
      <c r="CL5" s="384"/>
      <c r="CM5" s="384"/>
      <c r="CN5" s="384"/>
      <c r="CO5" s="384"/>
      <c r="CP5" s="384"/>
      <c r="CQ5" s="384"/>
      <c r="CR5" s="384"/>
      <c r="CS5" s="465"/>
      <c r="CT5" s="421">
        <v>75.3</v>
      </c>
      <c r="CU5" s="422"/>
      <c r="CV5" s="422"/>
      <c r="CW5" s="422"/>
      <c r="CX5" s="422"/>
      <c r="CY5" s="422"/>
      <c r="CZ5" s="422"/>
      <c r="DA5" s="423"/>
      <c r="DB5" s="421">
        <v>80.8</v>
      </c>
      <c r="DC5" s="422"/>
      <c r="DD5" s="422"/>
      <c r="DE5" s="422"/>
      <c r="DF5" s="422"/>
      <c r="DG5" s="422"/>
      <c r="DH5" s="422"/>
      <c r="DI5" s="423"/>
    </row>
    <row r="6" spans="1:119" ht="18.75" customHeight="1">
      <c r="A6" s="178"/>
      <c r="B6" s="570" t="s">
        <v>97</v>
      </c>
      <c r="C6" s="411"/>
      <c r="D6" s="411"/>
      <c r="E6" s="571"/>
      <c r="F6" s="571"/>
      <c r="G6" s="571"/>
      <c r="H6" s="571"/>
      <c r="I6" s="571"/>
      <c r="J6" s="571"/>
      <c r="K6" s="571"/>
      <c r="L6" s="571" t="s">
        <v>98</v>
      </c>
      <c r="M6" s="571"/>
      <c r="N6" s="571"/>
      <c r="O6" s="571"/>
      <c r="P6" s="571"/>
      <c r="Q6" s="571"/>
      <c r="R6" s="409"/>
      <c r="S6" s="409"/>
      <c r="T6" s="409"/>
      <c r="U6" s="409"/>
      <c r="V6" s="577"/>
      <c r="W6" s="514" t="s">
        <v>99</v>
      </c>
      <c r="X6" s="410"/>
      <c r="Y6" s="410"/>
      <c r="Z6" s="410"/>
      <c r="AA6" s="410"/>
      <c r="AB6" s="411"/>
      <c r="AC6" s="582" t="s">
        <v>100</v>
      </c>
      <c r="AD6" s="583"/>
      <c r="AE6" s="583"/>
      <c r="AF6" s="583"/>
      <c r="AG6" s="583"/>
      <c r="AH6" s="583"/>
      <c r="AI6" s="583"/>
      <c r="AJ6" s="583"/>
      <c r="AK6" s="583"/>
      <c r="AL6" s="584"/>
      <c r="AM6" s="481" t="s">
        <v>101</v>
      </c>
      <c r="AN6" s="381"/>
      <c r="AO6" s="381"/>
      <c r="AP6" s="381"/>
      <c r="AQ6" s="381"/>
      <c r="AR6" s="381"/>
      <c r="AS6" s="381"/>
      <c r="AT6" s="382"/>
      <c r="AU6" s="482" t="s">
        <v>94</v>
      </c>
      <c r="AV6" s="483"/>
      <c r="AW6" s="483"/>
      <c r="AX6" s="483"/>
      <c r="AY6" s="438" t="s">
        <v>102</v>
      </c>
      <c r="AZ6" s="439"/>
      <c r="BA6" s="439"/>
      <c r="BB6" s="439"/>
      <c r="BC6" s="439"/>
      <c r="BD6" s="439"/>
      <c r="BE6" s="439"/>
      <c r="BF6" s="439"/>
      <c r="BG6" s="439"/>
      <c r="BH6" s="439"/>
      <c r="BI6" s="439"/>
      <c r="BJ6" s="439"/>
      <c r="BK6" s="439"/>
      <c r="BL6" s="439"/>
      <c r="BM6" s="440"/>
      <c r="BN6" s="424">
        <v>452488</v>
      </c>
      <c r="BO6" s="425"/>
      <c r="BP6" s="425"/>
      <c r="BQ6" s="425"/>
      <c r="BR6" s="425"/>
      <c r="BS6" s="425"/>
      <c r="BT6" s="425"/>
      <c r="BU6" s="426"/>
      <c r="BV6" s="424">
        <v>468420</v>
      </c>
      <c r="BW6" s="425"/>
      <c r="BX6" s="425"/>
      <c r="BY6" s="425"/>
      <c r="BZ6" s="425"/>
      <c r="CA6" s="425"/>
      <c r="CB6" s="425"/>
      <c r="CC6" s="426"/>
      <c r="CD6" s="464" t="s">
        <v>103</v>
      </c>
      <c r="CE6" s="384"/>
      <c r="CF6" s="384"/>
      <c r="CG6" s="384"/>
      <c r="CH6" s="384"/>
      <c r="CI6" s="384"/>
      <c r="CJ6" s="384"/>
      <c r="CK6" s="384"/>
      <c r="CL6" s="384"/>
      <c r="CM6" s="384"/>
      <c r="CN6" s="384"/>
      <c r="CO6" s="384"/>
      <c r="CP6" s="384"/>
      <c r="CQ6" s="384"/>
      <c r="CR6" s="384"/>
      <c r="CS6" s="465"/>
      <c r="CT6" s="567">
        <v>78.099999999999994</v>
      </c>
      <c r="CU6" s="568"/>
      <c r="CV6" s="568"/>
      <c r="CW6" s="568"/>
      <c r="CX6" s="568"/>
      <c r="CY6" s="568"/>
      <c r="CZ6" s="568"/>
      <c r="DA6" s="569"/>
      <c r="DB6" s="567">
        <v>83.7</v>
      </c>
      <c r="DC6" s="568"/>
      <c r="DD6" s="568"/>
      <c r="DE6" s="568"/>
      <c r="DF6" s="568"/>
      <c r="DG6" s="568"/>
      <c r="DH6" s="568"/>
      <c r="DI6" s="569"/>
    </row>
    <row r="7" spans="1:119" ht="18.75" customHeight="1">
      <c r="A7" s="178"/>
      <c r="B7" s="572"/>
      <c r="C7" s="573"/>
      <c r="D7" s="573"/>
      <c r="E7" s="574"/>
      <c r="F7" s="574"/>
      <c r="G7" s="574"/>
      <c r="H7" s="574"/>
      <c r="I7" s="574"/>
      <c r="J7" s="574"/>
      <c r="K7" s="574"/>
      <c r="L7" s="574"/>
      <c r="M7" s="574"/>
      <c r="N7" s="574"/>
      <c r="O7" s="574"/>
      <c r="P7" s="574"/>
      <c r="Q7" s="574"/>
      <c r="R7" s="578"/>
      <c r="S7" s="578"/>
      <c r="T7" s="578"/>
      <c r="U7" s="578"/>
      <c r="V7" s="579"/>
      <c r="W7" s="565"/>
      <c r="X7" s="375"/>
      <c r="Y7" s="375"/>
      <c r="Z7" s="375"/>
      <c r="AA7" s="375"/>
      <c r="AB7" s="573"/>
      <c r="AC7" s="585"/>
      <c r="AD7" s="376"/>
      <c r="AE7" s="376"/>
      <c r="AF7" s="376"/>
      <c r="AG7" s="376"/>
      <c r="AH7" s="376"/>
      <c r="AI7" s="376"/>
      <c r="AJ7" s="376"/>
      <c r="AK7" s="376"/>
      <c r="AL7" s="586"/>
      <c r="AM7" s="481" t="s">
        <v>104</v>
      </c>
      <c r="AN7" s="381"/>
      <c r="AO7" s="381"/>
      <c r="AP7" s="381"/>
      <c r="AQ7" s="381"/>
      <c r="AR7" s="381"/>
      <c r="AS7" s="381"/>
      <c r="AT7" s="382"/>
      <c r="AU7" s="482" t="s">
        <v>94</v>
      </c>
      <c r="AV7" s="483"/>
      <c r="AW7" s="483"/>
      <c r="AX7" s="483"/>
      <c r="AY7" s="438" t="s">
        <v>105</v>
      </c>
      <c r="AZ7" s="439"/>
      <c r="BA7" s="439"/>
      <c r="BB7" s="439"/>
      <c r="BC7" s="439"/>
      <c r="BD7" s="439"/>
      <c r="BE7" s="439"/>
      <c r="BF7" s="439"/>
      <c r="BG7" s="439"/>
      <c r="BH7" s="439"/>
      <c r="BI7" s="439"/>
      <c r="BJ7" s="439"/>
      <c r="BK7" s="439"/>
      <c r="BL7" s="439"/>
      <c r="BM7" s="440"/>
      <c r="BN7" s="424">
        <v>163573</v>
      </c>
      <c r="BO7" s="425"/>
      <c r="BP7" s="425"/>
      <c r="BQ7" s="425"/>
      <c r="BR7" s="425"/>
      <c r="BS7" s="425"/>
      <c r="BT7" s="425"/>
      <c r="BU7" s="426"/>
      <c r="BV7" s="424">
        <v>106457</v>
      </c>
      <c r="BW7" s="425"/>
      <c r="BX7" s="425"/>
      <c r="BY7" s="425"/>
      <c r="BZ7" s="425"/>
      <c r="CA7" s="425"/>
      <c r="CB7" s="425"/>
      <c r="CC7" s="426"/>
      <c r="CD7" s="464" t="s">
        <v>106</v>
      </c>
      <c r="CE7" s="384"/>
      <c r="CF7" s="384"/>
      <c r="CG7" s="384"/>
      <c r="CH7" s="384"/>
      <c r="CI7" s="384"/>
      <c r="CJ7" s="384"/>
      <c r="CK7" s="384"/>
      <c r="CL7" s="384"/>
      <c r="CM7" s="384"/>
      <c r="CN7" s="384"/>
      <c r="CO7" s="384"/>
      <c r="CP7" s="384"/>
      <c r="CQ7" s="384"/>
      <c r="CR7" s="384"/>
      <c r="CS7" s="465"/>
      <c r="CT7" s="424">
        <v>6938996</v>
      </c>
      <c r="CU7" s="425"/>
      <c r="CV7" s="425"/>
      <c r="CW7" s="425"/>
      <c r="CX7" s="425"/>
      <c r="CY7" s="425"/>
      <c r="CZ7" s="425"/>
      <c r="DA7" s="426"/>
      <c r="DB7" s="424">
        <v>6613454</v>
      </c>
      <c r="DC7" s="425"/>
      <c r="DD7" s="425"/>
      <c r="DE7" s="425"/>
      <c r="DF7" s="425"/>
      <c r="DG7" s="425"/>
      <c r="DH7" s="425"/>
      <c r="DI7" s="426"/>
    </row>
    <row r="8" spans="1:119" ht="18.75" customHeight="1" thickBot="1">
      <c r="A8" s="178"/>
      <c r="B8" s="575"/>
      <c r="C8" s="520"/>
      <c r="D8" s="520"/>
      <c r="E8" s="576"/>
      <c r="F8" s="576"/>
      <c r="G8" s="576"/>
      <c r="H8" s="576"/>
      <c r="I8" s="576"/>
      <c r="J8" s="576"/>
      <c r="K8" s="576"/>
      <c r="L8" s="576"/>
      <c r="M8" s="576"/>
      <c r="N8" s="576"/>
      <c r="O8" s="576"/>
      <c r="P8" s="576"/>
      <c r="Q8" s="576"/>
      <c r="R8" s="580"/>
      <c r="S8" s="580"/>
      <c r="T8" s="580"/>
      <c r="U8" s="580"/>
      <c r="V8" s="581"/>
      <c r="W8" s="495"/>
      <c r="X8" s="496"/>
      <c r="Y8" s="496"/>
      <c r="Z8" s="496"/>
      <c r="AA8" s="496"/>
      <c r="AB8" s="520"/>
      <c r="AC8" s="587"/>
      <c r="AD8" s="588"/>
      <c r="AE8" s="588"/>
      <c r="AF8" s="588"/>
      <c r="AG8" s="588"/>
      <c r="AH8" s="588"/>
      <c r="AI8" s="588"/>
      <c r="AJ8" s="588"/>
      <c r="AK8" s="588"/>
      <c r="AL8" s="589"/>
      <c r="AM8" s="481" t="s">
        <v>107</v>
      </c>
      <c r="AN8" s="381"/>
      <c r="AO8" s="381"/>
      <c r="AP8" s="381"/>
      <c r="AQ8" s="381"/>
      <c r="AR8" s="381"/>
      <c r="AS8" s="381"/>
      <c r="AT8" s="382"/>
      <c r="AU8" s="482" t="s">
        <v>108</v>
      </c>
      <c r="AV8" s="483"/>
      <c r="AW8" s="483"/>
      <c r="AX8" s="483"/>
      <c r="AY8" s="438" t="s">
        <v>109</v>
      </c>
      <c r="AZ8" s="439"/>
      <c r="BA8" s="439"/>
      <c r="BB8" s="439"/>
      <c r="BC8" s="439"/>
      <c r="BD8" s="439"/>
      <c r="BE8" s="439"/>
      <c r="BF8" s="439"/>
      <c r="BG8" s="439"/>
      <c r="BH8" s="439"/>
      <c r="BI8" s="439"/>
      <c r="BJ8" s="439"/>
      <c r="BK8" s="439"/>
      <c r="BL8" s="439"/>
      <c r="BM8" s="440"/>
      <c r="BN8" s="424">
        <v>288915</v>
      </c>
      <c r="BO8" s="425"/>
      <c r="BP8" s="425"/>
      <c r="BQ8" s="425"/>
      <c r="BR8" s="425"/>
      <c r="BS8" s="425"/>
      <c r="BT8" s="425"/>
      <c r="BU8" s="426"/>
      <c r="BV8" s="424">
        <v>361963</v>
      </c>
      <c r="BW8" s="425"/>
      <c r="BX8" s="425"/>
      <c r="BY8" s="425"/>
      <c r="BZ8" s="425"/>
      <c r="CA8" s="425"/>
      <c r="CB8" s="425"/>
      <c r="CC8" s="426"/>
      <c r="CD8" s="464" t="s">
        <v>110</v>
      </c>
      <c r="CE8" s="384"/>
      <c r="CF8" s="384"/>
      <c r="CG8" s="384"/>
      <c r="CH8" s="384"/>
      <c r="CI8" s="384"/>
      <c r="CJ8" s="384"/>
      <c r="CK8" s="384"/>
      <c r="CL8" s="384"/>
      <c r="CM8" s="384"/>
      <c r="CN8" s="384"/>
      <c r="CO8" s="384"/>
      <c r="CP8" s="384"/>
      <c r="CQ8" s="384"/>
      <c r="CR8" s="384"/>
      <c r="CS8" s="465"/>
      <c r="CT8" s="527">
        <v>0.27</v>
      </c>
      <c r="CU8" s="528"/>
      <c r="CV8" s="528"/>
      <c r="CW8" s="528"/>
      <c r="CX8" s="528"/>
      <c r="CY8" s="528"/>
      <c r="CZ8" s="528"/>
      <c r="DA8" s="529"/>
      <c r="DB8" s="527">
        <v>0.27</v>
      </c>
      <c r="DC8" s="528"/>
      <c r="DD8" s="528"/>
      <c r="DE8" s="528"/>
      <c r="DF8" s="528"/>
      <c r="DG8" s="528"/>
      <c r="DH8" s="528"/>
      <c r="DI8" s="529"/>
    </row>
    <row r="9" spans="1:119" ht="18.75" customHeight="1" thickBot="1">
      <c r="A9" s="178"/>
      <c r="B9" s="556" t="s">
        <v>111</v>
      </c>
      <c r="C9" s="557"/>
      <c r="D9" s="557"/>
      <c r="E9" s="557"/>
      <c r="F9" s="557"/>
      <c r="G9" s="557"/>
      <c r="H9" s="557"/>
      <c r="I9" s="557"/>
      <c r="J9" s="557"/>
      <c r="K9" s="475"/>
      <c r="L9" s="558" t="s">
        <v>112</v>
      </c>
      <c r="M9" s="559"/>
      <c r="N9" s="559"/>
      <c r="O9" s="559"/>
      <c r="P9" s="559"/>
      <c r="Q9" s="560"/>
      <c r="R9" s="561">
        <v>15322</v>
      </c>
      <c r="S9" s="562"/>
      <c r="T9" s="562"/>
      <c r="U9" s="562"/>
      <c r="V9" s="563"/>
      <c r="W9" s="493" t="s">
        <v>113</v>
      </c>
      <c r="X9" s="494"/>
      <c r="Y9" s="494"/>
      <c r="Z9" s="494"/>
      <c r="AA9" s="494"/>
      <c r="AB9" s="494"/>
      <c r="AC9" s="494"/>
      <c r="AD9" s="494"/>
      <c r="AE9" s="494"/>
      <c r="AF9" s="494"/>
      <c r="AG9" s="494"/>
      <c r="AH9" s="494"/>
      <c r="AI9" s="494"/>
      <c r="AJ9" s="494"/>
      <c r="AK9" s="494"/>
      <c r="AL9" s="564"/>
      <c r="AM9" s="481" t="s">
        <v>114</v>
      </c>
      <c r="AN9" s="381"/>
      <c r="AO9" s="381"/>
      <c r="AP9" s="381"/>
      <c r="AQ9" s="381"/>
      <c r="AR9" s="381"/>
      <c r="AS9" s="381"/>
      <c r="AT9" s="382"/>
      <c r="AU9" s="482" t="s">
        <v>115</v>
      </c>
      <c r="AV9" s="483"/>
      <c r="AW9" s="483"/>
      <c r="AX9" s="483"/>
      <c r="AY9" s="438" t="s">
        <v>116</v>
      </c>
      <c r="AZ9" s="439"/>
      <c r="BA9" s="439"/>
      <c r="BB9" s="439"/>
      <c r="BC9" s="439"/>
      <c r="BD9" s="439"/>
      <c r="BE9" s="439"/>
      <c r="BF9" s="439"/>
      <c r="BG9" s="439"/>
      <c r="BH9" s="439"/>
      <c r="BI9" s="439"/>
      <c r="BJ9" s="439"/>
      <c r="BK9" s="439"/>
      <c r="BL9" s="439"/>
      <c r="BM9" s="440"/>
      <c r="BN9" s="424">
        <v>-73048</v>
      </c>
      <c r="BO9" s="425"/>
      <c r="BP9" s="425"/>
      <c r="BQ9" s="425"/>
      <c r="BR9" s="425"/>
      <c r="BS9" s="425"/>
      <c r="BT9" s="425"/>
      <c r="BU9" s="426"/>
      <c r="BV9" s="424">
        <v>150055</v>
      </c>
      <c r="BW9" s="425"/>
      <c r="BX9" s="425"/>
      <c r="BY9" s="425"/>
      <c r="BZ9" s="425"/>
      <c r="CA9" s="425"/>
      <c r="CB9" s="425"/>
      <c r="CC9" s="426"/>
      <c r="CD9" s="464" t="s">
        <v>117</v>
      </c>
      <c r="CE9" s="384"/>
      <c r="CF9" s="384"/>
      <c r="CG9" s="384"/>
      <c r="CH9" s="384"/>
      <c r="CI9" s="384"/>
      <c r="CJ9" s="384"/>
      <c r="CK9" s="384"/>
      <c r="CL9" s="384"/>
      <c r="CM9" s="384"/>
      <c r="CN9" s="384"/>
      <c r="CO9" s="384"/>
      <c r="CP9" s="384"/>
      <c r="CQ9" s="384"/>
      <c r="CR9" s="384"/>
      <c r="CS9" s="465"/>
      <c r="CT9" s="421">
        <v>11.8</v>
      </c>
      <c r="CU9" s="422"/>
      <c r="CV9" s="422"/>
      <c r="CW9" s="422"/>
      <c r="CX9" s="422"/>
      <c r="CY9" s="422"/>
      <c r="CZ9" s="422"/>
      <c r="DA9" s="423"/>
      <c r="DB9" s="421">
        <v>12.5</v>
      </c>
      <c r="DC9" s="422"/>
      <c r="DD9" s="422"/>
      <c r="DE9" s="422"/>
      <c r="DF9" s="422"/>
      <c r="DG9" s="422"/>
      <c r="DH9" s="422"/>
      <c r="DI9" s="423"/>
    </row>
    <row r="10" spans="1:119" ht="18.75" customHeight="1" thickBot="1">
      <c r="A10" s="178"/>
      <c r="B10" s="556"/>
      <c r="C10" s="557"/>
      <c r="D10" s="557"/>
      <c r="E10" s="557"/>
      <c r="F10" s="557"/>
      <c r="G10" s="557"/>
      <c r="H10" s="557"/>
      <c r="I10" s="557"/>
      <c r="J10" s="557"/>
      <c r="K10" s="475"/>
      <c r="L10" s="380" t="s">
        <v>118</v>
      </c>
      <c r="M10" s="381"/>
      <c r="N10" s="381"/>
      <c r="O10" s="381"/>
      <c r="P10" s="381"/>
      <c r="Q10" s="382"/>
      <c r="R10" s="377">
        <v>16742</v>
      </c>
      <c r="S10" s="378"/>
      <c r="T10" s="378"/>
      <c r="U10" s="378"/>
      <c r="V10" s="437"/>
      <c r="W10" s="565"/>
      <c r="X10" s="375"/>
      <c r="Y10" s="375"/>
      <c r="Z10" s="375"/>
      <c r="AA10" s="375"/>
      <c r="AB10" s="375"/>
      <c r="AC10" s="375"/>
      <c r="AD10" s="375"/>
      <c r="AE10" s="375"/>
      <c r="AF10" s="375"/>
      <c r="AG10" s="375"/>
      <c r="AH10" s="375"/>
      <c r="AI10" s="375"/>
      <c r="AJ10" s="375"/>
      <c r="AK10" s="375"/>
      <c r="AL10" s="566"/>
      <c r="AM10" s="481" t="s">
        <v>119</v>
      </c>
      <c r="AN10" s="381"/>
      <c r="AO10" s="381"/>
      <c r="AP10" s="381"/>
      <c r="AQ10" s="381"/>
      <c r="AR10" s="381"/>
      <c r="AS10" s="381"/>
      <c r="AT10" s="382"/>
      <c r="AU10" s="482" t="s">
        <v>120</v>
      </c>
      <c r="AV10" s="483"/>
      <c r="AW10" s="483"/>
      <c r="AX10" s="483"/>
      <c r="AY10" s="438" t="s">
        <v>121</v>
      </c>
      <c r="AZ10" s="439"/>
      <c r="BA10" s="439"/>
      <c r="BB10" s="439"/>
      <c r="BC10" s="439"/>
      <c r="BD10" s="439"/>
      <c r="BE10" s="439"/>
      <c r="BF10" s="439"/>
      <c r="BG10" s="439"/>
      <c r="BH10" s="439"/>
      <c r="BI10" s="439"/>
      <c r="BJ10" s="439"/>
      <c r="BK10" s="439"/>
      <c r="BL10" s="439"/>
      <c r="BM10" s="440"/>
      <c r="BN10" s="424">
        <v>89275</v>
      </c>
      <c r="BO10" s="425"/>
      <c r="BP10" s="425"/>
      <c r="BQ10" s="425"/>
      <c r="BR10" s="425"/>
      <c r="BS10" s="425"/>
      <c r="BT10" s="425"/>
      <c r="BU10" s="426"/>
      <c r="BV10" s="424">
        <v>85500</v>
      </c>
      <c r="BW10" s="425"/>
      <c r="BX10" s="425"/>
      <c r="BY10" s="425"/>
      <c r="BZ10" s="425"/>
      <c r="CA10" s="425"/>
      <c r="CB10" s="425"/>
      <c r="CC10" s="42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6"/>
      <c r="C11" s="557"/>
      <c r="D11" s="557"/>
      <c r="E11" s="557"/>
      <c r="F11" s="557"/>
      <c r="G11" s="557"/>
      <c r="H11" s="557"/>
      <c r="I11" s="557"/>
      <c r="J11" s="557"/>
      <c r="K11" s="475"/>
      <c r="L11" s="385" t="s">
        <v>123</v>
      </c>
      <c r="M11" s="386"/>
      <c r="N11" s="386"/>
      <c r="O11" s="386"/>
      <c r="P11" s="386"/>
      <c r="Q11" s="387"/>
      <c r="R11" s="553" t="s">
        <v>124</v>
      </c>
      <c r="S11" s="554"/>
      <c r="T11" s="554"/>
      <c r="U11" s="554"/>
      <c r="V11" s="555"/>
      <c r="W11" s="565"/>
      <c r="X11" s="375"/>
      <c r="Y11" s="375"/>
      <c r="Z11" s="375"/>
      <c r="AA11" s="375"/>
      <c r="AB11" s="375"/>
      <c r="AC11" s="375"/>
      <c r="AD11" s="375"/>
      <c r="AE11" s="375"/>
      <c r="AF11" s="375"/>
      <c r="AG11" s="375"/>
      <c r="AH11" s="375"/>
      <c r="AI11" s="375"/>
      <c r="AJ11" s="375"/>
      <c r="AK11" s="375"/>
      <c r="AL11" s="566"/>
      <c r="AM11" s="481" t="s">
        <v>125</v>
      </c>
      <c r="AN11" s="381"/>
      <c r="AO11" s="381"/>
      <c r="AP11" s="381"/>
      <c r="AQ11" s="381"/>
      <c r="AR11" s="381"/>
      <c r="AS11" s="381"/>
      <c r="AT11" s="382"/>
      <c r="AU11" s="482" t="s">
        <v>126</v>
      </c>
      <c r="AV11" s="483"/>
      <c r="AW11" s="483"/>
      <c r="AX11" s="483"/>
      <c r="AY11" s="438" t="s">
        <v>127</v>
      </c>
      <c r="AZ11" s="439"/>
      <c r="BA11" s="439"/>
      <c r="BB11" s="439"/>
      <c r="BC11" s="439"/>
      <c r="BD11" s="439"/>
      <c r="BE11" s="439"/>
      <c r="BF11" s="439"/>
      <c r="BG11" s="439"/>
      <c r="BH11" s="439"/>
      <c r="BI11" s="439"/>
      <c r="BJ11" s="439"/>
      <c r="BK11" s="439"/>
      <c r="BL11" s="439"/>
      <c r="BM11" s="440"/>
      <c r="BN11" s="424">
        <v>0</v>
      </c>
      <c r="BO11" s="425"/>
      <c r="BP11" s="425"/>
      <c r="BQ11" s="425"/>
      <c r="BR11" s="425"/>
      <c r="BS11" s="425"/>
      <c r="BT11" s="425"/>
      <c r="BU11" s="426"/>
      <c r="BV11" s="424">
        <v>0</v>
      </c>
      <c r="BW11" s="425"/>
      <c r="BX11" s="425"/>
      <c r="BY11" s="425"/>
      <c r="BZ11" s="425"/>
      <c r="CA11" s="425"/>
      <c r="CB11" s="425"/>
      <c r="CC11" s="426"/>
      <c r="CD11" s="464" t="s">
        <v>128</v>
      </c>
      <c r="CE11" s="384"/>
      <c r="CF11" s="384"/>
      <c r="CG11" s="384"/>
      <c r="CH11" s="384"/>
      <c r="CI11" s="384"/>
      <c r="CJ11" s="384"/>
      <c r="CK11" s="384"/>
      <c r="CL11" s="384"/>
      <c r="CM11" s="384"/>
      <c r="CN11" s="384"/>
      <c r="CO11" s="384"/>
      <c r="CP11" s="384"/>
      <c r="CQ11" s="384"/>
      <c r="CR11" s="384"/>
      <c r="CS11" s="465"/>
      <c r="CT11" s="527" t="s">
        <v>129</v>
      </c>
      <c r="CU11" s="528"/>
      <c r="CV11" s="528"/>
      <c r="CW11" s="528"/>
      <c r="CX11" s="528"/>
      <c r="CY11" s="528"/>
      <c r="CZ11" s="528"/>
      <c r="DA11" s="529"/>
      <c r="DB11" s="527" t="s">
        <v>129</v>
      </c>
      <c r="DC11" s="528"/>
      <c r="DD11" s="528"/>
      <c r="DE11" s="528"/>
      <c r="DF11" s="528"/>
      <c r="DG11" s="528"/>
      <c r="DH11" s="528"/>
      <c r="DI11" s="529"/>
    </row>
    <row r="12" spans="1:119" ht="18.75" customHeight="1">
      <c r="A12" s="178"/>
      <c r="B12" s="530" t="s">
        <v>130</v>
      </c>
      <c r="C12" s="531"/>
      <c r="D12" s="531"/>
      <c r="E12" s="531"/>
      <c r="F12" s="531"/>
      <c r="G12" s="531"/>
      <c r="H12" s="531"/>
      <c r="I12" s="531"/>
      <c r="J12" s="531"/>
      <c r="K12" s="532"/>
      <c r="L12" s="539" t="s">
        <v>131</v>
      </c>
      <c r="M12" s="540"/>
      <c r="N12" s="540"/>
      <c r="O12" s="540"/>
      <c r="P12" s="540"/>
      <c r="Q12" s="541"/>
      <c r="R12" s="542">
        <v>15758</v>
      </c>
      <c r="S12" s="543"/>
      <c r="T12" s="543"/>
      <c r="U12" s="543"/>
      <c r="V12" s="544"/>
      <c r="W12" s="545" t="s">
        <v>1</v>
      </c>
      <c r="X12" s="483"/>
      <c r="Y12" s="483"/>
      <c r="Z12" s="483"/>
      <c r="AA12" s="483"/>
      <c r="AB12" s="546"/>
      <c r="AC12" s="547" t="s">
        <v>132</v>
      </c>
      <c r="AD12" s="548"/>
      <c r="AE12" s="548"/>
      <c r="AF12" s="548"/>
      <c r="AG12" s="549"/>
      <c r="AH12" s="547" t="s">
        <v>133</v>
      </c>
      <c r="AI12" s="548"/>
      <c r="AJ12" s="548"/>
      <c r="AK12" s="548"/>
      <c r="AL12" s="550"/>
      <c r="AM12" s="481" t="s">
        <v>134</v>
      </c>
      <c r="AN12" s="381"/>
      <c r="AO12" s="381"/>
      <c r="AP12" s="381"/>
      <c r="AQ12" s="381"/>
      <c r="AR12" s="381"/>
      <c r="AS12" s="381"/>
      <c r="AT12" s="382"/>
      <c r="AU12" s="482" t="s">
        <v>135</v>
      </c>
      <c r="AV12" s="483"/>
      <c r="AW12" s="483"/>
      <c r="AX12" s="483"/>
      <c r="AY12" s="438" t="s">
        <v>136</v>
      </c>
      <c r="AZ12" s="439"/>
      <c r="BA12" s="439"/>
      <c r="BB12" s="439"/>
      <c r="BC12" s="439"/>
      <c r="BD12" s="439"/>
      <c r="BE12" s="439"/>
      <c r="BF12" s="439"/>
      <c r="BG12" s="439"/>
      <c r="BH12" s="439"/>
      <c r="BI12" s="439"/>
      <c r="BJ12" s="439"/>
      <c r="BK12" s="439"/>
      <c r="BL12" s="439"/>
      <c r="BM12" s="440"/>
      <c r="BN12" s="424">
        <v>0</v>
      </c>
      <c r="BO12" s="425"/>
      <c r="BP12" s="425"/>
      <c r="BQ12" s="425"/>
      <c r="BR12" s="425"/>
      <c r="BS12" s="425"/>
      <c r="BT12" s="425"/>
      <c r="BU12" s="426"/>
      <c r="BV12" s="424">
        <v>0</v>
      </c>
      <c r="BW12" s="425"/>
      <c r="BX12" s="425"/>
      <c r="BY12" s="425"/>
      <c r="BZ12" s="425"/>
      <c r="CA12" s="425"/>
      <c r="CB12" s="425"/>
      <c r="CC12" s="426"/>
      <c r="CD12" s="464" t="s">
        <v>137</v>
      </c>
      <c r="CE12" s="384"/>
      <c r="CF12" s="384"/>
      <c r="CG12" s="384"/>
      <c r="CH12" s="384"/>
      <c r="CI12" s="384"/>
      <c r="CJ12" s="384"/>
      <c r="CK12" s="384"/>
      <c r="CL12" s="384"/>
      <c r="CM12" s="384"/>
      <c r="CN12" s="384"/>
      <c r="CO12" s="384"/>
      <c r="CP12" s="384"/>
      <c r="CQ12" s="384"/>
      <c r="CR12" s="384"/>
      <c r="CS12" s="465"/>
      <c r="CT12" s="527" t="s">
        <v>138</v>
      </c>
      <c r="CU12" s="528"/>
      <c r="CV12" s="528"/>
      <c r="CW12" s="528"/>
      <c r="CX12" s="528"/>
      <c r="CY12" s="528"/>
      <c r="CZ12" s="528"/>
      <c r="DA12" s="529"/>
      <c r="DB12" s="527" t="s">
        <v>139</v>
      </c>
      <c r="DC12" s="528"/>
      <c r="DD12" s="528"/>
      <c r="DE12" s="528"/>
      <c r="DF12" s="528"/>
      <c r="DG12" s="528"/>
      <c r="DH12" s="528"/>
      <c r="DI12" s="529"/>
    </row>
    <row r="13" spans="1:119" ht="18.75" customHeight="1">
      <c r="A13" s="178"/>
      <c r="B13" s="533"/>
      <c r="C13" s="534"/>
      <c r="D13" s="534"/>
      <c r="E13" s="534"/>
      <c r="F13" s="534"/>
      <c r="G13" s="534"/>
      <c r="H13" s="534"/>
      <c r="I13" s="534"/>
      <c r="J13" s="534"/>
      <c r="K13" s="535"/>
      <c r="L13" s="187"/>
      <c r="M13" s="508" t="s">
        <v>140</v>
      </c>
      <c r="N13" s="509"/>
      <c r="O13" s="509"/>
      <c r="P13" s="509"/>
      <c r="Q13" s="510"/>
      <c r="R13" s="511">
        <v>15696</v>
      </c>
      <c r="S13" s="512"/>
      <c r="T13" s="512"/>
      <c r="U13" s="512"/>
      <c r="V13" s="513"/>
      <c r="W13" s="514" t="s">
        <v>141</v>
      </c>
      <c r="X13" s="410"/>
      <c r="Y13" s="410"/>
      <c r="Z13" s="410"/>
      <c r="AA13" s="410"/>
      <c r="AB13" s="411"/>
      <c r="AC13" s="377">
        <v>1564</v>
      </c>
      <c r="AD13" s="378"/>
      <c r="AE13" s="378"/>
      <c r="AF13" s="378"/>
      <c r="AG13" s="379"/>
      <c r="AH13" s="377">
        <v>1726</v>
      </c>
      <c r="AI13" s="378"/>
      <c r="AJ13" s="378"/>
      <c r="AK13" s="378"/>
      <c r="AL13" s="437"/>
      <c r="AM13" s="481" t="s">
        <v>142</v>
      </c>
      <c r="AN13" s="381"/>
      <c r="AO13" s="381"/>
      <c r="AP13" s="381"/>
      <c r="AQ13" s="381"/>
      <c r="AR13" s="381"/>
      <c r="AS13" s="381"/>
      <c r="AT13" s="382"/>
      <c r="AU13" s="482" t="s">
        <v>143</v>
      </c>
      <c r="AV13" s="483"/>
      <c r="AW13" s="483"/>
      <c r="AX13" s="483"/>
      <c r="AY13" s="438" t="s">
        <v>144</v>
      </c>
      <c r="AZ13" s="439"/>
      <c r="BA13" s="439"/>
      <c r="BB13" s="439"/>
      <c r="BC13" s="439"/>
      <c r="BD13" s="439"/>
      <c r="BE13" s="439"/>
      <c r="BF13" s="439"/>
      <c r="BG13" s="439"/>
      <c r="BH13" s="439"/>
      <c r="BI13" s="439"/>
      <c r="BJ13" s="439"/>
      <c r="BK13" s="439"/>
      <c r="BL13" s="439"/>
      <c r="BM13" s="440"/>
      <c r="BN13" s="424">
        <v>16227</v>
      </c>
      <c r="BO13" s="425"/>
      <c r="BP13" s="425"/>
      <c r="BQ13" s="425"/>
      <c r="BR13" s="425"/>
      <c r="BS13" s="425"/>
      <c r="BT13" s="425"/>
      <c r="BU13" s="426"/>
      <c r="BV13" s="424">
        <v>235555</v>
      </c>
      <c r="BW13" s="425"/>
      <c r="BX13" s="425"/>
      <c r="BY13" s="425"/>
      <c r="BZ13" s="425"/>
      <c r="CA13" s="425"/>
      <c r="CB13" s="425"/>
      <c r="CC13" s="426"/>
      <c r="CD13" s="464" t="s">
        <v>145</v>
      </c>
      <c r="CE13" s="384"/>
      <c r="CF13" s="384"/>
      <c r="CG13" s="384"/>
      <c r="CH13" s="384"/>
      <c r="CI13" s="384"/>
      <c r="CJ13" s="384"/>
      <c r="CK13" s="384"/>
      <c r="CL13" s="384"/>
      <c r="CM13" s="384"/>
      <c r="CN13" s="384"/>
      <c r="CO13" s="384"/>
      <c r="CP13" s="384"/>
      <c r="CQ13" s="384"/>
      <c r="CR13" s="384"/>
      <c r="CS13" s="465"/>
      <c r="CT13" s="421">
        <v>1.7</v>
      </c>
      <c r="CU13" s="422"/>
      <c r="CV13" s="422"/>
      <c r="CW13" s="422"/>
      <c r="CX13" s="422"/>
      <c r="CY13" s="422"/>
      <c r="CZ13" s="422"/>
      <c r="DA13" s="423"/>
      <c r="DB13" s="421">
        <v>1.8</v>
      </c>
      <c r="DC13" s="422"/>
      <c r="DD13" s="422"/>
      <c r="DE13" s="422"/>
      <c r="DF13" s="422"/>
      <c r="DG13" s="422"/>
      <c r="DH13" s="422"/>
      <c r="DI13" s="423"/>
    </row>
    <row r="14" spans="1:119" ht="18.75" customHeight="1" thickBot="1">
      <c r="A14" s="178"/>
      <c r="B14" s="533"/>
      <c r="C14" s="534"/>
      <c r="D14" s="534"/>
      <c r="E14" s="534"/>
      <c r="F14" s="534"/>
      <c r="G14" s="534"/>
      <c r="H14" s="534"/>
      <c r="I14" s="534"/>
      <c r="J14" s="534"/>
      <c r="K14" s="535"/>
      <c r="L14" s="498" t="s">
        <v>146</v>
      </c>
      <c r="M14" s="551"/>
      <c r="N14" s="551"/>
      <c r="O14" s="551"/>
      <c r="P14" s="551"/>
      <c r="Q14" s="552"/>
      <c r="R14" s="511">
        <v>16056</v>
      </c>
      <c r="S14" s="512"/>
      <c r="T14" s="512"/>
      <c r="U14" s="512"/>
      <c r="V14" s="513"/>
      <c r="W14" s="515"/>
      <c r="X14" s="413"/>
      <c r="Y14" s="413"/>
      <c r="Z14" s="413"/>
      <c r="AA14" s="413"/>
      <c r="AB14" s="414"/>
      <c r="AC14" s="504">
        <v>19.899999999999999</v>
      </c>
      <c r="AD14" s="505"/>
      <c r="AE14" s="505"/>
      <c r="AF14" s="505"/>
      <c r="AG14" s="506"/>
      <c r="AH14" s="504">
        <v>21.1</v>
      </c>
      <c r="AI14" s="505"/>
      <c r="AJ14" s="505"/>
      <c r="AK14" s="505"/>
      <c r="AL14" s="507"/>
      <c r="AM14" s="481"/>
      <c r="AN14" s="381"/>
      <c r="AO14" s="381"/>
      <c r="AP14" s="381"/>
      <c r="AQ14" s="381"/>
      <c r="AR14" s="381"/>
      <c r="AS14" s="381"/>
      <c r="AT14" s="382"/>
      <c r="AU14" s="482"/>
      <c r="AV14" s="483"/>
      <c r="AW14" s="483"/>
      <c r="AX14" s="483"/>
      <c r="AY14" s="438"/>
      <c r="AZ14" s="439"/>
      <c r="BA14" s="439"/>
      <c r="BB14" s="439"/>
      <c r="BC14" s="439"/>
      <c r="BD14" s="439"/>
      <c r="BE14" s="439"/>
      <c r="BF14" s="439"/>
      <c r="BG14" s="439"/>
      <c r="BH14" s="439"/>
      <c r="BI14" s="439"/>
      <c r="BJ14" s="439"/>
      <c r="BK14" s="439"/>
      <c r="BL14" s="439"/>
      <c r="BM14" s="440"/>
      <c r="BN14" s="424"/>
      <c r="BO14" s="425"/>
      <c r="BP14" s="425"/>
      <c r="BQ14" s="425"/>
      <c r="BR14" s="425"/>
      <c r="BS14" s="425"/>
      <c r="BT14" s="425"/>
      <c r="BU14" s="426"/>
      <c r="BV14" s="424"/>
      <c r="BW14" s="425"/>
      <c r="BX14" s="425"/>
      <c r="BY14" s="425"/>
      <c r="BZ14" s="425"/>
      <c r="CA14" s="425"/>
      <c r="CB14" s="425"/>
      <c r="CC14" s="426"/>
      <c r="CD14" s="461" t="s">
        <v>147</v>
      </c>
      <c r="CE14" s="462"/>
      <c r="CF14" s="462"/>
      <c r="CG14" s="462"/>
      <c r="CH14" s="462"/>
      <c r="CI14" s="462"/>
      <c r="CJ14" s="462"/>
      <c r="CK14" s="462"/>
      <c r="CL14" s="462"/>
      <c r="CM14" s="462"/>
      <c r="CN14" s="462"/>
      <c r="CO14" s="462"/>
      <c r="CP14" s="462"/>
      <c r="CQ14" s="462"/>
      <c r="CR14" s="462"/>
      <c r="CS14" s="463"/>
      <c r="CT14" s="521" t="s">
        <v>139</v>
      </c>
      <c r="CU14" s="522"/>
      <c r="CV14" s="522"/>
      <c r="CW14" s="522"/>
      <c r="CX14" s="522"/>
      <c r="CY14" s="522"/>
      <c r="CZ14" s="522"/>
      <c r="DA14" s="523"/>
      <c r="DB14" s="521" t="s">
        <v>138</v>
      </c>
      <c r="DC14" s="522"/>
      <c r="DD14" s="522"/>
      <c r="DE14" s="522"/>
      <c r="DF14" s="522"/>
      <c r="DG14" s="522"/>
      <c r="DH14" s="522"/>
      <c r="DI14" s="523"/>
    </row>
    <row r="15" spans="1:119" ht="18.75" customHeight="1">
      <c r="A15" s="178"/>
      <c r="B15" s="533"/>
      <c r="C15" s="534"/>
      <c r="D15" s="534"/>
      <c r="E15" s="534"/>
      <c r="F15" s="534"/>
      <c r="G15" s="534"/>
      <c r="H15" s="534"/>
      <c r="I15" s="534"/>
      <c r="J15" s="534"/>
      <c r="K15" s="535"/>
      <c r="L15" s="187"/>
      <c r="M15" s="508" t="s">
        <v>148</v>
      </c>
      <c r="N15" s="509"/>
      <c r="O15" s="509"/>
      <c r="P15" s="509"/>
      <c r="Q15" s="510"/>
      <c r="R15" s="511">
        <v>15996</v>
      </c>
      <c r="S15" s="512"/>
      <c r="T15" s="512"/>
      <c r="U15" s="512"/>
      <c r="V15" s="513"/>
      <c r="W15" s="514" t="s">
        <v>149</v>
      </c>
      <c r="X15" s="410"/>
      <c r="Y15" s="410"/>
      <c r="Z15" s="410"/>
      <c r="AA15" s="410"/>
      <c r="AB15" s="411"/>
      <c r="AC15" s="377">
        <v>1838</v>
      </c>
      <c r="AD15" s="378"/>
      <c r="AE15" s="378"/>
      <c r="AF15" s="378"/>
      <c r="AG15" s="379"/>
      <c r="AH15" s="377">
        <v>1938</v>
      </c>
      <c r="AI15" s="378"/>
      <c r="AJ15" s="378"/>
      <c r="AK15" s="378"/>
      <c r="AL15" s="437"/>
      <c r="AM15" s="481"/>
      <c r="AN15" s="381"/>
      <c r="AO15" s="381"/>
      <c r="AP15" s="381"/>
      <c r="AQ15" s="381"/>
      <c r="AR15" s="381"/>
      <c r="AS15" s="381"/>
      <c r="AT15" s="382"/>
      <c r="AU15" s="482"/>
      <c r="AV15" s="483"/>
      <c r="AW15" s="483"/>
      <c r="AX15" s="483"/>
      <c r="AY15" s="450" t="s">
        <v>150</v>
      </c>
      <c r="AZ15" s="451"/>
      <c r="BA15" s="451"/>
      <c r="BB15" s="451"/>
      <c r="BC15" s="451"/>
      <c r="BD15" s="451"/>
      <c r="BE15" s="451"/>
      <c r="BF15" s="451"/>
      <c r="BG15" s="451"/>
      <c r="BH15" s="451"/>
      <c r="BI15" s="451"/>
      <c r="BJ15" s="451"/>
      <c r="BK15" s="451"/>
      <c r="BL15" s="451"/>
      <c r="BM15" s="452"/>
      <c r="BN15" s="453">
        <v>1621162</v>
      </c>
      <c r="BO15" s="454"/>
      <c r="BP15" s="454"/>
      <c r="BQ15" s="454"/>
      <c r="BR15" s="454"/>
      <c r="BS15" s="454"/>
      <c r="BT15" s="454"/>
      <c r="BU15" s="455"/>
      <c r="BV15" s="453">
        <v>1672248</v>
      </c>
      <c r="BW15" s="454"/>
      <c r="BX15" s="454"/>
      <c r="BY15" s="454"/>
      <c r="BZ15" s="454"/>
      <c r="CA15" s="454"/>
      <c r="CB15" s="454"/>
      <c r="CC15" s="455"/>
      <c r="CD15" s="524" t="s">
        <v>151</v>
      </c>
      <c r="CE15" s="525"/>
      <c r="CF15" s="525"/>
      <c r="CG15" s="525"/>
      <c r="CH15" s="525"/>
      <c r="CI15" s="525"/>
      <c r="CJ15" s="525"/>
      <c r="CK15" s="525"/>
      <c r="CL15" s="525"/>
      <c r="CM15" s="525"/>
      <c r="CN15" s="525"/>
      <c r="CO15" s="525"/>
      <c r="CP15" s="525"/>
      <c r="CQ15" s="525"/>
      <c r="CR15" s="525"/>
      <c r="CS15" s="526"/>
      <c r="CT15" s="188"/>
      <c r="CU15" s="189"/>
      <c r="CV15" s="189"/>
      <c r="CW15" s="189"/>
      <c r="CX15" s="189"/>
      <c r="CY15" s="189"/>
      <c r="CZ15" s="189"/>
      <c r="DA15" s="190"/>
      <c r="DB15" s="188"/>
      <c r="DC15" s="189"/>
      <c r="DD15" s="189"/>
      <c r="DE15" s="189"/>
      <c r="DF15" s="189"/>
      <c r="DG15" s="189"/>
      <c r="DH15" s="189"/>
      <c r="DI15" s="190"/>
    </row>
    <row r="16" spans="1:119" ht="18.75" customHeight="1">
      <c r="A16" s="178"/>
      <c r="B16" s="533"/>
      <c r="C16" s="534"/>
      <c r="D16" s="534"/>
      <c r="E16" s="534"/>
      <c r="F16" s="534"/>
      <c r="G16" s="534"/>
      <c r="H16" s="534"/>
      <c r="I16" s="534"/>
      <c r="J16" s="534"/>
      <c r="K16" s="535"/>
      <c r="L16" s="498" t="s">
        <v>152</v>
      </c>
      <c r="M16" s="499"/>
      <c r="N16" s="499"/>
      <c r="O16" s="499"/>
      <c r="P16" s="499"/>
      <c r="Q16" s="500"/>
      <c r="R16" s="501" t="s">
        <v>153</v>
      </c>
      <c r="S16" s="502"/>
      <c r="T16" s="502"/>
      <c r="U16" s="502"/>
      <c r="V16" s="503"/>
      <c r="W16" s="515"/>
      <c r="X16" s="413"/>
      <c r="Y16" s="413"/>
      <c r="Z16" s="413"/>
      <c r="AA16" s="413"/>
      <c r="AB16" s="414"/>
      <c r="AC16" s="504">
        <v>23.4</v>
      </c>
      <c r="AD16" s="505"/>
      <c r="AE16" s="505"/>
      <c r="AF16" s="505"/>
      <c r="AG16" s="506"/>
      <c r="AH16" s="504">
        <v>23.7</v>
      </c>
      <c r="AI16" s="505"/>
      <c r="AJ16" s="505"/>
      <c r="AK16" s="505"/>
      <c r="AL16" s="507"/>
      <c r="AM16" s="481"/>
      <c r="AN16" s="381"/>
      <c r="AO16" s="381"/>
      <c r="AP16" s="381"/>
      <c r="AQ16" s="381"/>
      <c r="AR16" s="381"/>
      <c r="AS16" s="381"/>
      <c r="AT16" s="382"/>
      <c r="AU16" s="482"/>
      <c r="AV16" s="483"/>
      <c r="AW16" s="483"/>
      <c r="AX16" s="483"/>
      <c r="AY16" s="438" t="s">
        <v>154</v>
      </c>
      <c r="AZ16" s="439"/>
      <c r="BA16" s="439"/>
      <c r="BB16" s="439"/>
      <c r="BC16" s="439"/>
      <c r="BD16" s="439"/>
      <c r="BE16" s="439"/>
      <c r="BF16" s="439"/>
      <c r="BG16" s="439"/>
      <c r="BH16" s="439"/>
      <c r="BI16" s="439"/>
      <c r="BJ16" s="439"/>
      <c r="BK16" s="439"/>
      <c r="BL16" s="439"/>
      <c r="BM16" s="440"/>
      <c r="BN16" s="424">
        <v>6310149</v>
      </c>
      <c r="BO16" s="425"/>
      <c r="BP16" s="425"/>
      <c r="BQ16" s="425"/>
      <c r="BR16" s="425"/>
      <c r="BS16" s="425"/>
      <c r="BT16" s="425"/>
      <c r="BU16" s="426"/>
      <c r="BV16" s="424">
        <v>6023825</v>
      </c>
      <c r="BW16" s="425"/>
      <c r="BX16" s="425"/>
      <c r="BY16" s="425"/>
      <c r="BZ16" s="425"/>
      <c r="CA16" s="425"/>
      <c r="CB16" s="425"/>
      <c r="CC16" s="426"/>
      <c r="CD16" s="191"/>
      <c r="CE16" s="456"/>
      <c r="CF16" s="456"/>
      <c r="CG16" s="456"/>
      <c r="CH16" s="456"/>
      <c r="CI16" s="456"/>
      <c r="CJ16" s="456"/>
      <c r="CK16" s="456"/>
      <c r="CL16" s="456"/>
      <c r="CM16" s="456"/>
      <c r="CN16" s="456"/>
      <c r="CO16" s="456"/>
      <c r="CP16" s="456"/>
      <c r="CQ16" s="456"/>
      <c r="CR16" s="456"/>
      <c r="CS16" s="457"/>
      <c r="CT16" s="421"/>
      <c r="CU16" s="422"/>
      <c r="CV16" s="422"/>
      <c r="CW16" s="422"/>
      <c r="CX16" s="422"/>
      <c r="CY16" s="422"/>
      <c r="CZ16" s="422"/>
      <c r="DA16" s="423"/>
      <c r="DB16" s="421"/>
      <c r="DC16" s="422"/>
      <c r="DD16" s="422"/>
      <c r="DE16" s="422"/>
      <c r="DF16" s="422"/>
      <c r="DG16" s="422"/>
      <c r="DH16" s="422"/>
      <c r="DI16" s="423"/>
    </row>
    <row r="17" spans="1:113" ht="18.75" customHeight="1" thickBot="1">
      <c r="A17" s="178"/>
      <c r="B17" s="536"/>
      <c r="C17" s="537"/>
      <c r="D17" s="537"/>
      <c r="E17" s="537"/>
      <c r="F17" s="537"/>
      <c r="G17" s="537"/>
      <c r="H17" s="537"/>
      <c r="I17" s="537"/>
      <c r="J17" s="537"/>
      <c r="K17" s="538"/>
      <c r="L17" s="192"/>
      <c r="M17" s="517" t="s">
        <v>155</v>
      </c>
      <c r="N17" s="518"/>
      <c r="O17" s="518"/>
      <c r="P17" s="518"/>
      <c r="Q17" s="519"/>
      <c r="R17" s="501" t="s">
        <v>156</v>
      </c>
      <c r="S17" s="502"/>
      <c r="T17" s="502"/>
      <c r="U17" s="502"/>
      <c r="V17" s="503"/>
      <c r="W17" s="514" t="s">
        <v>157</v>
      </c>
      <c r="X17" s="410"/>
      <c r="Y17" s="410"/>
      <c r="Z17" s="410"/>
      <c r="AA17" s="410"/>
      <c r="AB17" s="411"/>
      <c r="AC17" s="377">
        <v>4462</v>
      </c>
      <c r="AD17" s="378"/>
      <c r="AE17" s="378"/>
      <c r="AF17" s="378"/>
      <c r="AG17" s="379"/>
      <c r="AH17" s="377">
        <v>4513</v>
      </c>
      <c r="AI17" s="378"/>
      <c r="AJ17" s="378"/>
      <c r="AK17" s="378"/>
      <c r="AL17" s="437"/>
      <c r="AM17" s="481"/>
      <c r="AN17" s="381"/>
      <c r="AO17" s="381"/>
      <c r="AP17" s="381"/>
      <c r="AQ17" s="381"/>
      <c r="AR17" s="381"/>
      <c r="AS17" s="381"/>
      <c r="AT17" s="382"/>
      <c r="AU17" s="482"/>
      <c r="AV17" s="483"/>
      <c r="AW17" s="483"/>
      <c r="AX17" s="483"/>
      <c r="AY17" s="438" t="s">
        <v>158</v>
      </c>
      <c r="AZ17" s="439"/>
      <c r="BA17" s="439"/>
      <c r="BB17" s="439"/>
      <c r="BC17" s="439"/>
      <c r="BD17" s="439"/>
      <c r="BE17" s="439"/>
      <c r="BF17" s="439"/>
      <c r="BG17" s="439"/>
      <c r="BH17" s="439"/>
      <c r="BI17" s="439"/>
      <c r="BJ17" s="439"/>
      <c r="BK17" s="439"/>
      <c r="BL17" s="439"/>
      <c r="BM17" s="440"/>
      <c r="BN17" s="424">
        <v>2003582</v>
      </c>
      <c r="BO17" s="425"/>
      <c r="BP17" s="425"/>
      <c r="BQ17" s="425"/>
      <c r="BR17" s="425"/>
      <c r="BS17" s="425"/>
      <c r="BT17" s="425"/>
      <c r="BU17" s="426"/>
      <c r="BV17" s="424">
        <v>2067306</v>
      </c>
      <c r="BW17" s="425"/>
      <c r="BX17" s="425"/>
      <c r="BY17" s="425"/>
      <c r="BZ17" s="425"/>
      <c r="CA17" s="425"/>
      <c r="CB17" s="425"/>
      <c r="CC17" s="426"/>
      <c r="CD17" s="191"/>
      <c r="CE17" s="456"/>
      <c r="CF17" s="456"/>
      <c r="CG17" s="456"/>
      <c r="CH17" s="456"/>
      <c r="CI17" s="456"/>
      <c r="CJ17" s="456"/>
      <c r="CK17" s="456"/>
      <c r="CL17" s="456"/>
      <c r="CM17" s="456"/>
      <c r="CN17" s="456"/>
      <c r="CO17" s="456"/>
      <c r="CP17" s="456"/>
      <c r="CQ17" s="456"/>
      <c r="CR17" s="456"/>
      <c r="CS17" s="457"/>
      <c r="CT17" s="421"/>
      <c r="CU17" s="422"/>
      <c r="CV17" s="422"/>
      <c r="CW17" s="422"/>
      <c r="CX17" s="422"/>
      <c r="CY17" s="422"/>
      <c r="CZ17" s="422"/>
      <c r="DA17" s="423"/>
      <c r="DB17" s="421"/>
      <c r="DC17" s="422"/>
      <c r="DD17" s="422"/>
      <c r="DE17" s="422"/>
      <c r="DF17" s="422"/>
      <c r="DG17" s="422"/>
      <c r="DH17" s="422"/>
      <c r="DI17" s="423"/>
    </row>
    <row r="18" spans="1:113" ht="18.75" customHeight="1" thickBot="1">
      <c r="A18" s="178"/>
      <c r="B18" s="474" t="s">
        <v>159</v>
      </c>
      <c r="C18" s="475"/>
      <c r="D18" s="475"/>
      <c r="E18" s="476"/>
      <c r="F18" s="476"/>
      <c r="G18" s="476"/>
      <c r="H18" s="476"/>
      <c r="I18" s="476"/>
      <c r="J18" s="476"/>
      <c r="K18" s="476"/>
      <c r="L18" s="477">
        <v>299.43</v>
      </c>
      <c r="M18" s="477"/>
      <c r="N18" s="477"/>
      <c r="O18" s="477"/>
      <c r="P18" s="477"/>
      <c r="Q18" s="477"/>
      <c r="R18" s="478"/>
      <c r="S18" s="478"/>
      <c r="T18" s="478"/>
      <c r="U18" s="478"/>
      <c r="V18" s="479"/>
      <c r="W18" s="495"/>
      <c r="X18" s="496"/>
      <c r="Y18" s="496"/>
      <c r="Z18" s="496"/>
      <c r="AA18" s="496"/>
      <c r="AB18" s="520"/>
      <c r="AC18" s="394">
        <v>56.7</v>
      </c>
      <c r="AD18" s="395"/>
      <c r="AE18" s="395"/>
      <c r="AF18" s="395"/>
      <c r="AG18" s="480"/>
      <c r="AH18" s="394">
        <v>55.2</v>
      </c>
      <c r="AI18" s="395"/>
      <c r="AJ18" s="395"/>
      <c r="AK18" s="395"/>
      <c r="AL18" s="396"/>
      <c r="AM18" s="481"/>
      <c r="AN18" s="381"/>
      <c r="AO18" s="381"/>
      <c r="AP18" s="381"/>
      <c r="AQ18" s="381"/>
      <c r="AR18" s="381"/>
      <c r="AS18" s="381"/>
      <c r="AT18" s="382"/>
      <c r="AU18" s="482"/>
      <c r="AV18" s="483"/>
      <c r="AW18" s="483"/>
      <c r="AX18" s="483"/>
      <c r="AY18" s="438" t="s">
        <v>160</v>
      </c>
      <c r="AZ18" s="439"/>
      <c r="BA18" s="439"/>
      <c r="BB18" s="439"/>
      <c r="BC18" s="439"/>
      <c r="BD18" s="439"/>
      <c r="BE18" s="439"/>
      <c r="BF18" s="439"/>
      <c r="BG18" s="439"/>
      <c r="BH18" s="439"/>
      <c r="BI18" s="439"/>
      <c r="BJ18" s="439"/>
      <c r="BK18" s="439"/>
      <c r="BL18" s="439"/>
      <c r="BM18" s="440"/>
      <c r="BN18" s="424">
        <v>5276261</v>
      </c>
      <c r="BO18" s="425"/>
      <c r="BP18" s="425"/>
      <c r="BQ18" s="425"/>
      <c r="BR18" s="425"/>
      <c r="BS18" s="425"/>
      <c r="BT18" s="425"/>
      <c r="BU18" s="426"/>
      <c r="BV18" s="424">
        <v>5337891</v>
      </c>
      <c r="BW18" s="425"/>
      <c r="BX18" s="425"/>
      <c r="BY18" s="425"/>
      <c r="BZ18" s="425"/>
      <c r="CA18" s="425"/>
      <c r="CB18" s="425"/>
      <c r="CC18" s="426"/>
      <c r="CD18" s="191"/>
      <c r="CE18" s="456"/>
      <c r="CF18" s="456"/>
      <c r="CG18" s="456"/>
      <c r="CH18" s="456"/>
      <c r="CI18" s="456"/>
      <c r="CJ18" s="456"/>
      <c r="CK18" s="456"/>
      <c r="CL18" s="456"/>
      <c r="CM18" s="456"/>
      <c r="CN18" s="456"/>
      <c r="CO18" s="456"/>
      <c r="CP18" s="456"/>
      <c r="CQ18" s="456"/>
      <c r="CR18" s="456"/>
      <c r="CS18" s="457"/>
      <c r="CT18" s="421"/>
      <c r="CU18" s="422"/>
      <c r="CV18" s="422"/>
      <c r="CW18" s="422"/>
      <c r="CX18" s="422"/>
      <c r="CY18" s="422"/>
      <c r="CZ18" s="422"/>
      <c r="DA18" s="423"/>
      <c r="DB18" s="421"/>
      <c r="DC18" s="422"/>
      <c r="DD18" s="422"/>
      <c r="DE18" s="422"/>
      <c r="DF18" s="422"/>
      <c r="DG18" s="422"/>
      <c r="DH18" s="422"/>
      <c r="DI18" s="423"/>
    </row>
    <row r="19" spans="1:113" ht="18.75" customHeight="1" thickBot="1">
      <c r="A19" s="178"/>
      <c r="B19" s="474" t="s">
        <v>161</v>
      </c>
      <c r="C19" s="475"/>
      <c r="D19" s="475"/>
      <c r="E19" s="476"/>
      <c r="F19" s="476"/>
      <c r="G19" s="476"/>
      <c r="H19" s="476"/>
      <c r="I19" s="476"/>
      <c r="J19" s="476"/>
      <c r="K19" s="476"/>
      <c r="L19" s="484">
        <v>51</v>
      </c>
      <c r="M19" s="484"/>
      <c r="N19" s="484"/>
      <c r="O19" s="484"/>
      <c r="P19" s="484"/>
      <c r="Q19" s="484"/>
      <c r="R19" s="485"/>
      <c r="S19" s="485"/>
      <c r="T19" s="485"/>
      <c r="U19" s="485"/>
      <c r="V19" s="486"/>
      <c r="W19" s="493"/>
      <c r="X19" s="494"/>
      <c r="Y19" s="494"/>
      <c r="Z19" s="494"/>
      <c r="AA19" s="494"/>
      <c r="AB19" s="494"/>
      <c r="AC19" s="497"/>
      <c r="AD19" s="497"/>
      <c r="AE19" s="497"/>
      <c r="AF19" s="497"/>
      <c r="AG19" s="497"/>
      <c r="AH19" s="497"/>
      <c r="AI19" s="497"/>
      <c r="AJ19" s="497"/>
      <c r="AK19" s="497"/>
      <c r="AL19" s="516"/>
      <c r="AM19" s="481"/>
      <c r="AN19" s="381"/>
      <c r="AO19" s="381"/>
      <c r="AP19" s="381"/>
      <c r="AQ19" s="381"/>
      <c r="AR19" s="381"/>
      <c r="AS19" s="381"/>
      <c r="AT19" s="382"/>
      <c r="AU19" s="482"/>
      <c r="AV19" s="483"/>
      <c r="AW19" s="483"/>
      <c r="AX19" s="483"/>
      <c r="AY19" s="438" t="s">
        <v>162</v>
      </c>
      <c r="AZ19" s="439"/>
      <c r="BA19" s="439"/>
      <c r="BB19" s="439"/>
      <c r="BC19" s="439"/>
      <c r="BD19" s="439"/>
      <c r="BE19" s="439"/>
      <c r="BF19" s="439"/>
      <c r="BG19" s="439"/>
      <c r="BH19" s="439"/>
      <c r="BI19" s="439"/>
      <c r="BJ19" s="439"/>
      <c r="BK19" s="439"/>
      <c r="BL19" s="439"/>
      <c r="BM19" s="440"/>
      <c r="BN19" s="424">
        <v>8163069</v>
      </c>
      <c r="BO19" s="425"/>
      <c r="BP19" s="425"/>
      <c r="BQ19" s="425"/>
      <c r="BR19" s="425"/>
      <c r="BS19" s="425"/>
      <c r="BT19" s="425"/>
      <c r="BU19" s="426"/>
      <c r="BV19" s="424">
        <v>7618228</v>
      </c>
      <c r="BW19" s="425"/>
      <c r="BX19" s="425"/>
      <c r="BY19" s="425"/>
      <c r="BZ19" s="425"/>
      <c r="CA19" s="425"/>
      <c r="CB19" s="425"/>
      <c r="CC19" s="426"/>
      <c r="CD19" s="191"/>
      <c r="CE19" s="456"/>
      <c r="CF19" s="456"/>
      <c r="CG19" s="456"/>
      <c r="CH19" s="456"/>
      <c r="CI19" s="456"/>
      <c r="CJ19" s="456"/>
      <c r="CK19" s="456"/>
      <c r="CL19" s="456"/>
      <c r="CM19" s="456"/>
      <c r="CN19" s="456"/>
      <c r="CO19" s="456"/>
      <c r="CP19" s="456"/>
      <c r="CQ19" s="456"/>
      <c r="CR19" s="456"/>
      <c r="CS19" s="457"/>
      <c r="CT19" s="421"/>
      <c r="CU19" s="422"/>
      <c r="CV19" s="422"/>
      <c r="CW19" s="422"/>
      <c r="CX19" s="422"/>
      <c r="CY19" s="422"/>
      <c r="CZ19" s="422"/>
      <c r="DA19" s="423"/>
      <c r="DB19" s="421"/>
      <c r="DC19" s="422"/>
      <c r="DD19" s="422"/>
      <c r="DE19" s="422"/>
      <c r="DF19" s="422"/>
      <c r="DG19" s="422"/>
      <c r="DH19" s="422"/>
      <c r="DI19" s="423"/>
    </row>
    <row r="20" spans="1:113" ht="18.75" customHeight="1" thickBot="1">
      <c r="A20" s="178"/>
      <c r="B20" s="474" t="s">
        <v>163</v>
      </c>
      <c r="C20" s="475"/>
      <c r="D20" s="475"/>
      <c r="E20" s="476"/>
      <c r="F20" s="476"/>
      <c r="G20" s="476"/>
      <c r="H20" s="476"/>
      <c r="I20" s="476"/>
      <c r="J20" s="476"/>
      <c r="K20" s="476"/>
      <c r="L20" s="484">
        <v>6258</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386"/>
      <c r="AO20" s="386"/>
      <c r="AP20" s="386"/>
      <c r="AQ20" s="386"/>
      <c r="AR20" s="386"/>
      <c r="AS20" s="386"/>
      <c r="AT20" s="387"/>
      <c r="AU20" s="490"/>
      <c r="AV20" s="491"/>
      <c r="AW20" s="491"/>
      <c r="AX20" s="492"/>
      <c r="AY20" s="438"/>
      <c r="AZ20" s="439"/>
      <c r="BA20" s="439"/>
      <c r="BB20" s="439"/>
      <c r="BC20" s="439"/>
      <c r="BD20" s="439"/>
      <c r="BE20" s="439"/>
      <c r="BF20" s="439"/>
      <c r="BG20" s="439"/>
      <c r="BH20" s="439"/>
      <c r="BI20" s="439"/>
      <c r="BJ20" s="439"/>
      <c r="BK20" s="439"/>
      <c r="BL20" s="439"/>
      <c r="BM20" s="440"/>
      <c r="BN20" s="424"/>
      <c r="BO20" s="425"/>
      <c r="BP20" s="425"/>
      <c r="BQ20" s="425"/>
      <c r="BR20" s="425"/>
      <c r="BS20" s="425"/>
      <c r="BT20" s="425"/>
      <c r="BU20" s="426"/>
      <c r="BV20" s="424"/>
      <c r="BW20" s="425"/>
      <c r="BX20" s="425"/>
      <c r="BY20" s="425"/>
      <c r="BZ20" s="425"/>
      <c r="CA20" s="425"/>
      <c r="CB20" s="425"/>
      <c r="CC20" s="426"/>
      <c r="CD20" s="191"/>
      <c r="CE20" s="456"/>
      <c r="CF20" s="456"/>
      <c r="CG20" s="456"/>
      <c r="CH20" s="456"/>
      <c r="CI20" s="456"/>
      <c r="CJ20" s="456"/>
      <c r="CK20" s="456"/>
      <c r="CL20" s="456"/>
      <c r="CM20" s="456"/>
      <c r="CN20" s="456"/>
      <c r="CO20" s="456"/>
      <c r="CP20" s="456"/>
      <c r="CQ20" s="456"/>
      <c r="CR20" s="456"/>
      <c r="CS20" s="457"/>
      <c r="CT20" s="421"/>
      <c r="CU20" s="422"/>
      <c r="CV20" s="422"/>
      <c r="CW20" s="422"/>
      <c r="CX20" s="422"/>
      <c r="CY20" s="422"/>
      <c r="CZ20" s="422"/>
      <c r="DA20" s="423"/>
      <c r="DB20" s="421"/>
      <c r="DC20" s="422"/>
      <c r="DD20" s="422"/>
      <c r="DE20" s="422"/>
      <c r="DF20" s="422"/>
      <c r="DG20" s="422"/>
      <c r="DH20" s="422"/>
      <c r="DI20" s="423"/>
    </row>
    <row r="21" spans="1:113" ht="18.75" customHeight="1" thickBot="1">
      <c r="A21" s="178"/>
      <c r="B21" s="471" t="s">
        <v>164</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97"/>
      <c r="AZ21" s="398"/>
      <c r="BA21" s="398"/>
      <c r="BB21" s="398"/>
      <c r="BC21" s="398"/>
      <c r="BD21" s="398"/>
      <c r="BE21" s="398"/>
      <c r="BF21" s="398"/>
      <c r="BG21" s="398"/>
      <c r="BH21" s="398"/>
      <c r="BI21" s="398"/>
      <c r="BJ21" s="398"/>
      <c r="BK21" s="398"/>
      <c r="BL21" s="398"/>
      <c r="BM21" s="399"/>
      <c r="BN21" s="458"/>
      <c r="BO21" s="459"/>
      <c r="BP21" s="459"/>
      <c r="BQ21" s="459"/>
      <c r="BR21" s="459"/>
      <c r="BS21" s="459"/>
      <c r="BT21" s="459"/>
      <c r="BU21" s="460"/>
      <c r="BV21" s="458"/>
      <c r="BW21" s="459"/>
      <c r="BX21" s="459"/>
      <c r="BY21" s="459"/>
      <c r="BZ21" s="459"/>
      <c r="CA21" s="459"/>
      <c r="CB21" s="459"/>
      <c r="CC21" s="460"/>
      <c r="CD21" s="191"/>
      <c r="CE21" s="456"/>
      <c r="CF21" s="456"/>
      <c r="CG21" s="456"/>
      <c r="CH21" s="456"/>
      <c r="CI21" s="456"/>
      <c r="CJ21" s="456"/>
      <c r="CK21" s="456"/>
      <c r="CL21" s="456"/>
      <c r="CM21" s="456"/>
      <c r="CN21" s="456"/>
      <c r="CO21" s="456"/>
      <c r="CP21" s="456"/>
      <c r="CQ21" s="456"/>
      <c r="CR21" s="456"/>
      <c r="CS21" s="457"/>
      <c r="CT21" s="421"/>
      <c r="CU21" s="422"/>
      <c r="CV21" s="422"/>
      <c r="CW21" s="422"/>
      <c r="CX21" s="422"/>
      <c r="CY21" s="422"/>
      <c r="CZ21" s="422"/>
      <c r="DA21" s="423"/>
      <c r="DB21" s="421"/>
      <c r="DC21" s="422"/>
      <c r="DD21" s="422"/>
      <c r="DE21" s="422"/>
      <c r="DF21" s="422"/>
      <c r="DG21" s="422"/>
      <c r="DH21" s="422"/>
      <c r="DI21" s="423"/>
    </row>
    <row r="22" spans="1:113" ht="18.75" customHeight="1">
      <c r="A22" s="178"/>
      <c r="B22" s="400" t="s">
        <v>165</v>
      </c>
      <c r="C22" s="401"/>
      <c r="D22" s="402"/>
      <c r="E22" s="409" t="s">
        <v>1</v>
      </c>
      <c r="F22" s="410"/>
      <c r="G22" s="410"/>
      <c r="H22" s="410"/>
      <c r="I22" s="410"/>
      <c r="J22" s="410"/>
      <c r="K22" s="411"/>
      <c r="L22" s="409" t="s">
        <v>166</v>
      </c>
      <c r="M22" s="410"/>
      <c r="N22" s="410"/>
      <c r="O22" s="410"/>
      <c r="P22" s="411"/>
      <c r="Q22" s="415" t="s">
        <v>167</v>
      </c>
      <c r="R22" s="416"/>
      <c r="S22" s="416"/>
      <c r="T22" s="416"/>
      <c r="U22" s="416"/>
      <c r="V22" s="417"/>
      <c r="W22" s="466" t="s">
        <v>168</v>
      </c>
      <c r="X22" s="401"/>
      <c r="Y22" s="402"/>
      <c r="Z22" s="409" t="s">
        <v>1</v>
      </c>
      <c r="AA22" s="410"/>
      <c r="AB22" s="410"/>
      <c r="AC22" s="410"/>
      <c r="AD22" s="410"/>
      <c r="AE22" s="410"/>
      <c r="AF22" s="410"/>
      <c r="AG22" s="411"/>
      <c r="AH22" s="427" t="s">
        <v>169</v>
      </c>
      <c r="AI22" s="410"/>
      <c r="AJ22" s="410"/>
      <c r="AK22" s="410"/>
      <c r="AL22" s="411"/>
      <c r="AM22" s="427" t="s">
        <v>170</v>
      </c>
      <c r="AN22" s="428"/>
      <c r="AO22" s="428"/>
      <c r="AP22" s="428"/>
      <c r="AQ22" s="428"/>
      <c r="AR22" s="429"/>
      <c r="AS22" s="415" t="s">
        <v>167</v>
      </c>
      <c r="AT22" s="416"/>
      <c r="AU22" s="416"/>
      <c r="AV22" s="416"/>
      <c r="AW22" s="416"/>
      <c r="AX22" s="433"/>
      <c r="AY22" s="450" t="s">
        <v>171</v>
      </c>
      <c r="AZ22" s="451"/>
      <c r="BA22" s="451"/>
      <c r="BB22" s="451"/>
      <c r="BC22" s="451"/>
      <c r="BD22" s="451"/>
      <c r="BE22" s="451"/>
      <c r="BF22" s="451"/>
      <c r="BG22" s="451"/>
      <c r="BH22" s="451"/>
      <c r="BI22" s="451"/>
      <c r="BJ22" s="451"/>
      <c r="BK22" s="451"/>
      <c r="BL22" s="451"/>
      <c r="BM22" s="452"/>
      <c r="BN22" s="453">
        <v>8052448</v>
      </c>
      <c r="BO22" s="454"/>
      <c r="BP22" s="454"/>
      <c r="BQ22" s="454"/>
      <c r="BR22" s="454"/>
      <c r="BS22" s="454"/>
      <c r="BT22" s="454"/>
      <c r="BU22" s="455"/>
      <c r="BV22" s="453">
        <v>7997906</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1"/>
      <c r="CU22" s="422"/>
      <c r="CV22" s="422"/>
      <c r="CW22" s="422"/>
      <c r="CX22" s="422"/>
      <c r="CY22" s="422"/>
      <c r="CZ22" s="422"/>
      <c r="DA22" s="423"/>
      <c r="DB22" s="421"/>
      <c r="DC22" s="422"/>
      <c r="DD22" s="422"/>
      <c r="DE22" s="422"/>
      <c r="DF22" s="422"/>
      <c r="DG22" s="422"/>
      <c r="DH22" s="422"/>
      <c r="DI22" s="423"/>
    </row>
    <row r="23" spans="1:113" ht="18.75" customHeight="1">
      <c r="A23" s="178"/>
      <c r="B23" s="403"/>
      <c r="C23" s="404"/>
      <c r="D23" s="405"/>
      <c r="E23" s="412"/>
      <c r="F23" s="413"/>
      <c r="G23" s="413"/>
      <c r="H23" s="413"/>
      <c r="I23" s="413"/>
      <c r="J23" s="413"/>
      <c r="K23" s="414"/>
      <c r="L23" s="412"/>
      <c r="M23" s="413"/>
      <c r="N23" s="413"/>
      <c r="O23" s="413"/>
      <c r="P23" s="414"/>
      <c r="Q23" s="418"/>
      <c r="R23" s="419"/>
      <c r="S23" s="419"/>
      <c r="T23" s="419"/>
      <c r="U23" s="419"/>
      <c r="V23" s="420"/>
      <c r="W23" s="467"/>
      <c r="X23" s="404"/>
      <c r="Y23" s="405"/>
      <c r="Z23" s="412"/>
      <c r="AA23" s="413"/>
      <c r="AB23" s="413"/>
      <c r="AC23" s="413"/>
      <c r="AD23" s="413"/>
      <c r="AE23" s="413"/>
      <c r="AF23" s="413"/>
      <c r="AG23" s="414"/>
      <c r="AH23" s="412"/>
      <c r="AI23" s="413"/>
      <c r="AJ23" s="413"/>
      <c r="AK23" s="413"/>
      <c r="AL23" s="414"/>
      <c r="AM23" s="430"/>
      <c r="AN23" s="431"/>
      <c r="AO23" s="431"/>
      <c r="AP23" s="431"/>
      <c r="AQ23" s="431"/>
      <c r="AR23" s="432"/>
      <c r="AS23" s="418"/>
      <c r="AT23" s="419"/>
      <c r="AU23" s="419"/>
      <c r="AV23" s="419"/>
      <c r="AW23" s="419"/>
      <c r="AX23" s="434"/>
      <c r="AY23" s="438" t="s">
        <v>172</v>
      </c>
      <c r="AZ23" s="439"/>
      <c r="BA23" s="439"/>
      <c r="BB23" s="439"/>
      <c r="BC23" s="439"/>
      <c r="BD23" s="439"/>
      <c r="BE23" s="439"/>
      <c r="BF23" s="439"/>
      <c r="BG23" s="439"/>
      <c r="BH23" s="439"/>
      <c r="BI23" s="439"/>
      <c r="BJ23" s="439"/>
      <c r="BK23" s="439"/>
      <c r="BL23" s="439"/>
      <c r="BM23" s="440"/>
      <c r="BN23" s="424">
        <v>4763875</v>
      </c>
      <c r="BO23" s="425"/>
      <c r="BP23" s="425"/>
      <c r="BQ23" s="425"/>
      <c r="BR23" s="425"/>
      <c r="BS23" s="425"/>
      <c r="BT23" s="425"/>
      <c r="BU23" s="426"/>
      <c r="BV23" s="424">
        <v>4319338</v>
      </c>
      <c r="BW23" s="425"/>
      <c r="BX23" s="425"/>
      <c r="BY23" s="425"/>
      <c r="BZ23" s="425"/>
      <c r="CA23" s="425"/>
      <c r="CB23" s="425"/>
      <c r="CC23" s="426"/>
      <c r="CD23" s="191"/>
      <c r="CE23" s="456"/>
      <c r="CF23" s="456"/>
      <c r="CG23" s="456"/>
      <c r="CH23" s="456"/>
      <c r="CI23" s="456"/>
      <c r="CJ23" s="456"/>
      <c r="CK23" s="456"/>
      <c r="CL23" s="456"/>
      <c r="CM23" s="456"/>
      <c r="CN23" s="456"/>
      <c r="CO23" s="456"/>
      <c r="CP23" s="456"/>
      <c r="CQ23" s="456"/>
      <c r="CR23" s="456"/>
      <c r="CS23" s="457"/>
      <c r="CT23" s="421"/>
      <c r="CU23" s="422"/>
      <c r="CV23" s="422"/>
      <c r="CW23" s="422"/>
      <c r="CX23" s="422"/>
      <c r="CY23" s="422"/>
      <c r="CZ23" s="422"/>
      <c r="DA23" s="423"/>
      <c r="DB23" s="421"/>
      <c r="DC23" s="422"/>
      <c r="DD23" s="422"/>
      <c r="DE23" s="422"/>
      <c r="DF23" s="422"/>
      <c r="DG23" s="422"/>
      <c r="DH23" s="422"/>
      <c r="DI23" s="423"/>
    </row>
    <row r="24" spans="1:113" ht="18.75" customHeight="1" thickBot="1">
      <c r="A24" s="178"/>
      <c r="B24" s="403"/>
      <c r="C24" s="404"/>
      <c r="D24" s="405"/>
      <c r="E24" s="380" t="s">
        <v>173</v>
      </c>
      <c r="F24" s="381"/>
      <c r="G24" s="381"/>
      <c r="H24" s="381"/>
      <c r="I24" s="381"/>
      <c r="J24" s="381"/>
      <c r="K24" s="382"/>
      <c r="L24" s="377">
        <v>1</v>
      </c>
      <c r="M24" s="378"/>
      <c r="N24" s="378"/>
      <c r="O24" s="378"/>
      <c r="P24" s="379"/>
      <c r="Q24" s="377">
        <v>7480</v>
      </c>
      <c r="R24" s="378"/>
      <c r="S24" s="378"/>
      <c r="T24" s="378"/>
      <c r="U24" s="378"/>
      <c r="V24" s="379"/>
      <c r="W24" s="467"/>
      <c r="X24" s="404"/>
      <c r="Y24" s="405"/>
      <c r="Z24" s="380" t="s">
        <v>174</v>
      </c>
      <c r="AA24" s="381"/>
      <c r="AB24" s="381"/>
      <c r="AC24" s="381"/>
      <c r="AD24" s="381"/>
      <c r="AE24" s="381"/>
      <c r="AF24" s="381"/>
      <c r="AG24" s="382"/>
      <c r="AH24" s="377">
        <v>208</v>
      </c>
      <c r="AI24" s="378"/>
      <c r="AJ24" s="378"/>
      <c r="AK24" s="378"/>
      <c r="AL24" s="379"/>
      <c r="AM24" s="377">
        <v>600080</v>
      </c>
      <c r="AN24" s="378"/>
      <c r="AO24" s="378"/>
      <c r="AP24" s="378"/>
      <c r="AQ24" s="378"/>
      <c r="AR24" s="379"/>
      <c r="AS24" s="377">
        <v>2885</v>
      </c>
      <c r="AT24" s="378"/>
      <c r="AU24" s="378"/>
      <c r="AV24" s="378"/>
      <c r="AW24" s="378"/>
      <c r="AX24" s="437"/>
      <c r="AY24" s="397" t="s">
        <v>175</v>
      </c>
      <c r="AZ24" s="398"/>
      <c r="BA24" s="398"/>
      <c r="BB24" s="398"/>
      <c r="BC24" s="398"/>
      <c r="BD24" s="398"/>
      <c r="BE24" s="398"/>
      <c r="BF24" s="398"/>
      <c r="BG24" s="398"/>
      <c r="BH24" s="398"/>
      <c r="BI24" s="398"/>
      <c r="BJ24" s="398"/>
      <c r="BK24" s="398"/>
      <c r="BL24" s="398"/>
      <c r="BM24" s="399"/>
      <c r="BN24" s="424">
        <v>5459605</v>
      </c>
      <c r="BO24" s="425"/>
      <c r="BP24" s="425"/>
      <c r="BQ24" s="425"/>
      <c r="BR24" s="425"/>
      <c r="BS24" s="425"/>
      <c r="BT24" s="425"/>
      <c r="BU24" s="426"/>
      <c r="BV24" s="424">
        <v>5371527</v>
      </c>
      <c r="BW24" s="425"/>
      <c r="BX24" s="425"/>
      <c r="BY24" s="425"/>
      <c r="BZ24" s="425"/>
      <c r="CA24" s="425"/>
      <c r="CB24" s="425"/>
      <c r="CC24" s="426"/>
      <c r="CD24" s="191"/>
      <c r="CE24" s="456"/>
      <c r="CF24" s="456"/>
      <c r="CG24" s="456"/>
      <c r="CH24" s="456"/>
      <c r="CI24" s="456"/>
      <c r="CJ24" s="456"/>
      <c r="CK24" s="456"/>
      <c r="CL24" s="456"/>
      <c r="CM24" s="456"/>
      <c r="CN24" s="456"/>
      <c r="CO24" s="456"/>
      <c r="CP24" s="456"/>
      <c r="CQ24" s="456"/>
      <c r="CR24" s="456"/>
      <c r="CS24" s="457"/>
      <c r="CT24" s="421"/>
      <c r="CU24" s="422"/>
      <c r="CV24" s="422"/>
      <c r="CW24" s="422"/>
      <c r="CX24" s="422"/>
      <c r="CY24" s="422"/>
      <c r="CZ24" s="422"/>
      <c r="DA24" s="423"/>
      <c r="DB24" s="421"/>
      <c r="DC24" s="422"/>
      <c r="DD24" s="422"/>
      <c r="DE24" s="422"/>
      <c r="DF24" s="422"/>
      <c r="DG24" s="422"/>
      <c r="DH24" s="422"/>
      <c r="DI24" s="423"/>
    </row>
    <row r="25" spans="1:113" ht="18.75" customHeight="1">
      <c r="A25" s="178"/>
      <c r="B25" s="403"/>
      <c r="C25" s="404"/>
      <c r="D25" s="405"/>
      <c r="E25" s="380" t="s">
        <v>176</v>
      </c>
      <c r="F25" s="381"/>
      <c r="G25" s="381"/>
      <c r="H25" s="381"/>
      <c r="I25" s="381"/>
      <c r="J25" s="381"/>
      <c r="K25" s="382"/>
      <c r="L25" s="377">
        <v>1</v>
      </c>
      <c r="M25" s="378"/>
      <c r="N25" s="378"/>
      <c r="O25" s="378"/>
      <c r="P25" s="379"/>
      <c r="Q25" s="377">
        <v>6050</v>
      </c>
      <c r="R25" s="378"/>
      <c r="S25" s="378"/>
      <c r="T25" s="378"/>
      <c r="U25" s="378"/>
      <c r="V25" s="379"/>
      <c r="W25" s="467"/>
      <c r="X25" s="404"/>
      <c r="Y25" s="405"/>
      <c r="Z25" s="380" t="s">
        <v>177</v>
      </c>
      <c r="AA25" s="381"/>
      <c r="AB25" s="381"/>
      <c r="AC25" s="381"/>
      <c r="AD25" s="381"/>
      <c r="AE25" s="381"/>
      <c r="AF25" s="381"/>
      <c r="AG25" s="382"/>
      <c r="AH25" s="377" t="s">
        <v>138</v>
      </c>
      <c r="AI25" s="378"/>
      <c r="AJ25" s="378"/>
      <c r="AK25" s="378"/>
      <c r="AL25" s="379"/>
      <c r="AM25" s="377" t="s">
        <v>139</v>
      </c>
      <c r="AN25" s="378"/>
      <c r="AO25" s="378"/>
      <c r="AP25" s="378"/>
      <c r="AQ25" s="378"/>
      <c r="AR25" s="379"/>
      <c r="AS25" s="377" t="s">
        <v>138</v>
      </c>
      <c r="AT25" s="378"/>
      <c r="AU25" s="378"/>
      <c r="AV25" s="378"/>
      <c r="AW25" s="378"/>
      <c r="AX25" s="437"/>
      <c r="AY25" s="450" t="s">
        <v>178</v>
      </c>
      <c r="AZ25" s="451"/>
      <c r="BA25" s="451"/>
      <c r="BB25" s="451"/>
      <c r="BC25" s="451"/>
      <c r="BD25" s="451"/>
      <c r="BE25" s="451"/>
      <c r="BF25" s="451"/>
      <c r="BG25" s="451"/>
      <c r="BH25" s="451"/>
      <c r="BI25" s="451"/>
      <c r="BJ25" s="451"/>
      <c r="BK25" s="451"/>
      <c r="BL25" s="451"/>
      <c r="BM25" s="452"/>
      <c r="BN25" s="453">
        <v>11524</v>
      </c>
      <c r="BO25" s="454"/>
      <c r="BP25" s="454"/>
      <c r="BQ25" s="454"/>
      <c r="BR25" s="454"/>
      <c r="BS25" s="454"/>
      <c r="BT25" s="454"/>
      <c r="BU25" s="455"/>
      <c r="BV25" s="453">
        <v>64389</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1"/>
      <c r="CU25" s="422"/>
      <c r="CV25" s="422"/>
      <c r="CW25" s="422"/>
      <c r="CX25" s="422"/>
      <c r="CY25" s="422"/>
      <c r="CZ25" s="422"/>
      <c r="DA25" s="423"/>
      <c r="DB25" s="421"/>
      <c r="DC25" s="422"/>
      <c r="DD25" s="422"/>
      <c r="DE25" s="422"/>
      <c r="DF25" s="422"/>
      <c r="DG25" s="422"/>
      <c r="DH25" s="422"/>
      <c r="DI25" s="423"/>
    </row>
    <row r="26" spans="1:113" ht="18.75" customHeight="1">
      <c r="A26" s="178"/>
      <c r="B26" s="403"/>
      <c r="C26" s="404"/>
      <c r="D26" s="405"/>
      <c r="E26" s="380" t="s">
        <v>179</v>
      </c>
      <c r="F26" s="381"/>
      <c r="G26" s="381"/>
      <c r="H26" s="381"/>
      <c r="I26" s="381"/>
      <c r="J26" s="381"/>
      <c r="K26" s="382"/>
      <c r="L26" s="377">
        <v>1</v>
      </c>
      <c r="M26" s="378"/>
      <c r="N26" s="378"/>
      <c r="O26" s="378"/>
      <c r="P26" s="379"/>
      <c r="Q26" s="377">
        <v>5480</v>
      </c>
      <c r="R26" s="378"/>
      <c r="S26" s="378"/>
      <c r="T26" s="378"/>
      <c r="U26" s="378"/>
      <c r="V26" s="379"/>
      <c r="W26" s="467"/>
      <c r="X26" s="404"/>
      <c r="Y26" s="405"/>
      <c r="Z26" s="380" t="s">
        <v>180</v>
      </c>
      <c r="AA26" s="435"/>
      <c r="AB26" s="435"/>
      <c r="AC26" s="435"/>
      <c r="AD26" s="435"/>
      <c r="AE26" s="435"/>
      <c r="AF26" s="435"/>
      <c r="AG26" s="436"/>
      <c r="AH26" s="377">
        <v>14</v>
      </c>
      <c r="AI26" s="378"/>
      <c r="AJ26" s="378"/>
      <c r="AK26" s="378"/>
      <c r="AL26" s="379"/>
      <c r="AM26" s="377">
        <v>34944</v>
      </c>
      <c r="AN26" s="378"/>
      <c r="AO26" s="378"/>
      <c r="AP26" s="378"/>
      <c r="AQ26" s="378"/>
      <c r="AR26" s="379"/>
      <c r="AS26" s="377">
        <v>2496</v>
      </c>
      <c r="AT26" s="378"/>
      <c r="AU26" s="378"/>
      <c r="AV26" s="378"/>
      <c r="AW26" s="378"/>
      <c r="AX26" s="437"/>
      <c r="AY26" s="464" t="s">
        <v>181</v>
      </c>
      <c r="AZ26" s="384"/>
      <c r="BA26" s="384"/>
      <c r="BB26" s="384"/>
      <c r="BC26" s="384"/>
      <c r="BD26" s="384"/>
      <c r="BE26" s="384"/>
      <c r="BF26" s="384"/>
      <c r="BG26" s="384"/>
      <c r="BH26" s="384"/>
      <c r="BI26" s="384"/>
      <c r="BJ26" s="384"/>
      <c r="BK26" s="384"/>
      <c r="BL26" s="384"/>
      <c r="BM26" s="465"/>
      <c r="BN26" s="424" t="s">
        <v>182</v>
      </c>
      <c r="BO26" s="425"/>
      <c r="BP26" s="425"/>
      <c r="BQ26" s="425"/>
      <c r="BR26" s="425"/>
      <c r="BS26" s="425"/>
      <c r="BT26" s="425"/>
      <c r="BU26" s="426"/>
      <c r="BV26" s="424" t="s">
        <v>183</v>
      </c>
      <c r="BW26" s="425"/>
      <c r="BX26" s="425"/>
      <c r="BY26" s="425"/>
      <c r="BZ26" s="425"/>
      <c r="CA26" s="425"/>
      <c r="CB26" s="425"/>
      <c r="CC26" s="426"/>
      <c r="CD26" s="191"/>
      <c r="CE26" s="456"/>
      <c r="CF26" s="456"/>
      <c r="CG26" s="456"/>
      <c r="CH26" s="456"/>
      <c r="CI26" s="456"/>
      <c r="CJ26" s="456"/>
      <c r="CK26" s="456"/>
      <c r="CL26" s="456"/>
      <c r="CM26" s="456"/>
      <c r="CN26" s="456"/>
      <c r="CO26" s="456"/>
      <c r="CP26" s="456"/>
      <c r="CQ26" s="456"/>
      <c r="CR26" s="456"/>
      <c r="CS26" s="457"/>
      <c r="CT26" s="421"/>
      <c r="CU26" s="422"/>
      <c r="CV26" s="422"/>
      <c r="CW26" s="422"/>
      <c r="CX26" s="422"/>
      <c r="CY26" s="422"/>
      <c r="CZ26" s="422"/>
      <c r="DA26" s="423"/>
      <c r="DB26" s="421"/>
      <c r="DC26" s="422"/>
      <c r="DD26" s="422"/>
      <c r="DE26" s="422"/>
      <c r="DF26" s="422"/>
      <c r="DG26" s="422"/>
      <c r="DH26" s="422"/>
      <c r="DI26" s="423"/>
    </row>
    <row r="27" spans="1:113" ht="18.75" customHeight="1" thickBot="1">
      <c r="A27" s="178"/>
      <c r="B27" s="403"/>
      <c r="C27" s="404"/>
      <c r="D27" s="405"/>
      <c r="E27" s="380" t="s">
        <v>184</v>
      </c>
      <c r="F27" s="381"/>
      <c r="G27" s="381"/>
      <c r="H27" s="381"/>
      <c r="I27" s="381"/>
      <c r="J27" s="381"/>
      <c r="K27" s="382"/>
      <c r="L27" s="377">
        <v>1</v>
      </c>
      <c r="M27" s="378"/>
      <c r="N27" s="378"/>
      <c r="O27" s="378"/>
      <c r="P27" s="379"/>
      <c r="Q27" s="377">
        <v>2639</v>
      </c>
      <c r="R27" s="378"/>
      <c r="S27" s="378"/>
      <c r="T27" s="378"/>
      <c r="U27" s="378"/>
      <c r="V27" s="379"/>
      <c r="W27" s="467"/>
      <c r="X27" s="404"/>
      <c r="Y27" s="405"/>
      <c r="Z27" s="380" t="s">
        <v>185</v>
      </c>
      <c r="AA27" s="381"/>
      <c r="AB27" s="381"/>
      <c r="AC27" s="381"/>
      <c r="AD27" s="381"/>
      <c r="AE27" s="381"/>
      <c r="AF27" s="381"/>
      <c r="AG27" s="382"/>
      <c r="AH27" s="377">
        <v>8</v>
      </c>
      <c r="AI27" s="378"/>
      <c r="AJ27" s="378"/>
      <c r="AK27" s="378"/>
      <c r="AL27" s="379"/>
      <c r="AM27" s="377">
        <v>19848</v>
      </c>
      <c r="AN27" s="378"/>
      <c r="AO27" s="378"/>
      <c r="AP27" s="378"/>
      <c r="AQ27" s="378"/>
      <c r="AR27" s="379"/>
      <c r="AS27" s="377">
        <v>2481</v>
      </c>
      <c r="AT27" s="378"/>
      <c r="AU27" s="378"/>
      <c r="AV27" s="378"/>
      <c r="AW27" s="378"/>
      <c r="AX27" s="437"/>
      <c r="AY27" s="461" t="s">
        <v>186</v>
      </c>
      <c r="AZ27" s="462"/>
      <c r="BA27" s="462"/>
      <c r="BB27" s="462"/>
      <c r="BC27" s="462"/>
      <c r="BD27" s="462"/>
      <c r="BE27" s="462"/>
      <c r="BF27" s="462"/>
      <c r="BG27" s="462"/>
      <c r="BH27" s="462"/>
      <c r="BI27" s="462"/>
      <c r="BJ27" s="462"/>
      <c r="BK27" s="462"/>
      <c r="BL27" s="462"/>
      <c r="BM27" s="463"/>
      <c r="BN27" s="458">
        <v>288149</v>
      </c>
      <c r="BO27" s="459"/>
      <c r="BP27" s="459"/>
      <c r="BQ27" s="459"/>
      <c r="BR27" s="459"/>
      <c r="BS27" s="459"/>
      <c r="BT27" s="459"/>
      <c r="BU27" s="460"/>
      <c r="BV27" s="458">
        <v>307363</v>
      </c>
      <c r="BW27" s="459"/>
      <c r="BX27" s="459"/>
      <c r="BY27" s="459"/>
      <c r="BZ27" s="459"/>
      <c r="CA27" s="459"/>
      <c r="CB27" s="459"/>
      <c r="CC27" s="460"/>
      <c r="CD27" s="193"/>
      <c r="CE27" s="456"/>
      <c r="CF27" s="456"/>
      <c r="CG27" s="456"/>
      <c r="CH27" s="456"/>
      <c r="CI27" s="456"/>
      <c r="CJ27" s="456"/>
      <c r="CK27" s="456"/>
      <c r="CL27" s="456"/>
      <c r="CM27" s="456"/>
      <c r="CN27" s="456"/>
      <c r="CO27" s="456"/>
      <c r="CP27" s="456"/>
      <c r="CQ27" s="456"/>
      <c r="CR27" s="456"/>
      <c r="CS27" s="457"/>
      <c r="CT27" s="421"/>
      <c r="CU27" s="422"/>
      <c r="CV27" s="422"/>
      <c r="CW27" s="422"/>
      <c r="CX27" s="422"/>
      <c r="CY27" s="422"/>
      <c r="CZ27" s="422"/>
      <c r="DA27" s="423"/>
      <c r="DB27" s="421"/>
      <c r="DC27" s="422"/>
      <c r="DD27" s="422"/>
      <c r="DE27" s="422"/>
      <c r="DF27" s="422"/>
      <c r="DG27" s="422"/>
      <c r="DH27" s="422"/>
      <c r="DI27" s="423"/>
    </row>
    <row r="28" spans="1:113" ht="18.75" customHeight="1">
      <c r="A28" s="178"/>
      <c r="B28" s="403"/>
      <c r="C28" s="404"/>
      <c r="D28" s="405"/>
      <c r="E28" s="380" t="s">
        <v>187</v>
      </c>
      <c r="F28" s="381"/>
      <c r="G28" s="381"/>
      <c r="H28" s="381"/>
      <c r="I28" s="381"/>
      <c r="J28" s="381"/>
      <c r="K28" s="382"/>
      <c r="L28" s="377">
        <v>1</v>
      </c>
      <c r="M28" s="378"/>
      <c r="N28" s="378"/>
      <c r="O28" s="378"/>
      <c r="P28" s="379"/>
      <c r="Q28" s="377">
        <v>2134</v>
      </c>
      <c r="R28" s="378"/>
      <c r="S28" s="378"/>
      <c r="T28" s="378"/>
      <c r="U28" s="378"/>
      <c r="V28" s="379"/>
      <c r="W28" s="467"/>
      <c r="X28" s="404"/>
      <c r="Y28" s="405"/>
      <c r="Z28" s="380" t="s">
        <v>188</v>
      </c>
      <c r="AA28" s="381"/>
      <c r="AB28" s="381"/>
      <c r="AC28" s="381"/>
      <c r="AD28" s="381"/>
      <c r="AE28" s="381"/>
      <c r="AF28" s="381"/>
      <c r="AG28" s="382"/>
      <c r="AH28" s="377" t="s">
        <v>139</v>
      </c>
      <c r="AI28" s="378"/>
      <c r="AJ28" s="378"/>
      <c r="AK28" s="378"/>
      <c r="AL28" s="379"/>
      <c r="AM28" s="377" t="s">
        <v>139</v>
      </c>
      <c r="AN28" s="378"/>
      <c r="AO28" s="378"/>
      <c r="AP28" s="378"/>
      <c r="AQ28" s="378"/>
      <c r="AR28" s="379"/>
      <c r="AS28" s="377" t="s">
        <v>183</v>
      </c>
      <c r="AT28" s="378"/>
      <c r="AU28" s="378"/>
      <c r="AV28" s="378"/>
      <c r="AW28" s="378"/>
      <c r="AX28" s="437"/>
      <c r="AY28" s="441" t="s">
        <v>189</v>
      </c>
      <c r="AZ28" s="442"/>
      <c r="BA28" s="442"/>
      <c r="BB28" s="443"/>
      <c r="BC28" s="450" t="s">
        <v>48</v>
      </c>
      <c r="BD28" s="451"/>
      <c r="BE28" s="451"/>
      <c r="BF28" s="451"/>
      <c r="BG28" s="451"/>
      <c r="BH28" s="451"/>
      <c r="BI28" s="451"/>
      <c r="BJ28" s="451"/>
      <c r="BK28" s="451"/>
      <c r="BL28" s="451"/>
      <c r="BM28" s="452"/>
      <c r="BN28" s="453">
        <v>1375453</v>
      </c>
      <c r="BO28" s="454"/>
      <c r="BP28" s="454"/>
      <c r="BQ28" s="454"/>
      <c r="BR28" s="454"/>
      <c r="BS28" s="454"/>
      <c r="BT28" s="454"/>
      <c r="BU28" s="455"/>
      <c r="BV28" s="453">
        <v>1286178</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1"/>
      <c r="CU28" s="422"/>
      <c r="CV28" s="422"/>
      <c r="CW28" s="422"/>
      <c r="CX28" s="422"/>
      <c r="CY28" s="422"/>
      <c r="CZ28" s="422"/>
      <c r="DA28" s="423"/>
      <c r="DB28" s="421"/>
      <c r="DC28" s="422"/>
      <c r="DD28" s="422"/>
      <c r="DE28" s="422"/>
      <c r="DF28" s="422"/>
      <c r="DG28" s="422"/>
      <c r="DH28" s="422"/>
      <c r="DI28" s="423"/>
    </row>
    <row r="29" spans="1:113" ht="18.75" customHeight="1">
      <c r="A29" s="178"/>
      <c r="B29" s="403"/>
      <c r="C29" s="404"/>
      <c r="D29" s="405"/>
      <c r="E29" s="380" t="s">
        <v>190</v>
      </c>
      <c r="F29" s="381"/>
      <c r="G29" s="381"/>
      <c r="H29" s="381"/>
      <c r="I29" s="381"/>
      <c r="J29" s="381"/>
      <c r="K29" s="382"/>
      <c r="L29" s="377">
        <v>15</v>
      </c>
      <c r="M29" s="378"/>
      <c r="N29" s="378"/>
      <c r="O29" s="378"/>
      <c r="P29" s="379"/>
      <c r="Q29" s="377">
        <v>2008</v>
      </c>
      <c r="R29" s="378"/>
      <c r="S29" s="378"/>
      <c r="T29" s="378"/>
      <c r="U29" s="378"/>
      <c r="V29" s="379"/>
      <c r="W29" s="468"/>
      <c r="X29" s="469"/>
      <c r="Y29" s="470"/>
      <c r="Z29" s="380" t="s">
        <v>191</v>
      </c>
      <c r="AA29" s="381"/>
      <c r="AB29" s="381"/>
      <c r="AC29" s="381"/>
      <c r="AD29" s="381"/>
      <c r="AE29" s="381"/>
      <c r="AF29" s="381"/>
      <c r="AG29" s="382"/>
      <c r="AH29" s="377">
        <v>216</v>
      </c>
      <c r="AI29" s="378"/>
      <c r="AJ29" s="378"/>
      <c r="AK29" s="378"/>
      <c r="AL29" s="379"/>
      <c r="AM29" s="377">
        <v>619928</v>
      </c>
      <c r="AN29" s="378"/>
      <c r="AO29" s="378"/>
      <c r="AP29" s="378"/>
      <c r="AQ29" s="378"/>
      <c r="AR29" s="379"/>
      <c r="AS29" s="377">
        <v>2870</v>
      </c>
      <c r="AT29" s="378"/>
      <c r="AU29" s="378"/>
      <c r="AV29" s="378"/>
      <c r="AW29" s="378"/>
      <c r="AX29" s="437"/>
      <c r="AY29" s="444"/>
      <c r="AZ29" s="445"/>
      <c r="BA29" s="445"/>
      <c r="BB29" s="446"/>
      <c r="BC29" s="438" t="s">
        <v>192</v>
      </c>
      <c r="BD29" s="439"/>
      <c r="BE29" s="439"/>
      <c r="BF29" s="439"/>
      <c r="BG29" s="439"/>
      <c r="BH29" s="439"/>
      <c r="BI29" s="439"/>
      <c r="BJ29" s="439"/>
      <c r="BK29" s="439"/>
      <c r="BL29" s="439"/>
      <c r="BM29" s="440"/>
      <c r="BN29" s="424">
        <v>1176809</v>
      </c>
      <c r="BO29" s="425"/>
      <c r="BP29" s="425"/>
      <c r="BQ29" s="425"/>
      <c r="BR29" s="425"/>
      <c r="BS29" s="425"/>
      <c r="BT29" s="425"/>
      <c r="BU29" s="426"/>
      <c r="BV29" s="424">
        <v>1007300</v>
      </c>
      <c r="BW29" s="425"/>
      <c r="BX29" s="425"/>
      <c r="BY29" s="425"/>
      <c r="BZ29" s="425"/>
      <c r="CA29" s="425"/>
      <c r="CB29" s="425"/>
      <c r="CC29" s="426"/>
      <c r="CD29" s="193"/>
      <c r="CE29" s="456"/>
      <c r="CF29" s="456"/>
      <c r="CG29" s="456"/>
      <c r="CH29" s="456"/>
      <c r="CI29" s="456"/>
      <c r="CJ29" s="456"/>
      <c r="CK29" s="456"/>
      <c r="CL29" s="456"/>
      <c r="CM29" s="456"/>
      <c r="CN29" s="456"/>
      <c r="CO29" s="456"/>
      <c r="CP29" s="456"/>
      <c r="CQ29" s="456"/>
      <c r="CR29" s="456"/>
      <c r="CS29" s="457"/>
      <c r="CT29" s="421"/>
      <c r="CU29" s="422"/>
      <c r="CV29" s="422"/>
      <c r="CW29" s="422"/>
      <c r="CX29" s="422"/>
      <c r="CY29" s="422"/>
      <c r="CZ29" s="422"/>
      <c r="DA29" s="423"/>
      <c r="DB29" s="421"/>
      <c r="DC29" s="422"/>
      <c r="DD29" s="422"/>
      <c r="DE29" s="422"/>
      <c r="DF29" s="422"/>
      <c r="DG29" s="422"/>
      <c r="DH29" s="422"/>
      <c r="DI29" s="423"/>
    </row>
    <row r="30" spans="1:113" ht="18.75" customHeight="1" thickBot="1">
      <c r="A30" s="178"/>
      <c r="B30" s="406"/>
      <c r="C30" s="407"/>
      <c r="D30" s="408"/>
      <c r="E30" s="385"/>
      <c r="F30" s="386"/>
      <c r="G30" s="386"/>
      <c r="H30" s="386"/>
      <c r="I30" s="386"/>
      <c r="J30" s="386"/>
      <c r="K30" s="387"/>
      <c r="L30" s="388"/>
      <c r="M30" s="389"/>
      <c r="N30" s="389"/>
      <c r="O30" s="389"/>
      <c r="P30" s="390"/>
      <c r="Q30" s="388"/>
      <c r="R30" s="389"/>
      <c r="S30" s="389"/>
      <c r="T30" s="389"/>
      <c r="U30" s="389"/>
      <c r="V30" s="390"/>
      <c r="W30" s="391" t="s">
        <v>193</v>
      </c>
      <c r="X30" s="392"/>
      <c r="Y30" s="392"/>
      <c r="Z30" s="392"/>
      <c r="AA30" s="392"/>
      <c r="AB30" s="392"/>
      <c r="AC30" s="392"/>
      <c r="AD30" s="392"/>
      <c r="AE30" s="392"/>
      <c r="AF30" s="392"/>
      <c r="AG30" s="393"/>
      <c r="AH30" s="394">
        <v>90.8</v>
      </c>
      <c r="AI30" s="395"/>
      <c r="AJ30" s="395"/>
      <c r="AK30" s="395"/>
      <c r="AL30" s="395"/>
      <c r="AM30" s="395"/>
      <c r="AN30" s="395"/>
      <c r="AO30" s="395"/>
      <c r="AP30" s="395"/>
      <c r="AQ30" s="395"/>
      <c r="AR30" s="395"/>
      <c r="AS30" s="395"/>
      <c r="AT30" s="395"/>
      <c r="AU30" s="395"/>
      <c r="AV30" s="395"/>
      <c r="AW30" s="395"/>
      <c r="AX30" s="396"/>
      <c r="AY30" s="447"/>
      <c r="AZ30" s="448"/>
      <c r="BA30" s="448"/>
      <c r="BB30" s="449"/>
      <c r="BC30" s="397" t="s">
        <v>50</v>
      </c>
      <c r="BD30" s="398"/>
      <c r="BE30" s="398"/>
      <c r="BF30" s="398"/>
      <c r="BG30" s="398"/>
      <c r="BH30" s="398"/>
      <c r="BI30" s="398"/>
      <c r="BJ30" s="398"/>
      <c r="BK30" s="398"/>
      <c r="BL30" s="398"/>
      <c r="BM30" s="399"/>
      <c r="BN30" s="458">
        <v>4914137</v>
      </c>
      <c r="BO30" s="459"/>
      <c r="BP30" s="459"/>
      <c r="BQ30" s="459"/>
      <c r="BR30" s="459"/>
      <c r="BS30" s="459"/>
      <c r="BT30" s="459"/>
      <c r="BU30" s="460"/>
      <c r="BV30" s="458">
        <v>3986054</v>
      </c>
      <c r="BW30" s="459"/>
      <c r="BX30" s="459"/>
      <c r="BY30" s="459"/>
      <c r="BZ30" s="459"/>
      <c r="CA30" s="459"/>
      <c r="CB30" s="459"/>
      <c r="CC30" s="46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3" t="s">
        <v>194</v>
      </c>
      <c r="D32" s="383"/>
      <c r="E32" s="383"/>
      <c r="F32" s="383"/>
      <c r="G32" s="383"/>
      <c r="H32" s="383"/>
      <c r="I32" s="383"/>
      <c r="J32" s="383"/>
      <c r="K32" s="383"/>
      <c r="L32" s="383"/>
      <c r="M32" s="383"/>
      <c r="N32" s="383"/>
      <c r="O32" s="383"/>
      <c r="P32" s="383"/>
      <c r="Q32" s="383"/>
      <c r="R32" s="383"/>
      <c r="S32" s="383"/>
      <c r="U32" s="384" t="s">
        <v>195</v>
      </c>
      <c r="V32" s="384"/>
      <c r="W32" s="384"/>
      <c r="X32" s="384"/>
      <c r="Y32" s="384"/>
      <c r="Z32" s="384"/>
      <c r="AA32" s="384"/>
      <c r="AB32" s="384"/>
      <c r="AC32" s="384"/>
      <c r="AD32" s="384"/>
      <c r="AE32" s="384"/>
      <c r="AF32" s="384"/>
      <c r="AG32" s="384"/>
      <c r="AH32" s="384"/>
      <c r="AI32" s="384"/>
      <c r="AJ32" s="384"/>
      <c r="AK32" s="384"/>
      <c r="AM32" s="384" t="s">
        <v>196</v>
      </c>
      <c r="AN32" s="384"/>
      <c r="AO32" s="384"/>
      <c r="AP32" s="384"/>
      <c r="AQ32" s="384"/>
      <c r="AR32" s="384"/>
      <c r="AS32" s="384"/>
      <c r="AT32" s="384"/>
      <c r="AU32" s="384"/>
      <c r="AV32" s="384"/>
      <c r="AW32" s="384"/>
      <c r="AX32" s="384"/>
      <c r="AY32" s="384"/>
      <c r="AZ32" s="384"/>
      <c r="BA32" s="384"/>
      <c r="BB32" s="384"/>
      <c r="BC32" s="384"/>
      <c r="BE32" s="384" t="s">
        <v>197</v>
      </c>
      <c r="BF32" s="384"/>
      <c r="BG32" s="384"/>
      <c r="BH32" s="384"/>
      <c r="BI32" s="384"/>
      <c r="BJ32" s="384"/>
      <c r="BK32" s="384"/>
      <c r="BL32" s="384"/>
      <c r="BM32" s="384"/>
      <c r="BN32" s="384"/>
      <c r="BO32" s="384"/>
      <c r="BP32" s="384"/>
      <c r="BQ32" s="384"/>
      <c r="BR32" s="384"/>
      <c r="BS32" s="384"/>
      <c r="BT32" s="384"/>
      <c r="BU32" s="384"/>
      <c r="BW32" s="384" t="s">
        <v>198</v>
      </c>
      <c r="BX32" s="384"/>
      <c r="BY32" s="384"/>
      <c r="BZ32" s="384"/>
      <c r="CA32" s="384"/>
      <c r="CB32" s="384"/>
      <c r="CC32" s="384"/>
      <c r="CD32" s="384"/>
      <c r="CE32" s="384"/>
      <c r="CF32" s="384"/>
      <c r="CG32" s="384"/>
      <c r="CH32" s="384"/>
      <c r="CI32" s="384"/>
      <c r="CJ32" s="384"/>
      <c r="CK32" s="384"/>
      <c r="CL32" s="384"/>
      <c r="CM32" s="384"/>
      <c r="CO32" s="384" t="s">
        <v>199</v>
      </c>
      <c r="CP32" s="384"/>
      <c r="CQ32" s="384"/>
      <c r="CR32" s="384"/>
      <c r="CS32" s="384"/>
      <c r="CT32" s="384"/>
      <c r="CU32" s="384"/>
      <c r="CV32" s="384"/>
      <c r="CW32" s="384"/>
      <c r="CX32" s="384"/>
      <c r="CY32" s="384"/>
      <c r="CZ32" s="384"/>
      <c r="DA32" s="384"/>
      <c r="DB32" s="384"/>
      <c r="DC32" s="384"/>
      <c r="DD32" s="384"/>
      <c r="DE32" s="384"/>
      <c r="DI32" s="201"/>
    </row>
    <row r="33" spans="1:113" ht="13.5" customHeight="1">
      <c r="A33" s="178"/>
      <c r="B33" s="202"/>
      <c r="C33" s="376" t="s">
        <v>200</v>
      </c>
      <c r="D33" s="376"/>
      <c r="E33" s="375" t="s">
        <v>201</v>
      </c>
      <c r="F33" s="375"/>
      <c r="G33" s="375"/>
      <c r="H33" s="375"/>
      <c r="I33" s="375"/>
      <c r="J33" s="375"/>
      <c r="K33" s="375"/>
      <c r="L33" s="375"/>
      <c r="M33" s="375"/>
      <c r="N33" s="375"/>
      <c r="O33" s="375"/>
      <c r="P33" s="375"/>
      <c r="Q33" s="375"/>
      <c r="R33" s="375"/>
      <c r="S33" s="375"/>
      <c r="T33" s="203"/>
      <c r="U33" s="376" t="s">
        <v>200</v>
      </c>
      <c r="V33" s="376"/>
      <c r="W33" s="375" t="s">
        <v>202</v>
      </c>
      <c r="X33" s="375"/>
      <c r="Y33" s="375"/>
      <c r="Z33" s="375"/>
      <c r="AA33" s="375"/>
      <c r="AB33" s="375"/>
      <c r="AC33" s="375"/>
      <c r="AD33" s="375"/>
      <c r="AE33" s="375"/>
      <c r="AF33" s="375"/>
      <c r="AG33" s="375"/>
      <c r="AH33" s="375"/>
      <c r="AI33" s="375"/>
      <c r="AJ33" s="375"/>
      <c r="AK33" s="375"/>
      <c r="AL33" s="203"/>
      <c r="AM33" s="376" t="s">
        <v>203</v>
      </c>
      <c r="AN33" s="376"/>
      <c r="AO33" s="375" t="s">
        <v>204</v>
      </c>
      <c r="AP33" s="375"/>
      <c r="AQ33" s="375"/>
      <c r="AR33" s="375"/>
      <c r="AS33" s="375"/>
      <c r="AT33" s="375"/>
      <c r="AU33" s="375"/>
      <c r="AV33" s="375"/>
      <c r="AW33" s="375"/>
      <c r="AX33" s="375"/>
      <c r="AY33" s="375"/>
      <c r="AZ33" s="375"/>
      <c r="BA33" s="375"/>
      <c r="BB33" s="375"/>
      <c r="BC33" s="375"/>
      <c r="BD33" s="204"/>
      <c r="BE33" s="375" t="s">
        <v>205</v>
      </c>
      <c r="BF33" s="375"/>
      <c r="BG33" s="375" t="s">
        <v>206</v>
      </c>
      <c r="BH33" s="375"/>
      <c r="BI33" s="375"/>
      <c r="BJ33" s="375"/>
      <c r="BK33" s="375"/>
      <c r="BL33" s="375"/>
      <c r="BM33" s="375"/>
      <c r="BN33" s="375"/>
      <c r="BO33" s="375"/>
      <c r="BP33" s="375"/>
      <c r="BQ33" s="375"/>
      <c r="BR33" s="375"/>
      <c r="BS33" s="375"/>
      <c r="BT33" s="375"/>
      <c r="BU33" s="375"/>
      <c r="BV33" s="204"/>
      <c r="BW33" s="376" t="s">
        <v>205</v>
      </c>
      <c r="BX33" s="376"/>
      <c r="BY33" s="375" t="s">
        <v>207</v>
      </c>
      <c r="BZ33" s="375"/>
      <c r="CA33" s="375"/>
      <c r="CB33" s="375"/>
      <c r="CC33" s="375"/>
      <c r="CD33" s="375"/>
      <c r="CE33" s="375"/>
      <c r="CF33" s="375"/>
      <c r="CG33" s="375"/>
      <c r="CH33" s="375"/>
      <c r="CI33" s="375"/>
      <c r="CJ33" s="375"/>
      <c r="CK33" s="375"/>
      <c r="CL33" s="375"/>
      <c r="CM33" s="375"/>
      <c r="CN33" s="203"/>
      <c r="CO33" s="376" t="s">
        <v>203</v>
      </c>
      <c r="CP33" s="376"/>
      <c r="CQ33" s="375" t="s">
        <v>208</v>
      </c>
      <c r="CR33" s="375"/>
      <c r="CS33" s="375"/>
      <c r="CT33" s="375"/>
      <c r="CU33" s="375"/>
      <c r="CV33" s="375"/>
      <c r="CW33" s="375"/>
      <c r="CX33" s="375"/>
      <c r="CY33" s="375"/>
      <c r="CZ33" s="375"/>
      <c r="DA33" s="375"/>
      <c r="DB33" s="375"/>
      <c r="DC33" s="375"/>
      <c r="DD33" s="375"/>
      <c r="DE33" s="375"/>
      <c r="DF33" s="203"/>
      <c r="DG33" s="374" t="s">
        <v>209</v>
      </c>
      <c r="DH33" s="374"/>
      <c r="DI33" s="205"/>
    </row>
    <row r="34" spans="1:113" ht="32.25" customHeight="1">
      <c r="A34" s="178"/>
      <c r="B34" s="202"/>
      <c r="C34" s="372">
        <f>IF(E34="","",1)</f>
        <v>1</v>
      </c>
      <c r="D34" s="372"/>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78"/>
      <c r="U34" s="372">
        <f>IF(W34="","",MAX(C34:D43)+1)</f>
        <v>3</v>
      </c>
      <c r="V34" s="372"/>
      <c r="W34" s="373" t="str">
        <f>IF('各会計、関係団体の財政状況及び健全化判断比率'!B28="","",'各会計、関係団体の財政状況及び健全化判断比率'!B28)</f>
        <v>内子町国民健康保険事業特別会計</v>
      </c>
      <c r="X34" s="373"/>
      <c r="Y34" s="373"/>
      <c r="Z34" s="373"/>
      <c r="AA34" s="373"/>
      <c r="AB34" s="373"/>
      <c r="AC34" s="373"/>
      <c r="AD34" s="373"/>
      <c r="AE34" s="373"/>
      <c r="AF34" s="373"/>
      <c r="AG34" s="373"/>
      <c r="AH34" s="373"/>
      <c r="AI34" s="373"/>
      <c r="AJ34" s="373"/>
      <c r="AK34" s="373"/>
      <c r="AL34" s="178"/>
      <c r="AM34" s="372">
        <f>IF(AO34="","",MAX(C34:D43,U34:V43)+1)</f>
        <v>7</v>
      </c>
      <c r="AN34" s="372"/>
      <c r="AO34" s="373" t="str">
        <f>IF('各会計、関係団体の財政状況及び健全化判断比率'!B32="","",'各会計、関係団体の財政状況及び健全化判断比率'!B32)</f>
        <v>内子町水道事業会計</v>
      </c>
      <c r="AP34" s="373"/>
      <c r="AQ34" s="373"/>
      <c r="AR34" s="373"/>
      <c r="AS34" s="373"/>
      <c r="AT34" s="373"/>
      <c r="AU34" s="373"/>
      <c r="AV34" s="373"/>
      <c r="AW34" s="373"/>
      <c r="AX34" s="373"/>
      <c r="AY34" s="373"/>
      <c r="AZ34" s="373"/>
      <c r="BA34" s="373"/>
      <c r="BB34" s="373"/>
      <c r="BC34" s="373"/>
      <c r="BD34" s="178"/>
      <c r="BE34" s="372" t="str">
        <f>IF(BG34="","",MAX(C34:D43,U34:V43,AM34:AN43)+1)</f>
        <v/>
      </c>
      <c r="BF34" s="372"/>
      <c r="BG34" s="373"/>
      <c r="BH34" s="373"/>
      <c r="BI34" s="373"/>
      <c r="BJ34" s="373"/>
      <c r="BK34" s="373"/>
      <c r="BL34" s="373"/>
      <c r="BM34" s="373"/>
      <c r="BN34" s="373"/>
      <c r="BO34" s="373"/>
      <c r="BP34" s="373"/>
      <c r="BQ34" s="373"/>
      <c r="BR34" s="373"/>
      <c r="BS34" s="373"/>
      <c r="BT34" s="373"/>
      <c r="BU34" s="373"/>
      <c r="BV34" s="178"/>
      <c r="BW34" s="372">
        <f>IF(BY34="","",MAX(C34:D43,U34:V43,AM34:AN43,BE34:BF43)+1)</f>
        <v>9</v>
      </c>
      <c r="BX34" s="372"/>
      <c r="BY34" s="373" t="str">
        <f>IF('各会計、関係団体の財政状況及び健全化判断比率'!B68="","",'各会計、関係団体の財政状況及び健全化判断比率'!B68)</f>
        <v>愛媛県市町総合事務組合　退職手当事業分</v>
      </c>
      <c r="BZ34" s="373"/>
      <c r="CA34" s="373"/>
      <c r="CB34" s="373"/>
      <c r="CC34" s="373"/>
      <c r="CD34" s="373"/>
      <c r="CE34" s="373"/>
      <c r="CF34" s="373"/>
      <c r="CG34" s="373"/>
      <c r="CH34" s="373"/>
      <c r="CI34" s="373"/>
      <c r="CJ34" s="373"/>
      <c r="CK34" s="373"/>
      <c r="CL34" s="373"/>
      <c r="CM34" s="373"/>
      <c r="CN34" s="178"/>
      <c r="CO34" s="372">
        <f>IF(CQ34="","",MAX(C34:D43,U34:V43,AM34:AN43,BE34:BF43,BW34:BX43)+1)</f>
        <v>19</v>
      </c>
      <c r="CP34" s="372"/>
      <c r="CQ34" s="373" t="str">
        <f>IF('各会計、関係団体の財政状況及び健全化判断比率'!BS7="","",'各会計、関係団体の財政状況及び健全化判断比率'!BS7)</f>
        <v>内子フレッシュパークからり</v>
      </c>
      <c r="CR34" s="373"/>
      <c r="CS34" s="373"/>
      <c r="CT34" s="373"/>
      <c r="CU34" s="373"/>
      <c r="CV34" s="373"/>
      <c r="CW34" s="373"/>
      <c r="CX34" s="373"/>
      <c r="CY34" s="373"/>
      <c r="CZ34" s="373"/>
      <c r="DA34" s="373"/>
      <c r="DB34" s="373"/>
      <c r="DC34" s="373"/>
      <c r="DD34" s="373"/>
      <c r="DE34" s="373"/>
      <c r="DG34" s="370" t="str">
        <f>IF('各会計、関係団体の財政状況及び健全化判断比率'!BR7="","",'各会計、関係団体の財政状況及び健全化判断比率'!BR7)</f>
        <v/>
      </c>
      <c r="DH34" s="370"/>
      <c r="DI34" s="205"/>
    </row>
    <row r="35" spans="1:113" ht="32.25" customHeight="1">
      <c r="A35" s="178"/>
      <c r="B35" s="202"/>
      <c r="C35" s="372">
        <f>IF(E35="","",C34+1)</f>
        <v>2</v>
      </c>
      <c r="D35" s="372"/>
      <c r="E35" s="373" t="str">
        <f>IF('各会計、関係団体の財政状況及び健全化判断比率'!B8="","",'各会計、関係団体の財政状況及び健全化判断比率'!B8)</f>
        <v>内子高等学校小田分校寄宿舎特別会計</v>
      </c>
      <c r="F35" s="373"/>
      <c r="G35" s="373"/>
      <c r="H35" s="373"/>
      <c r="I35" s="373"/>
      <c r="J35" s="373"/>
      <c r="K35" s="373"/>
      <c r="L35" s="373"/>
      <c r="M35" s="373"/>
      <c r="N35" s="373"/>
      <c r="O35" s="373"/>
      <c r="P35" s="373"/>
      <c r="Q35" s="373"/>
      <c r="R35" s="373"/>
      <c r="S35" s="373"/>
      <c r="T35" s="178"/>
      <c r="U35" s="372">
        <f>IF(W35="","",U34+1)</f>
        <v>4</v>
      </c>
      <c r="V35" s="372"/>
      <c r="W35" s="373" t="str">
        <f>IF('各会計、関係団体の財政状況及び健全化判断比率'!B29="","",'各会計、関係団体の財政状況及び健全化判断比率'!B29)</f>
        <v>内子町介護保険事業特別会計</v>
      </c>
      <c r="X35" s="373"/>
      <c r="Y35" s="373"/>
      <c r="Z35" s="373"/>
      <c r="AA35" s="373"/>
      <c r="AB35" s="373"/>
      <c r="AC35" s="373"/>
      <c r="AD35" s="373"/>
      <c r="AE35" s="373"/>
      <c r="AF35" s="373"/>
      <c r="AG35" s="373"/>
      <c r="AH35" s="373"/>
      <c r="AI35" s="373"/>
      <c r="AJ35" s="373"/>
      <c r="AK35" s="373"/>
      <c r="AL35" s="178"/>
      <c r="AM35" s="372">
        <f t="shared" ref="AM35:AM43" si="0">IF(AO35="","",AM34+1)</f>
        <v>8</v>
      </c>
      <c r="AN35" s="372"/>
      <c r="AO35" s="373" t="str">
        <f>IF('各会計、関係団体の財政状況及び健全化判断比率'!B33="","",'各会計、関係団体の財政状況及び健全化判断比率'!B33)</f>
        <v>内子町公共下水道事業会計</v>
      </c>
      <c r="AP35" s="373"/>
      <c r="AQ35" s="373"/>
      <c r="AR35" s="373"/>
      <c r="AS35" s="373"/>
      <c r="AT35" s="373"/>
      <c r="AU35" s="373"/>
      <c r="AV35" s="373"/>
      <c r="AW35" s="373"/>
      <c r="AX35" s="373"/>
      <c r="AY35" s="373"/>
      <c r="AZ35" s="373"/>
      <c r="BA35" s="373"/>
      <c r="BB35" s="373"/>
      <c r="BC35" s="373"/>
      <c r="BD35" s="178"/>
      <c r="BE35" s="372" t="str">
        <f t="shared" ref="BE35:BE43" si="1">IF(BG35="","",BE34+1)</f>
        <v/>
      </c>
      <c r="BF35" s="372"/>
      <c r="BG35" s="373"/>
      <c r="BH35" s="373"/>
      <c r="BI35" s="373"/>
      <c r="BJ35" s="373"/>
      <c r="BK35" s="373"/>
      <c r="BL35" s="373"/>
      <c r="BM35" s="373"/>
      <c r="BN35" s="373"/>
      <c r="BO35" s="373"/>
      <c r="BP35" s="373"/>
      <c r="BQ35" s="373"/>
      <c r="BR35" s="373"/>
      <c r="BS35" s="373"/>
      <c r="BT35" s="373"/>
      <c r="BU35" s="373"/>
      <c r="BV35" s="178"/>
      <c r="BW35" s="372">
        <f t="shared" ref="BW35:BW43" si="2">IF(BY35="","",BW34+1)</f>
        <v>10</v>
      </c>
      <c r="BX35" s="372"/>
      <c r="BY35" s="373" t="str">
        <f>IF('各会計、関係団体の財政状況及び健全化判断比率'!B69="","",'各会計、関係団体の財政状況及び健全化判断比率'!B69)</f>
        <v>愛媛県市町総合事務組合　消防補償事業分</v>
      </c>
      <c r="BZ35" s="373"/>
      <c r="CA35" s="373"/>
      <c r="CB35" s="373"/>
      <c r="CC35" s="373"/>
      <c r="CD35" s="373"/>
      <c r="CE35" s="373"/>
      <c r="CF35" s="373"/>
      <c r="CG35" s="373"/>
      <c r="CH35" s="373"/>
      <c r="CI35" s="373"/>
      <c r="CJ35" s="373"/>
      <c r="CK35" s="373"/>
      <c r="CL35" s="373"/>
      <c r="CM35" s="373"/>
      <c r="CN35" s="178"/>
      <c r="CO35" s="372">
        <f t="shared" ref="CO35:CO43" si="3">IF(CQ35="","",CO34+1)</f>
        <v>20</v>
      </c>
      <c r="CP35" s="372"/>
      <c r="CQ35" s="373" t="str">
        <f>IF('各会計、関係団体の財政状況及び健全化判断比率'!BS8="","",'各会計、関係団体の財政状況及び健全化判断比率'!BS8)</f>
        <v>内子町国際交流協会</v>
      </c>
      <c r="CR35" s="373"/>
      <c r="CS35" s="373"/>
      <c r="CT35" s="373"/>
      <c r="CU35" s="373"/>
      <c r="CV35" s="373"/>
      <c r="CW35" s="373"/>
      <c r="CX35" s="373"/>
      <c r="CY35" s="373"/>
      <c r="CZ35" s="373"/>
      <c r="DA35" s="373"/>
      <c r="DB35" s="373"/>
      <c r="DC35" s="373"/>
      <c r="DD35" s="373"/>
      <c r="DE35" s="373"/>
      <c r="DG35" s="370" t="str">
        <f>IF('各会計、関係団体の財政状況及び健全化判断比率'!BR8="","",'各会計、関係団体の財政状況及び健全化判断比率'!BR8)</f>
        <v/>
      </c>
      <c r="DH35" s="370"/>
      <c r="DI35" s="205"/>
    </row>
    <row r="36" spans="1:113" ht="32.25" customHeight="1">
      <c r="A36" s="178"/>
      <c r="B36" s="202"/>
      <c r="C36" s="372" t="str">
        <f>IF(E36="","",C35+1)</f>
        <v/>
      </c>
      <c r="D36" s="372"/>
      <c r="E36" s="373" t="str">
        <f>IF('各会計、関係団体の財政状況及び健全化判断比率'!B9="","",'各会計、関係団体の財政状況及び健全化判断比率'!B9)</f>
        <v/>
      </c>
      <c r="F36" s="373"/>
      <c r="G36" s="373"/>
      <c r="H36" s="373"/>
      <c r="I36" s="373"/>
      <c r="J36" s="373"/>
      <c r="K36" s="373"/>
      <c r="L36" s="373"/>
      <c r="M36" s="373"/>
      <c r="N36" s="373"/>
      <c r="O36" s="373"/>
      <c r="P36" s="373"/>
      <c r="Q36" s="373"/>
      <c r="R36" s="373"/>
      <c r="S36" s="373"/>
      <c r="T36" s="178"/>
      <c r="U36" s="372">
        <f t="shared" ref="U36:U43" si="4">IF(W36="","",U35+1)</f>
        <v>5</v>
      </c>
      <c r="V36" s="372"/>
      <c r="W36" s="373" t="str">
        <f>IF('各会計、関係団体の財政状況及び健全化判断比率'!B30="","",'各会計、関係団体の財政状況及び健全化判断比率'!B30)</f>
        <v>内子町後期高齢者医療保険事業特別会計</v>
      </c>
      <c r="X36" s="373"/>
      <c r="Y36" s="373"/>
      <c r="Z36" s="373"/>
      <c r="AA36" s="373"/>
      <c r="AB36" s="373"/>
      <c r="AC36" s="373"/>
      <c r="AD36" s="373"/>
      <c r="AE36" s="373"/>
      <c r="AF36" s="373"/>
      <c r="AG36" s="373"/>
      <c r="AH36" s="373"/>
      <c r="AI36" s="373"/>
      <c r="AJ36" s="373"/>
      <c r="AK36" s="373"/>
      <c r="AL36" s="178"/>
      <c r="AM36" s="372" t="str">
        <f t="shared" si="0"/>
        <v/>
      </c>
      <c r="AN36" s="372"/>
      <c r="AO36" s="373"/>
      <c r="AP36" s="373"/>
      <c r="AQ36" s="373"/>
      <c r="AR36" s="373"/>
      <c r="AS36" s="373"/>
      <c r="AT36" s="373"/>
      <c r="AU36" s="373"/>
      <c r="AV36" s="373"/>
      <c r="AW36" s="373"/>
      <c r="AX36" s="373"/>
      <c r="AY36" s="373"/>
      <c r="AZ36" s="373"/>
      <c r="BA36" s="373"/>
      <c r="BB36" s="373"/>
      <c r="BC36" s="373"/>
      <c r="BD36" s="178"/>
      <c r="BE36" s="372" t="str">
        <f t="shared" si="1"/>
        <v/>
      </c>
      <c r="BF36" s="372"/>
      <c r="BG36" s="373"/>
      <c r="BH36" s="373"/>
      <c r="BI36" s="373"/>
      <c r="BJ36" s="373"/>
      <c r="BK36" s="373"/>
      <c r="BL36" s="373"/>
      <c r="BM36" s="373"/>
      <c r="BN36" s="373"/>
      <c r="BO36" s="373"/>
      <c r="BP36" s="373"/>
      <c r="BQ36" s="373"/>
      <c r="BR36" s="373"/>
      <c r="BS36" s="373"/>
      <c r="BT36" s="373"/>
      <c r="BU36" s="373"/>
      <c r="BV36" s="178"/>
      <c r="BW36" s="372">
        <f t="shared" si="2"/>
        <v>11</v>
      </c>
      <c r="BX36" s="372"/>
      <c r="BY36" s="373" t="str">
        <f>IF('各会計、関係団体の財政状況及び健全化判断比率'!B70="","",'各会計、関係団体の財政状況及び健全化判断比率'!B70)</f>
        <v>愛媛県市町総合事務組合　交通災害事業分</v>
      </c>
      <c r="BZ36" s="373"/>
      <c r="CA36" s="373"/>
      <c r="CB36" s="373"/>
      <c r="CC36" s="373"/>
      <c r="CD36" s="373"/>
      <c r="CE36" s="373"/>
      <c r="CF36" s="373"/>
      <c r="CG36" s="373"/>
      <c r="CH36" s="373"/>
      <c r="CI36" s="373"/>
      <c r="CJ36" s="373"/>
      <c r="CK36" s="373"/>
      <c r="CL36" s="373"/>
      <c r="CM36" s="373"/>
      <c r="CN36" s="178"/>
      <c r="CO36" s="372">
        <f t="shared" si="3"/>
        <v>21</v>
      </c>
      <c r="CP36" s="372"/>
      <c r="CQ36" s="373" t="str">
        <f>IF('各会計、関係団体の財政状況及び健全化判断比率'!BS9="","",'各会計、関係団体の財政状況及び健全化判断比率'!BS9)</f>
        <v>小田まちづくり</v>
      </c>
      <c r="CR36" s="373"/>
      <c r="CS36" s="373"/>
      <c r="CT36" s="373"/>
      <c r="CU36" s="373"/>
      <c r="CV36" s="373"/>
      <c r="CW36" s="373"/>
      <c r="CX36" s="373"/>
      <c r="CY36" s="373"/>
      <c r="CZ36" s="373"/>
      <c r="DA36" s="373"/>
      <c r="DB36" s="373"/>
      <c r="DC36" s="373"/>
      <c r="DD36" s="373"/>
      <c r="DE36" s="373"/>
      <c r="DG36" s="370" t="str">
        <f>IF('各会計、関係団体の財政状況及び健全化判断比率'!BR9="","",'各会計、関係団体の財政状況及び健全化判断比率'!BR9)</f>
        <v/>
      </c>
      <c r="DH36" s="370"/>
      <c r="DI36" s="205"/>
    </row>
    <row r="37" spans="1:113" ht="32.25" customHeight="1">
      <c r="A37" s="178"/>
      <c r="B37" s="202"/>
      <c r="C37" s="372" t="str">
        <f>IF(E37="","",C36+1)</f>
        <v/>
      </c>
      <c r="D37" s="372"/>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78"/>
      <c r="U37" s="372">
        <f t="shared" si="4"/>
        <v>6</v>
      </c>
      <c r="V37" s="372"/>
      <c r="W37" s="373" t="str">
        <f>IF('各会計、関係団体の財政状況及び健全化判断比率'!B31="","",'各会計、関係団体の財政状況及び健全化判断比率'!B31)</f>
        <v>内子町介護保険サービス事業特別会計</v>
      </c>
      <c r="X37" s="373"/>
      <c r="Y37" s="373"/>
      <c r="Z37" s="373"/>
      <c r="AA37" s="373"/>
      <c r="AB37" s="373"/>
      <c r="AC37" s="373"/>
      <c r="AD37" s="373"/>
      <c r="AE37" s="373"/>
      <c r="AF37" s="373"/>
      <c r="AG37" s="373"/>
      <c r="AH37" s="373"/>
      <c r="AI37" s="373"/>
      <c r="AJ37" s="373"/>
      <c r="AK37" s="373"/>
      <c r="AL37" s="178"/>
      <c r="AM37" s="372" t="str">
        <f t="shared" si="0"/>
        <v/>
      </c>
      <c r="AN37" s="372"/>
      <c r="AO37" s="373"/>
      <c r="AP37" s="373"/>
      <c r="AQ37" s="373"/>
      <c r="AR37" s="373"/>
      <c r="AS37" s="373"/>
      <c r="AT37" s="373"/>
      <c r="AU37" s="373"/>
      <c r="AV37" s="373"/>
      <c r="AW37" s="373"/>
      <c r="AX37" s="373"/>
      <c r="AY37" s="373"/>
      <c r="AZ37" s="373"/>
      <c r="BA37" s="373"/>
      <c r="BB37" s="373"/>
      <c r="BC37" s="373"/>
      <c r="BD37" s="178"/>
      <c r="BE37" s="372" t="str">
        <f t="shared" si="1"/>
        <v/>
      </c>
      <c r="BF37" s="372"/>
      <c r="BG37" s="373"/>
      <c r="BH37" s="373"/>
      <c r="BI37" s="373"/>
      <c r="BJ37" s="373"/>
      <c r="BK37" s="373"/>
      <c r="BL37" s="373"/>
      <c r="BM37" s="373"/>
      <c r="BN37" s="373"/>
      <c r="BO37" s="373"/>
      <c r="BP37" s="373"/>
      <c r="BQ37" s="373"/>
      <c r="BR37" s="373"/>
      <c r="BS37" s="373"/>
      <c r="BT37" s="373"/>
      <c r="BU37" s="373"/>
      <c r="BV37" s="178"/>
      <c r="BW37" s="372">
        <f t="shared" si="2"/>
        <v>12</v>
      </c>
      <c r="BX37" s="372"/>
      <c r="BY37" s="373" t="str">
        <f>IF('各会計、関係団体の財政状況及び健全化判断比率'!B71="","",'各会計、関係団体の財政状況及び健全化判断比率'!B71)</f>
        <v>愛媛県市町総合事務組合　自治会館事業分</v>
      </c>
      <c r="BZ37" s="373"/>
      <c r="CA37" s="373"/>
      <c r="CB37" s="373"/>
      <c r="CC37" s="373"/>
      <c r="CD37" s="373"/>
      <c r="CE37" s="373"/>
      <c r="CF37" s="373"/>
      <c r="CG37" s="373"/>
      <c r="CH37" s="373"/>
      <c r="CI37" s="373"/>
      <c r="CJ37" s="373"/>
      <c r="CK37" s="373"/>
      <c r="CL37" s="373"/>
      <c r="CM37" s="373"/>
      <c r="CN37" s="178"/>
      <c r="CO37" s="372" t="str">
        <f t="shared" si="3"/>
        <v/>
      </c>
      <c r="CP37" s="372"/>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G37" s="370" t="str">
        <f>IF('各会計、関係団体の財政状況及び健全化判断比率'!BR10="","",'各会計、関係団体の財政状況及び健全化判断比率'!BR10)</f>
        <v/>
      </c>
      <c r="DH37" s="370"/>
      <c r="DI37" s="205"/>
    </row>
    <row r="38" spans="1:113" ht="32.25" customHeight="1">
      <c r="A38" s="178"/>
      <c r="B38" s="202"/>
      <c r="C38" s="372" t="str">
        <f t="shared" ref="C38:C43" si="5">IF(E38="","",C37+1)</f>
        <v/>
      </c>
      <c r="D38" s="372"/>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78"/>
      <c r="U38" s="372" t="str">
        <f t="shared" si="4"/>
        <v/>
      </c>
      <c r="V38" s="372"/>
      <c r="W38" s="373"/>
      <c r="X38" s="373"/>
      <c r="Y38" s="373"/>
      <c r="Z38" s="373"/>
      <c r="AA38" s="373"/>
      <c r="AB38" s="373"/>
      <c r="AC38" s="373"/>
      <c r="AD38" s="373"/>
      <c r="AE38" s="373"/>
      <c r="AF38" s="373"/>
      <c r="AG38" s="373"/>
      <c r="AH38" s="373"/>
      <c r="AI38" s="373"/>
      <c r="AJ38" s="373"/>
      <c r="AK38" s="373"/>
      <c r="AL38" s="178"/>
      <c r="AM38" s="372" t="str">
        <f t="shared" si="0"/>
        <v/>
      </c>
      <c r="AN38" s="372"/>
      <c r="AO38" s="373"/>
      <c r="AP38" s="373"/>
      <c r="AQ38" s="373"/>
      <c r="AR38" s="373"/>
      <c r="AS38" s="373"/>
      <c r="AT38" s="373"/>
      <c r="AU38" s="373"/>
      <c r="AV38" s="373"/>
      <c r="AW38" s="373"/>
      <c r="AX38" s="373"/>
      <c r="AY38" s="373"/>
      <c r="AZ38" s="373"/>
      <c r="BA38" s="373"/>
      <c r="BB38" s="373"/>
      <c r="BC38" s="373"/>
      <c r="BD38" s="178"/>
      <c r="BE38" s="372" t="str">
        <f t="shared" si="1"/>
        <v/>
      </c>
      <c r="BF38" s="372"/>
      <c r="BG38" s="373"/>
      <c r="BH38" s="373"/>
      <c r="BI38" s="373"/>
      <c r="BJ38" s="373"/>
      <c r="BK38" s="373"/>
      <c r="BL38" s="373"/>
      <c r="BM38" s="373"/>
      <c r="BN38" s="373"/>
      <c r="BO38" s="373"/>
      <c r="BP38" s="373"/>
      <c r="BQ38" s="373"/>
      <c r="BR38" s="373"/>
      <c r="BS38" s="373"/>
      <c r="BT38" s="373"/>
      <c r="BU38" s="373"/>
      <c r="BV38" s="178"/>
      <c r="BW38" s="372">
        <f t="shared" si="2"/>
        <v>13</v>
      </c>
      <c r="BX38" s="372"/>
      <c r="BY38" s="373" t="str">
        <f>IF('各会計、関係団体の財政状況及び健全化判断比率'!B72="","",'各会計、関係団体の財政状況及び健全化判断比率'!B72)</f>
        <v>愛媛県市町総合事務組合　議員公務災害事業分</v>
      </c>
      <c r="BZ38" s="373"/>
      <c r="CA38" s="373"/>
      <c r="CB38" s="373"/>
      <c r="CC38" s="373"/>
      <c r="CD38" s="373"/>
      <c r="CE38" s="373"/>
      <c r="CF38" s="373"/>
      <c r="CG38" s="373"/>
      <c r="CH38" s="373"/>
      <c r="CI38" s="373"/>
      <c r="CJ38" s="373"/>
      <c r="CK38" s="373"/>
      <c r="CL38" s="373"/>
      <c r="CM38" s="373"/>
      <c r="CN38" s="178"/>
      <c r="CO38" s="372" t="str">
        <f t="shared" si="3"/>
        <v/>
      </c>
      <c r="CP38" s="372"/>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G38" s="370" t="str">
        <f>IF('各会計、関係団体の財政状況及び健全化判断比率'!BR11="","",'各会計、関係団体の財政状況及び健全化判断比率'!BR11)</f>
        <v/>
      </c>
      <c r="DH38" s="370"/>
      <c r="DI38" s="205"/>
    </row>
    <row r="39" spans="1:113" ht="32.25" customHeight="1">
      <c r="A39" s="178"/>
      <c r="B39" s="202"/>
      <c r="C39" s="372" t="str">
        <f t="shared" si="5"/>
        <v/>
      </c>
      <c r="D39" s="372"/>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78"/>
      <c r="U39" s="372" t="str">
        <f t="shared" si="4"/>
        <v/>
      </c>
      <c r="V39" s="372"/>
      <c r="W39" s="373"/>
      <c r="X39" s="373"/>
      <c r="Y39" s="373"/>
      <c r="Z39" s="373"/>
      <c r="AA39" s="373"/>
      <c r="AB39" s="373"/>
      <c r="AC39" s="373"/>
      <c r="AD39" s="373"/>
      <c r="AE39" s="373"/>
      <c r="AF39" s="373"/>
      <c r="AG39" s="373"/>
      <c r="AH39" s="373"/>
      <c r="AI39" s="373"/>
      <c r="AJ39" s="373"/>
      <c r="AK39" s="373"/>
      <c r="AL39" s="178"/>
      <c r="AM39" s="372" t="str">
        <f t="shared" si="0"/>
        <v/>
      </c>
      <c r="AN39" s="372"/>
      <c r="AO39" s="373"/>
      <c r="AP39" s="373"/>
      <c r="AQ39" s="373"/>
      <c r="AR39" s="373"/>
      <c r="AS39" s="373"/>
      <c r="AT39" s="373"/>
      <c r="AU39" s="373"/>
      <c r="AV39" s="373"/>
      <c r="AW39" s="373"/>
      <c r="AX39" s="373"/>
      <c r="AY39" s="373"/>
      <c r="AZ39" s="373"/>
      <c r="BA39" s="373"/>
      <c r="BB39" s="373"/>
      <c r="BC39" s="373"/>
      <c r="BD39" s="178"/>
      <c r="BE39" s="372" t="str">
        <f t="shared" si="1"/>
        <v/>
      </c>
      <c r="BF39" s="372"/>
      <c r="BG39" s="373"/>
      <c r="BH39" s="373"/>
      <c r="BI39" s="373"/>
      <c r="BJ39" s="373"/>
      <c r="BK39" s="373"/>
      <c r="BL39" s="373"/>
      <c r="BM39" s="373"/>
      <c r="BN39" s="373"/>
      <c r="BO39" s="373"/>
      <c r="BP39" s="373"/>
      <c r="BQ39" s="373"/>
      <c r="BR39" s="373"/>
      <c r="BS39" s="373"/>
      <c r="BT39" s="373"/>
      <c r="BU39" s="373"/>
      <c r="BV39" s="178"/>
      <c r="BW39" s="372">
        <f t="shared" si="2"/>
        <v>14</v>
      </c>
      <c r="BX39" s="372"/>
      <c r="BY39" s="373" t="str">
        <f>IF('各会計、関係団体の財政状況及び健全化判断比率'!B73="","",'各会計、関係団体の財政状況及び健全化判断比率'!B73)</f>
        <v>愛媛県市町総合事務組合　共通経費分</v>
      </c>
      <c r="BZ39" s="373"/>
      <c r="CA39" s="373"/>
      <c r="CB39" s="373"/>
      <c r="CC39" s="373"/>
      <c r="CD39" s="373"/>
      <c r="CE39" s="373"/>
      <c r="CF39" s="373"/>
      <c r="CG39" s="373"/>
      <c r="CH39" s="373"/>
      <c r="CI39" s="373"/>
      <c r="CJ39" s="373"/>
      <c r="CK39" s="373"/>
      <c r="CL39" s="373"/>
      <c r="CM39" s="373"/>
      <c r="CN39" s="178"/>
      <c r="CO39" s="372" t="str">
        <f t="shared" si="3"/>
        <v/>
      </c>
      <c r="CP39" s="372"/>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G39" s="370" t="str">
        <f>IF('各会計、関係団体の財政状況及び健全化判断比率'!BR12="","",'各会計、関係団体の財政状況及び健全化判断比率'!BR12)</f>
        <v/>
      </c>
      <c r="DH39" s="370"/>
      <c r="DI39" s="205"/>
    </row>
    <row r="40" spans="1:113" ht="32.25" customHeight="1">
      <c r="A40" s="178"/>
      <c r="B40" s="202"/>
      <c r="C40" s="372" t="str">
        <f t="shared" si="5"/>
        <v/>
      </c>
      <c r="D40" s="372"/>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78"/>
      <c r="U40" s="372" t="str">
        <f t="shared" si="4"/>
        <v/>
      </c>
      <c r="V40" s="372"/>
      <c r="W40" s="373"/>
      <c r="X40" s="373"/>
      <c r="Y40" s="373"/>
      <c r="Z40" s="373"/>
      <c r="AA40" s="373"/>
      <c r="AB40" s="373"/>
      <c r="AC40" s="373"/>
      <c r="AD40" s="373"/>
      <c r="AE40" s="373"/>
      <c r="AF40" s="373"/>
      <c r="AG40" s="373"/>
      <c r="AH40" s="373"/>
      <c r="AI40" s="373"/>
      <c r="AJ40" s="373"/>
      <c r="AK40" s="373"/>
      <c r="AL40" s="178"/>
      <c r="AM40" s="372" t="str">
        <f t="shared" si="0"/>
        <v/>
      </c>
      <c r="AN40" s="372"/>
      <c r="AO40" s="373"/>
      <c r="AP40" s="373"/>
      <c r="AQ40" s="373"/>
      <c r="AR40" s="373"/>
      <c r="AS40" s="373"/>
      <c r="AT40" s="373"/>
      <c r="AU40" s="373"/>
      <c r="AV40" s="373"/>
      <c r="AW40" s="373"/>
      <c r="AX40" s="373"/>
      <c r="AY40" s="373"/>
      <c r="AZ40" s="373"/>
      <c r="BA40" s="373"/>
      <c r="BB40" s="373"/>
      <c r="BC40" s="373"/>
      <c r="BD40" s="178"/>
      <c r="BE40" s="372" t="str">
        <f t="shared" si="1"/>
        <v/>
      </c>
      <c r="BF40" s="372"/>
      <c r="BG40" s="373"/>
      <c r="BH40" s="373"/>
      <c r="BI40" s="373"/>
      <c r="BJ40" s="373"/>
      <c r="BK40" s="373"/>
      <c r="BL40" s="373"/>
      <c r="BM40" s="373"/>
      <c r="BN40" s="373"/>
      <c r="BO40" s="373"/>
      <c r="BP40" s="373"/>
      <c r="BQ40" s="373"/>
      <c r="BR40" s="373"/>
      <c r="BS40" s="373"/>
      <c r="BT40" s="373"/>
      <c r="BU40" s="373"/>
      <c r="BV40" s="178"/>
      <c r="BW40" s="372">
        <f t="shared" si="2"/>
        <v>15</v>
      </c>
      <c r="BX40" s="372"/>
      <c r="BY40" s="373" t="str">
        <f>IF('各会計、関係団体の財政状況及び健全化判断比率'!B74="","",'各会計、関係団体の財政状況及び健全化判断比率'!B74)</f>
        <v>大洲・喜多衛生事務組合</v>
      </c>
      <c r="BZ40" s="373"/>
      <c r="CA40" s="373"/>
      <c r="CB40" s="373"/>
      <c r="CC40" s="373"/>
      <c r="CD40" s="373"/>
      <c r="CE40" s="373"/>
      <c r="CF40" s="373"/>
      <c r="CG40" s="373"/>
      <c r="CH40" s="373"/>
      <c r="CI40" s="373"/>
      <c r="CJ40" s="373"/>
      <c r="CK40" s="373"/>
      <c r="CL40" s="373"/>
      <c r="CM40" s="373"/>
      <c r="CN40" s="178"/>
      <c r="CO40" s="372" t="str">
        <f t="shared" si="3"/>
        <v/>
      </c>
      <c r="CP40" s="372"/>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G40" s="370" t="str">
        <f>IF('各会計、関係団体の財政状況及び健全化判断比率'!BR13="","",'各会計、関係団体の財政状況及び健全化判断比率'!BR13)</f>
        <v/>
      </c>
      <c r="DH40" s="370"/>
      <c r="DI40" s="205"/>
    </row>
    <row r="41" spans="1:113" ht="32.25" customHeight="1">
      <c r="A41" s="178"/>
      <c r="B41" s="202"/>
      <c r="C41" s="372" t="str">
        <f t="shared" si="5"/>
        <v/>
      </c>
      <c r="D41" s="372"/>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78"/>
      <c r="U41" s="372" t="str">
        <f t="shared" si="4"/>
        <v/>
      </c>
      <c r="V41" s="372"/>
      <c r="W41" s="373"/>
      <c r="X41" s="373"/>
      <c r="Y41" s="373"/>
      <c r="Z41" s="373"/>
      <c r="AA41" s="373"/>
      <c r="AB41" s="373"/>
      <c r="AC41" s="373"/>
      <c r="AD41" s="373"/>
      <c r="AE41" s="373"/>
      <c r="AF41" s="373"/>
      <c r="AG41" s="373"/>
      <c r="AH41" s="373"/>
      <c r="AI41" s="373"/>
      <c r="AJ41" s="373"/>
      <c r="AK41" s="373"/>
      <c r="AL41" s="178"/>
      <c r="AM41" s="372" t="str">
        <f t="shared" si="0"/>
        <v/>
      </c>
      <c r="AN41" s="372"/>
      <c r="AO41" s="373"/>
      <c r="AP41" s="373"/>
      <c r="AQ41" s="373"/>
      <c r="AR41" s="373"/>
      <c r="AS41" s="373"/>
      <c r="AT41" s="373"/>
      <c r="AU41" s="373"/>
      <c r="AV41" s="373"/>
      <c r="AW41" s="373"/>
      <c r="AX41" s="373"/>
      <c r="AY41" s="373"/>
      <c r="AZ41" s="373"/>
      <c r="BA41" s="373"/>
      <c r="BB41" s="373"/>
      <c r="BC41" s="373"/>
      <c r="BD41" s="178"/>
      <c r="BE41" s="372" t="str">
        <f t="shared" si="1"/>
        <v/>
      </c>
      <c r="BF41" s="372"/>
      <c r="BG41" s="373"/>
      <c r="BH41" s="373"/>
      <c r="BI41" s="373"/>
      <c r="BJ41" s="373"/>
      <c r="BK41" s="373"/>
      <c r="BL41" s="373"/>
      <c r="BM41" s="373"/>
      <c r="BN41" s="373"/>
      <c r="BO41" s="373"/>
      <c r="BP41" s="373"/>
      <c r="BQ41" s="373"/>
      <c r="BR41" s="373"/>
      <c r="BS41" s="373"/>
      <c r="BT41" s="373"/>
      <c r="BU41" s="373"/>
      <c r="BV41" s="178"/>
      <c r="BW41" s="372">
        <f t="shared" si="2"/>
        <v>16</v>
      </c>
      <c r="BX41" s="372"/>
      <c r="BY41" s="373" t="str">
        <f>IF('各会計、関係団体の財政状況及び健全化判断比率'!B75="","",'各会計、関係団体の財政状況及び健全化判断比率'!B75)</f>
        <v>大洲喜多特別養護老人ホーム事務組合　一般会計</v>
      </c>
      <c r="BZ41" s="373"/>
      <c r="CA41" s="373"/>
      <c r="CB41" s="373"/>
      <c r="CC41" s="373"/>
      <c r="CD41" s="373"/>
      <c r="CE41" s="373"/>
      <c r="CF41" s="373"/>
      <c r="CG41" s="373"/>
      <c r="CH41" s="373"/>
      <c r="CI41" s="373"/>
      <c r="CJ41" s="373"/>
      <c r="CK41" s="373"/>
      <c r="CL41" s="373"/>
      <c r="CM41" s="373"/>
      <c r="CN41" s="178"/>
      <c r="CO41" s="372" t="str">
        <f t="shared" si="3"/>
        <v/>
      </c>
      <c r="CP41" s="372"/>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G41" s="370" t="str">
        <f>IF('各会計、関係団体の財政状況及び健全化判断比率'!BR14="","",'各会計、関係団体の財政状況及び健全化判断比率'!BR14)</f>
        <v/>
      </c>
      <c r="DH41" s="370"/>
      <c r="DI41" s="205"/>
    </row>
    <row r="42" spans="1:113" ht="32.25" customHeight="1">
      <c r="B42" s="202"/>
      <c r="C42" s="372" t="str">
        <f t="shared" si="5"/>
        <v/>
      </c>
      <c r="D42" s="372"/>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78"/>
      <c r="U42" s="372" t="str">
        <f t="shared" si="4"/>
        <v/>
      </c>
      <c r="V42" s="372"/>
      <c r="W42" s="373"/>
      <c r="X42" s="373"/>
      <c r="Y42" s="373"/>
      <c r="Z42" s="373"/>
      <c r="AA42" s="373"/>
      <c r="AB42" s="373"/>
      <c r="AC42" s="373"/>
      <c r="AD42" s="373"/>
      <c r="AE42" s="373"/>
      <c r="AF42" s="373"/>
      <c r="AG42" s="373"/>
      <c r="AH42" s="373"/>
      <c r="AI42" s="373"/>
      <c r="AJ42" s="373"/>
      <c r="AK42" s="373"/>
      <c r="AL42" s="178"/>
      <c r="AM42" s="372" t="str">
        <f t="shared" si="0"/>
        <v/>
      </c>
      <c r="AN42" s="372"/>
      <c r="AO42" s="373"/>
      <c r="AP42" s="373"/>
      <c r="AQ42" s="373"/>
      <c r="AR42" s="373"/>
      <c r="AS42" s="373"/>
      <c r="AT42" s="373"/>
      <c r="AU42" s="373"/>
      <c r="AV42" s="373"/>
      <c r="AW42" s="373"/>
      <c r="AX42" s="373"/>
      <c r="AY42" s="373"/>
      <c r="AZ42" s="373"/>
      <c r="BA42" s="373"/>
      <c r="BB42" s="373"/>
      <c r="BC42" s="373"/>
      <c r="BD42" s="178"/>
      <c r="BE42" s="372" t="str">
        <f t="shared" si="1"/>
        <v/>
      </c>
      <c r="BF42" s="372"/>
      <c r="BG42" s="373"/>
      <c r="BH42" s="373"/>
      <c r="BI42" s="373"/>
      <c r="BJ42" s="373"/>
      <c r="BK42" s="373"/>
      <c r="BL42" s="373"/>
      <c r="BM42" s="373"/>
      <c r="BN42" s="373"/>
      <c r="BO42" s="373"/>
      <c r="BP42" s="373"/>
      <c r="BQ42" s="373"/>
      <c r="BR42" s="373"/>
      <c r="BS42" s="373"/>
      <c r="BT42" s="373"/>
      <c r="BU42" s="373"/>
      <c r="BV42" s="178"/>
      <c r="BW42" s="372">
        <f t="shared" si="2"/>
        <v>17</v>
      </c>
      <c r="BX42" s="372"/>
      <c r="BY42" s="373" t="str">
        <f>IF('各会計、関係団体の財政状況及び健全化判断比率'!B76="","",'各会計、関係団体の財政状況及び健全化判断比率'!B76)</f>
        <v>大洲喜多特別養護老人ホーム事務組合　公営企業会計</v>
      </c>
      <c r="BZ42" s="373"/>
      <c r="CA42" s="373"/>
      <c r="CB42" s="373"/>
      <c r="CC42" s="373"/>
      <c r="CD42" s="373"/>
      <c r="CE42" s="373"/>
      <c r="CF42" s="373"/>
      <c r="CG42" s="373"/>
      <c r="CH42" s="373"/>
      <c r="CI42" s="373"/>
      <c r="CJ42" s="373"/>
      <c r="CK42" s="373"/>
      <c r="CL42" s="373"/>
      <c r="CM42" s="373"/>
      <c r="CN42" s="178"/>
      <c r="CO42" s="372" t="str">
        <f t="shared" si="3"/>
        <v/>
      </c>
      <c r="CP42" s="372"/>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G42" s="370" t="str">
        <f>IF('各会計、関係団体の財政状況及び健全化判断比率'!BR15="","",'各会計、関係団体の財政状況及び健全化判断比率'!BR15)</f>
        <v/>
      </c>
      <c r="DH42" s="370"/>
      <c r="DI42" s="205"/>
    </row>
    <row r="43" spans="1:113" ht="32.25" customHeight="1">
      <c r="B43" s="202"/>
      <c r="C43" s="372" t="str">
        <f t="shared" si="5"/>
        <v/>
      </c>
      <c r="D43" s="372"/>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78"/>
      <c r="U43" s="372" t="str">
        <f t="shared" si="4"/>
        <v/>
      </c>
      <c r="V43" s="372"/>
      <c r="W43" s="373"/>
      <c r="X43" s="373"/>
      <c r="Y43" s="373"/>
      <c r="Z43" s="373"/>
      <c r="AA43" s="373"/>
      <c r="AB43" s="373"/>
      <c r="AC43" s="373"/>
      <c r="AD43" s="373"/>
      <c r="AE43" s="373"/>
      <c r="AF43" s="373"/>
      <c r="AG43" s="373"/>
      <c r="AH43" s="373"/>
      <c r="AI43" s="373"/>
      <c r="AJ43" s="373"/>
      <c r="AK43" s="373"/>
      <c r="AL43" s="178"/>
      <c r="AM43" s="372" t="str">
        <f t="shared" si="0"/>
        <v/>
      </c>
      <c r="AN43" s="372"/>
      <c r="AO43" s="373"/>
      <c r="AP43" s="373"/>
      <c r="AQ43" s="373"/>
      <c r="AR43" s="373"/>
      <c r="AS43" s="373"/>
      <c r="AT43" s="373"/>
      <c r="AU43" s="373"/>
      <c r="AV43" s="373"/>
      <c r="AW43" s="373"/>
      <c r="AX43" s="373"/>
      <c r="AY43" s="373"/>
      <c r="AZ43" s="373"/>
      <c r="BA43" s="373"/>
      <c r="BB43" s="373"/>
      <c r="BC43" s="373"/>
      <c r="BD43" s="178"/>
      <c r="BE43" s="372" t="str">
        <f t="shared" si="1"/>
        <v/>
      </c>
      <c r="BF43" s="372"/>
      <c r="BG43" s="373"/>
      <c r="BH43" s="373"/>
      <c r="BI43" s="373"/>
      <c r="BJ43" s="373"/>
      <c r="BK43" s="373"/>
      <c r="BL43" s="373"/>
      <c r="BM43" s="373"/>
      <c r="BN43" s="373"/>
      <c r="BO43" s="373"/>
      <c r="BP43" s="373"/>
      <c r="BQ43" s="373"/>
      <c r="BR43" s="373"/>
      <c r="BS43" s="373"/>
      <c r="BT43" s="373"/>
      <c r="BU43" s="373"/>
      <c r="BV43" s="178"/>
      <c r="BW43" s="372">
        <f t="shared" si="2"/>
        <v>18</v>
      </c>
      <c r="BX43" s="372"/>
      <c r="BY43" s="373" t="str">
        <f>IF('各会計、関係団体の財政状況及び健全化判断比率'!B77="","",'各会計、関係団体の財政状況及び健全化判断比率'!B77)</f>
        <v>大洲地区広域消防事務組合</v>
      </c>
      <c r="BZ43" s="373"/>
      <c r="CA43" s="373"/>
      <c r="CB43" s="373"/>
      <c r="CC43" s="373"/>
      <c r="CD43" s="373"/>
      <c r="CE43" s="373"/>
      <c r="CF43" s="373"/>
      <c r="CG43" s="373"/>
      <c r="CH43" s="373"/>
      <c r="CI43" s="373"/>
      <c r="CJ43" s="373"/>
      <c r="CK43" s="373"/>
      <c r="CL43" s="373"/>
      <c r="CM43" s="373"/>
      <c r="CN43" s="178"/>
      <c r="CO43" s="372" t="str">
        <f t="shared" si="3"/>
        <v/>
      </c>
      <c r="CP43" s="372"/>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G43" s="370" t="str">
        <f>IF('各会計、関係団体の財政状況及び健全化判断比率'!BR16="","",'各会計、関係団体の財政状況及び健全化判断比率'!BR16)</f>
        <v/>
      </c>
      <c r="DH43" s="370"/>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369" t="s">
        <v>211</v>
      </c>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row>
    <row r="47" spans="1:113">
      <c r="E47" s="369" t="s">
        <v>212</v>
      </c>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row>
    <row r="48" spans="1:113">
      <c r="E48" s="369" t="s">
        <v>213</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row>
    <row r="49" spans="5:113">
      <c r="E49" s="371" t="s">
        <v>214</v>
      </c>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row>
    <row r="50" spans="5:113">
      <c r="E50" s="369" t="s">
        <v>215</v>
      </c>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row>
    <row r="51" spans="5:113">
      <c r="E51" s="369" t="s">
        <v>216</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row>
    <row r="52" spans="5:113">
      <c r="E52" s="369" t="s">
        <v>217</v>
      </c>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row>
    <row r="53" spans="5:113">
      <c r="E53" s="368" t="s">
        <v>614</v>
      </c>
      <c r="F53" s="368"/>
      <c r="G53" s="368"/>
      <c r="H53" s="368"/>
      <c r="I53" s="368"/>
      <c r="J53" s="368"/>
      <c r="K53" s="368"/>
      <c r="L53" s="368"/>
      <c r="M53" s="368"/>
      <c r="N53" s="368"/>
      <c r="O53" s="368"/>
      <c r="P53" s="368"/>
      <c r="Q53" s="368"/>
      <c r="R53" s="368"/>
      <c r="S53" s="368"/>
      <c r="T53" s="368"/>
      <c r="U53" s="368"/>
      <c r="V53" s="368"/>
      <c r="W53" s="368"/>
      <c r="X53" s="368"/>
      <c r="Y53" s="368"/>
      <c r="Z53" s="368"/>
      <c r="AA53" s="368"/>
      <c r="AB53" s="368"/>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81" t="s">
        <v>573</v>
      </c>
      <c r="D34" s="1181"/>
      <c r="E34" s="1182"/>
      <c r="F34" s="32">
        <v>9.64</v>
      </c>
      <c r="G34" s="33">
        <v>10.43</v>
      </c>
      <c r="H34" s="33">
        <v>11.64</v>
      </c>
      <c r="I34" s="33">
        <v>12.17</v>
      </c>
      <c r="J34" s="34">
        <v>12.92</v>
      </c>
      <c r="K34" s="22"/>
      <c r="L34" s="22"/>
      <c r="M34" s="22"/>
      <c r="N34" s="22"/>
      <c r="O34" s="22"/>
      <c r="P34" s="22"/>
    </row>
    <row r="35" spans="1:16" ht="39" customHeight="1">
      <c r="A35" s="22"/>
      <c r="B35" s="35"/>
      <c r="C35" s="1175" t="s">
        <v>574</v>
      </c>
      <c r="D35" s="1176"/>
      <c r="E35" s="1177"/>
      <c r="F35" s="36">
        <v>3.31</v>
      </c>
      <c r="G35" s="37">
        <v>4.21</v>
      </c>
      <c r="H35" s="37">
        <v>3.29</v>
      </c>
      <c r="I35" s="37">
        <v>5.47</v>
      </c>
      <c r="J35" s="38">
        <v>4.16</v>
      </c>
      <c r="K35" s="22"/>
      <c r="L35" s="22"/>
      <c r="M35" s="22"/>
      <c r="N35" s="22"/>
      <c r="O35" s="22"/>
      <c r="P35" s="22"/>
    </row>
    <row r="36" spans="1:16" ht="39" customHeight="1">
      <c r="A36" s="22"/>
      <c r="B36" s="35"/>
      <c r="C36" s="1175" t="s">
        <v>575</v>
      </c>
      <c r="D36" s="1176"/>
      <c r="E36" s="1177"/>
      <c r="F36" s="36">
        <v>0.2</v>
      </c>
      <c r="G36" s="37">
        <v>0.45</v>
      </c>
      <c r="H36" s="37">
        <v>0.67</v>
      </c>
      <c r="I36" s="37">
        <v>0.72</v>
      </c>
      <c r="J36" s="38">
        <v>0.81</v>
      </c>
      <c r="K36" s="22"/>
      <c r="L36" s="22"/>
      <c r="M36" s="22"/>
      <c r="N36" s="22"/>
      <c r="O36" s="22"/>
      <c r="P36" s="22"/>
    </row>
    <row r="37" spans="1:16" ht="39" customHeight="1">
      <c r="A37" s="22"/>
      <c r="B37" s="35"/>
      <c r="C37" s="1175" t="s">
        <v>576</v>
      </c>
      <c r="D37" s="1176"/>
      <c r="E37" s="1177"/>
      <c r="F37" s="36">
        <v>0.78</v>
      </c>
      <c r="G37" s="37">
        <v>0.81</v>
      </c>
      <c r="H37" s="37">
        <v>0.42</v>
      </c>
      <c r="I37" s="37">
        <v>0.05</v>
      </c>
      <c r="J37" s="38">
        <v>0.6</v>
      </c>
      <c r="K37" s="22"/>
      <c r="L37" s="22"/>
      <c r="M37" s="22"/>
      <c r="N37" s="22"/>
      <c r="O37" s="22"/>
      <c r="P37" s="22"/>
    </row>
    <row r="38" spans="1:16" ht="39" customHeight="1">
      <c r="A38" s="22"/>
      <c r="B38" s="35"/>
      <c r="C38" s="1175" t="s">
        <v>577</v>
      </c>
      <c r="D38" s="1176"/>
      <c r="E38" s="1177"/>
      <c r="F38" s="36">
        <v>7.0000000000000007E-2</v>
      </c>
      <c r="G38" s="37">
        <v>0.05</v>
      </c>
      <c r="H38" s="37">
        <v>0.11</v>
      </c>
      <c r="I38" s="37">
        <v>0.13</v>
      </c>
      <c r="J38" s="38">
        <v>0.12</v>
      </c>
      <c r="K38" s="22"/>
      <c r="L38" s="22"/>
      <c r="M38" s="22"/>
      <c r="N38" s="22"/>
      <c r="O38" s="22"/>
      <c r="P38" s="22"/>
    </row>
    <row r="39" spans="1:16" ht="39" customHeight="1">
      <c r="A39" s="22"/>
      <c r="B39" s="35"/>
      <c r="C39" s="1175" t="s">
        <v>578</v>
      </c>
      <c r="D39" s="1176"/>
      <c r="E39" s="1177"/>
      <c r="F39" s="36">
        <v>1.77</v>
      </c>
      <c r="G39" s="37">
        <v>1.1599999999999999</v>
      </c>
      <c r="H39" s="37">
        <v>1.08</v>
      </c>
      <c r="I39" s="37">
        <v>0.23</v>
      </c>
      <c r="J39" s="38">
        <v>0.05</v>
      </c>
      <c r="K39" s="22"/>
      <c r="L39" s="22"/>
      <c r="M39" s="22"/>
      <c r="N39" s="22"/>
      <c r="O39" s="22"/>
      <c r="P39" s="22"/>
    </row>
    <row r="40" spans="1:16" ht="39" customHeight="1">
      <c r="A40" s="22"/>
      <c r="B40" s="35"/>
      <c r="C40" s="1175" t="s">
        <v>579</v>
      </c>
      <c r="D40" s="1176"/>
      <c r="E40" s="1177"/>
      <c r="F40" s="36" t="s">
        <v>526</v>
      </c>
      <c r="G40" s="37" t="s">
        <v>526</v>
      </c>
      <c r="H40" s="37" t="s">
        <v>526</v>
      </c>
      <c r="I40" s="37">
        <v>0</v>
      </c>
      <c r="J40" s="38">
        <v>0</v>
      </c>
      <c r="K40" s="22"/>
      <c r="L40" s="22"/>
      <c r="M40" s="22"/>
      <c r="N40" s="22"/>
      <c r="O40" s="22"/>
      <c r="P40" s="22"/>
    </row>
    <row r="41" spans="1:16" ht="39" customHeight="1">
      <c r="A41" s="22"/>
      <c r="B41" s="35"/>
      <c r="C41" s="1175" t="s">
        <v>580</v>
      </c>
      <c r="D41" s="1176"/>
      <c r="E41" s="1177"/>
      <c r="F41" s="36">
        <v>0</v>
      </c>
      <c r="G41" s="37">
        <v>0</v>
      </c>
      <c r="H41" s="37">
        <v>0</v>
      </c>
      <c r="I41" s="37">
        <v>0</v>
      </c>
      <c r="J41" s="38">
        <v>0</v>
      </c>
      <c r="K41" s="22"/>
      <c r="L41" s="22"/>
      <c r="M41" s="22"/>
      <c r="N41" s="22"/>
      <c r="O41" s="22"/>
      <c r="P41" s="22"/>
    </row>
    <row r="42" spans="1:16" ht="39" customHeight="1">
      <c r="A42" s="22"/>
      <c r="B42" s="39"/>
      <c r="C42" s="1175" t="s">
        <v>581</v>
      </c>
      <c r="D42" s="1176"/>
      <c r="E42" s="1177"/>
      <c r="F42" s="36" t="s">
        <v>526</v>
      </c>
      <c r="G42" s="37" t="s">
        <v>526</v>
      </c>
      <c r="H42" s="37" t="s">
        <v>526</v>
      </c>
      <c r="I42" s="37" t="s">
        <v>526</v>
      </c>
      <c r="J42" s="38" t="s">
        <v>526</v>
      </c>
      <c r="K42" s="22"/>
      <c r="L42" s="22"/>
      <c r="M42" s="22"/>
      <c r="N42" s="22"/>
      <c r="O42" s="22"/>
      <c r="P42" s="22"/>
    </row>
    <row r="43" spans="1:16" ht="39" customHeight="1" thickBot="1">
      <c r="A43" s="22"/>
      <c r="B43" s="40"/>
      <c r="C43" s="1178" t="s">
        <v>582</v>
      </c>
      <c r="D43" s="1179"/>
      <c r="E43" s="1180"/>
      <c r="F43" s="41">
        <v>0</v>
      </c>
      <c r="G43" s="42">
        <v>0</v>
      </c>
      <c r="H43" s="42">
        <v>0</v>
      </c>
      <c r="I43" s="42" t="s">
        <v>526</v>
      </c>
      <c r="J43" s="43" t="s">
        <v>526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zRsyQ9lIwUgSgUuvMAoOUcU6Qdhpc9xbCYWU5AF34uqY0ccshhQWVEK4TtJbRXwg5sFq+cmEwcI7qMf9ZFqTw==" saltValue="Sdp8kLR7HkWzaNPaMBqL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01" t="s">
        <v>10</v>
      </c>
      <c r="C45" s="1202"/>
      <c r="D45" s="58"/>
      <c r="E45" s="1207" t="s">
        <v>11</v>
      </c>
      <c r="F45" s="1207"/>
      <c r="G45" s="1207"/>
      <c r="H45" s="1207"/>
      <c r="I45" s="1207"/>
      <c r="J45" s="1208"/>
      <c r="K45" s="59">
        <v>1079</v>
      </c>
      <c r="L45" s="60">
        <v>1028</v>
      </c>
      <c r="M45" s="60">
        <v>948</v>
      </c>
      <c r="N45" s="60">
        <v>990</v>
      </c>
      <c r="O45" s="61">
        <v>999</v>
      </c>
      <c r="P45" s="48"/>
      <c r="Q45" s="48"/>
      <c r="R45" s="48"/>
      <c r="S45" s="48"/>
      <c r="T45" s="48"/>
      <c r="U45" s="48"/>
    </row>
    <row r="46" spans="1:21" ht="30.75" customHeight="1">
      <c r="A46" s="48"/>
      <c r="B46" s="1203"/>
      <c r="C46" s="1204"/>
      <c r="D46" s="62"/>
      <c r="E46" s="1185" t="s">
        <v>12</v>
      </c>
      <c r="F46" s="1185"/>
      <c r="G46" s="1185"/>
      <c r="H46" s="1185"/>
      <c r="I46" s="1185"/>
      <c r="J46" s="1186"/>
      <c r="K46" s="63" t="s">
        <v>526</v>
      </c>
      <c r="L46" s="64" t="s">
        <v>526</v>
      </c>
      <c r="M46" s="64" t="s">
        <v>526</v>
      </c>
      <c r="N46" s="64" t="s">
        <v>526</v>
      </c>
      <c r="O46" s="65" t="s">
        <v>526</v>
      </c>
      <c r="P46" s="48"/>
      <c r="Q46" s="48"/>
      <c r="R46" s="48"/>
      <c r="S46" s="48"/>
      <c r="T46" s="48"/>
      <c r="U46" s="48"/>
    </row>
    <row r="47" spans="1:21" ht="30.75" customHeight="1">
      <c r="A47" s="48"/>
      <c r="B47" s="1203"/>
      <c r="C47" s="1204"/>
      <c r="D47" s="62"/>
      <c r="E47" s="1185" t="s">
        <v>13</v>
      </c>
      <c r="F47" s="1185"/>
      <c r="G47" s="1185"/>
      <c r="H47" s="1185"/>
      <c r="I47" s="1185"/>
      <c r="J47" s="1186"/>
      <c r="K47" s="63" t="s">
        <v>526</v>
      </c>
      <c r="L47" s="64" t="s">
        <v>526</v>
      </c>
      <c r="M47" s="64" t="s">
        <v>526</v>
      </c>
      <c r="N47" s="64" t="s">
        <v>526</v>
      </c>
      <c r="O47" s="65" t="s">
        <v>526</v>
      </c>
      <c r="P47" s="48"/>
      <c r="Q47" s="48"/>
      <c r="R47" s="48"/>
      <c r="S47" s="48"/>
      <c r="T47" s="48"/>
      <c r="U47" s="48"/>
    </row>
    <row r="48" spans="1:21" ht="30.75" customHeight="1">
      <c r="A48" s="48"/>
      <c r="B48" s="1203"/>
      <c r="C48" s="1204"/>
      <c r="D48" s="62"/>
      <c r="E48" s="1185" t="s">
        <v>14</v>
      </c>
      <c r="F48" s="1185"/>
      <c r="G48" s="1185"/>
      <c r="H48" s="1185"/>
      <c r="I48" s="1185"/>
      <c r="J48" s="1186"/>
      <c r="K48" s="63">
        <v>187</v>
      </c>
      <c r="L48" s="64">
        <v>179</v>
      </c>
      <c r="M48" s="64">
        <v>184</v>
      </c>
      <c r="N48" s="64">
        <v>169</v>
      </c>
      <c r="O48" s="65">
        <v>157</v>
      </c>
      <c r="P48" s="48"/>
      <c r="Q48" s="48"/>
      <c r="R48" s="48"/>
      <c r="S48" s="48"/>
      <c r="T48" s="48"/>
      <c r="U48" s="48"/>
    </row>
    <row r="49" spans="1:21" ht="30.75" customHeight="1">
      <c r="A49" s="48"/>
      <c r="B49" s="1203"/>
      <c r="C49" s="1204"/>
      <c r="D49" s="62"/>
      <c r="E49" s="1185" t="s">
        <v>15</v>
      </c>
      <c r="F49" s="1185"/>
      <c r="G49" s="1185"/>
      <c r="H49" s="1185"/>
      <c r="I49" s="1185"/>
      <c r="J49" s="1186"/>
      <c r="K49" s="63">
        <v>20</v>
      </c>
      <c r="L49" s="64">
        <v>17</v>
      </c>
      <c r="M49" s="64">
        <v>13</v>
      </c>
      <c r="N49" s="64">
        <v>6</v>
      </c>
      <c r="O49" s="65">
        <v>8</v>
      </c>
      <c r="P49" s="48"/>
      <c r="Q49" s="48"/>
      <c r="R49" s="48"/>
      <c r="S49" s="48"/>
      <c r="T49" s="48"/>
      <c r="U49" s="48"/>
    </row>
    <row r="50" spans="1:21" ht="30.75" customHeight="1">
      <c r="A50" s="48"/>
      <c r="B50" s="1203"/>
      <c r="C50" s="1204"/>
      <c r="D50" s="62"/>
      <c r="E50" s="1185" t="s">
        <v>16</v>
      </c>
      <c r="F50" s="1185"/>
      <c r="G50" s="1185"/>
      <c r="H50" s="1185"/>
      <c r="I50" s="1185"/>
      <c r="J50" s="1186"/>
      <c r="K50" s="63">
        <v>32</v>
      </c>
      <c r="L50" s="64">
        <v>31</v>
      </c>
      <c r="M50" s="64">
        <v>31</v>
      </c>
      <c r="N50" s="64">
        <v>9</v>
      </c>
      <c r="O50" s="65">
        <v>9</v>
      </c>
      <c r="P50" s="48"/>
      <c r="Q50" s="48"/>
      <c r="R50" s="48"/>
      <c r="S50" s="48"/>
      <c r="T50" s="48"/>
      <c r="U50" s="48"/>
    </row>
    <row r="51" spans="1:21" ht="30.75" customHeight="1">
      <c r="A51" s="48"/>
      <c r="B51" s="1205"/>
      <c r="C51" s="1206"/>
      <c r="D51" s="66"/>
      <c r="E51" s="1185" t="s">
        <v>17</v>
      </c>
      <c r="F51" s="1185"/>
      <c r="G51" s="1185"/>
      <c r="H51" s="1185"/>
      <c r="I51" s="1185"/>
      <c r="J51" s="1186"/>
      <c r="K51" s="63" t="s">
        <v>526</v>
      </c>
      <c r="L51" s="64" t="s">
        <v>526</v>
      </c>
      <c r="M51" s="64" t="s">
        <v>526</v>
      </c>
      <c r="N51" s="64" t="s">
        <v>526</v>
      </c>
      <c r="O51" s="65" t="s">
        <v>526</v>
      </c>
      <c r="P51" s="48"/>
      <c r="Q51" s="48"/>
      <c r="R51" s="48"/>
      <c r="S51" s="48"/>
      <c r="T51" s="48"/>
      <c r="U51" s="48"/>
    </row>
    <row r="52" spans="1:21" ht="30.75" customHeight="1">
      <c r="A52" s="48"/>
      <c r="B52" s="1183" t="s">
        <v>18</v>
      </c>
      <c r="C52" s="1184"/>
      <c r="D52" s="66"/>
      <c r="E52" s="1185" t="s">
        <v>19</v>
      </c>
      <c r="F52" s="1185"/>
      <c r="G52" s="1185"/>
      <c r="H52" s="1185"/>
      <c r="I52" s="1185"/>
      <c r="J52" s="1186"/>
      <c r="K52" s="63">
        <v>1182</v>
      </c>
      <c r="L52" s="64">
        <v>1132</v>
      </c>
      <c r="M52" s="64">
        <v>1089</v>
      </c>
      <c r="N52" s="64">
        <v>1076</v>
      </c>
      <c r="O52" s="65">
        <v>1046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136</v>
      </c>
      <c r="L53" s="69">
        <v>123</v>
      </c>
      <c r="M53" s="69">
        <v>87</v>
      </c>
      <c r="N53" s="69">
        <v>98</v>
      </c>
      <c r="O53" s="70">
        <v>127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191" t="s">
        <v>25</v>
      </c>
      <c r="C57" s="1192"/>
      <c r="D57" s="1195" t="s">
        <v>26</v>
      </c>
      <c r="E57" s="1196"/>
      <c r="F57" s="1196"/>
      <c r="G57" s="1196"/>
      <c r="H57" s="1196"/>
      <c r="I57" s="1196"/>
      <c r="J57" s="1197"/>
      <c r="K57" s="83"/>
      <c r="L57" s="84"/>
      <c r="M57" s="84"/>
      <c r="N57" s="84"/>
      <c r="O57" s="85"/>
    </row>
    <row r="58" spans="1:21" ht="31.5" customHeight="1" thickBot="1">
      <c r="B58" s="1193"/>
      <c r="C58" s="1194"/>
      <c r="D58" s="1198" t="s">
        <v>27</v>
      </c>
      <c r="E58" s="1199"/>
      <c r="F58" s="1199"/>
      <c r="G58" s="1199"/>
      <c r="H58" s="1199"/>
      <c r="I58" s="1199"/>
      <c r="J58" s="120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jg99mTORNkU6UI7W/+1yyb3NVB3ezLCNO+NzSkdNw1S2MN+ryCviXcVlwF+H1fDiTlpAzknGOhWLhxqvs+JLg==" saltValue="u0N7/Feka3nOcw+dbKmq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567</v>
      </c>
      <c r="J40" s="100" t="s">
        <v>568</v>
      </c>
      <c r="K40" s="100" t="s">
        <v>569</v>
      </c>
      <c r="L40" s="100" t="s">
        <v>570</v>
      </c>
      <c r="M40" s="101" t="s">
        <v>571</v>
      </c>
    </row>
    <row r="41" spans="2:13" ht="27.75" customHeight="1">
      <c r="B41" s="1221" t="s">
        <v>30</v>
      </c>
      <c r="C41" s="1222"/>
      <c r="D41" s="102"/>
      <c r="E41" s="1223" t="s">
        <v>31</v>
      </c>
      <c r="F41" s="1223"/>
      <c r="G41" s="1223"/>
      <c r="H41" s="1224"/>
      <c r="I41" s="352">
        <v>8219</v>
      </c>
      <c r="J41" s="353">
        <v>8371</v>
      </c>
      <c r="K41" s="353">
        <v>8090</v>
      </c>
      <c r="L41" s="353">
        <v>7998</v>
      </c>
      <c r="M41" s="354">
        <v>8052</v>
      </c>
    </row>
    <row r="42" spans="2:13" ht="27.75" customHeight="1">
      <c r="B42" s="1211"/>
      <c r="C42" s="1212"/>
      <c r="D42" s="103"/>
      <c r="E42" s="1215" t="s">
        <v>32</v>
      </c>
      <c r="F42" s="1215"/>
      <c r="G42" s="1215"/>
      <c r="H42" s="1216"/>
      <c r="I42" s="355">
        <v>134</v>
      </c>
      <c r="J42" s="356">
        <v>95</v>
      </c>
      <c r="K42" s="356">
        <v>55</v>
      </c>
      <c r="L42" s="356">
        <v>40</v>
      </c>
      <c r="M42" s="357">
        <v>26</v>
      </c>
    </row>
    <row r="43" spans="2:13" ht="27.75" customHeight="1">
      <c r="B43" s="1211"/>
      <c r="C43" s="1212"/>
      <c r="D43" s="103"/>
      <c r="E43" s="1215" t="s">
        <v>33</v>
      </c>
      <c r="F43" s="1215"/>
      <c r="G43" s="1215"/>
      <c r="H43" s="1216"/>
      <c r="I43" s="355">
        <v>1921</v>
      </c>
      <c r="J43" s="356">
        <v>1928</v>
      </c>
      <c r="K43" s="356">
        <v>1678</v>
      </c>
      <c r="L43" s="356">
        <v>1588</v>
      </c>
      <c r="M43" s="357">
        <v>1474</v>
      </c>
    </row>
    <row r="44" spans="2:13" ht="27.75" customHeight="1">
      <c r="B44" s="1211"/>
      <c r="C44" s="1212"/>
      <c r="D44" s="103"/>
      <c r="E44" s="1215" t="s">
        <v>34</v>
      </c>
      <c r="F44" s="1215"/>
      <c r="G44" s="1215"/>
      <c r="H44" s="1216"/>
      <c r="I44" s="355">
        <v>123</v>
      </c>
      <c r="J44" s="356">
        <v>117</v>
      </c>
      <c r="K44" s="356">
        <v>107</v>
      </c>
      <c r="L44" s="356">
        <v>100</v>
      </c>
      <c r="M44" s="357">
        <v>83</v>
      </c>
    </row>
    <row r="45" spans="2:13" ht="27.75" customHeight="1">
      <c r="B45" s="1211"/>
      <c r="C45" s="1212"/>
      <c r="D45" s="103"/>
      <c r="E45" s="1215" t="s">
        <v>35</v>
      </c>
      <c r="F45" s="1215"/>
      <c r="G45" s="1215"/>
      <c r="H45" s="1216"/>
      <c r="I45" s="355">
        <v>1789</v>
      </c>
      <c r="J45" s="356">
        <v>1659</v>
      </c>
      <c r="K45" s="356">
        <v>1574</v>
      </c>
      <c r="L45" s="356">
        <v>1554</v>
      </c>
      <c r="M45" s="357">
        <v>1511</v>
      </c>
    </row>
    <row r="46" spans="2:13" ht="27.75" customHeight="1">
      <c r="B46" s="1211"/>
      <c r="C46" s="1212"/>
      <c r="D46" s="104"/>
      <c r="E46" s="1215" t="s">
        <v>36</v>
      </c>
      <c r="F46" s="1215"/>
      <c r="G46" s="1215"/>
      <c r="H46" s="1216"/>
      <c r="I46" s="355" t="s">
        <v>526</v>
      </c>
      <c r="J46" s="356" t="s">
        <v>526</v>
      </c>
      <c r="K46" s="356" t="s">
        <v>526</v>
      </c>
      <c r="L46" s="356" t="s">
        <v>526</v>
      </c>
      <c r="M46" s="357" t="s">
        <v>526</v>
      </c>
    </row>
    <row r="47" spans="2:13" ht="27.75" customHeight="1">
      <c r="B47" s="1211"/>
      <c r="C47" s="1212"/>
      <c r="D47" s="105"/>
      <c r="E47" s="1225" t="s">
        <v>37</v>
      </c>
      <c r="F47" s="1226"/>
      <c r="G47" s="1226"/>
      <c r="H47" s="1227"/>
      <c r="I47" s="355" t="s">
        <v>526</v>
      </c>
      <c r="J47" s="356" t="s">
        <v>526</v>
      </c>
      <c r="K47" s="356" t="s">
        <v>526</v>
      </c>
      <c r="L47" s="356" t="s">
        <v>526</v>
      </c>
      <c r="M47" s="357" t="s">
        <v>526</v>
      </c>
    </row>
    <row r="48" spans="2:13" ht="27.75" customHeight="1">
      <c r="B48" s="1211"/>
      <c r="C48" s="1212"/>
      <c r="D48" s="103"/>
      <c r="E48" s="1215" t="s">
        <v>38</v>
      </c>
      <c r="F48" s="1215"/>
      <c r="G48" s="1215"/>
      <c r="H48" s="1216"/>
      <c r="I48" s="355" t="s">
        <v>526</v>
      </c>
      <c r="J48" s="356" t="s">
        <v>526</v>
      </c>
      <c r="K48" s="356" t="s">
        <v>526</v>
      </c>
      <c r="L48" s="356" t="s">
        <v>526</v>
      </c>
      <c r="M48" s="357" t="s">
        <v>526</v>
      </c>
    </row>
    <row r="49" spans="2:13" ht="27.75" customHeight="1">
      <c r="B49" s="1213"/>
      <c r="C49" s="1214"/>
      <c r="D49" s="103"/>
      <c r="E49" s="1215" t="s">
        <v>39</v>
      </c>
      <c r="F49" s="1215"/>
      <c r="G49" s="1215"/>
      <c r="H49" s="1216"/>
      <c r="I49" s="355" t="s">
        <v>526</v>
      </c>
      <c r="J49" s="356" t="s">
        <v>526</v>
      </c>
      <c r="K49" s="356" t="s">
        <v>526</v>
      </c>
      <c r="L49" s="356" t="s">
        <v>526</v>
      </c>
      <c r="M49" s="357" t="s">
        <v>526</v>
      </c>
    </row>
    <row r="50" spans="2:13" ht="27.75" customHeight="1">
      <c r="B50" s="1209" t="s">
        <v>40</v>
      </c>
      <c r="C50" s="1210"/>
      <c r="D50" s="106"/>
      <c r="E50" s="1215" t="s">
        <v>41</v>
      </c>
      <c r="F50" s="1215"/>
      <c r="G50" s="1215"/>
      <c r="H50" s="1216"/>
      <c r="I50" s="355">
        <v>6149</v>
      </c>
      <c r="J50" s="356">
        <v>6320</v>
      </c>
      <c r="K50" s="356">
        <v>6503</v>
      </c>
      <c r="L50" s="356">
        <v>6668</v>
      </c>
      <c r="M50" s="357">
        <v>7511</v>
      </c>
    </row>
    <row r="51" spans="2:13" ht="27.75" customHeight="1">
      <c r="B51" s="1211"/>
      <c r="C51" s="1212"/>
      <c r="D51" s="103"/>
      <c r="E51" s="1215" t="s">
        <v>42</v>
      </c>
      <c r="F51" s="1215"/>
      <c r="G51" s="1215"/>
      <c r="H51" s="1216"/>
      <c r="I51" s="355">
        <v>185</v>
      </c>
      <c r="J51" s="356">
        <v>149</v>
      </c>
      <c r="K51" s="356">
        <v>110</v>
      </c>
      <c r="L51" s="356">
        <v>72</v>
      </c>
      <c r="M51" s="357">
        <v>40</v>
      </c>
    </row>
    <row r="52" spans="2:13" ht="27.75" customHeight="1">
      <c r="B52" s="1213"/>
      <c r="C52" s="1214"/>
      <c r="D52" s="103"/>
      <c r="E52" s="1215" t="s">
        <v>43</v>
      </c>
      <c r="F52" s="1215"/>
      <c r="G52" s="1215"/>
      <c r="H52" s="1216"/>
      <c r="I52" s="355">
        <v>9615</v>
      </c>
      <c r="J52" s="356">
        <v>9556</v>
      </c>
      <c r="K52" s="356">
        <v>9248</v>
      </c>
      <c r="L52" s="356">
        <v>8895</v>
      </c>
      <c r="M52" s="357">
        <v>8603</v>
      </c>
    </row>
    <row r="53" spans="2:13" ht="27.75" customHeight="1" thickBot="1">
      <c r="B53" s="1217" t="s">
        <v>44</v>
      </c>
      <c r="C53" s="1218"/>
      <c r="D53" s="107"/>
      <c r="E53" s="1219" t="s">
        <v>45</v>
      </c>
      <c r="F53" s="1219"/>
      <c r="G53" s="1219"/>
      <c r="H53" s="1220"/>
      <c r="I53" s="358">
        <v>-3764</v>
      </c>
      <c r="J53" s="359">
        <v>-3855</v>
      </c>
      <c r="K53" s="359">
        <v>-4358</v>
      </c>
      <c r="L53" s="359">
        <v>-4356</v>
      </c>
      <c r="M53" s="360">
        <v>-5007</v>
      </c>
    </row>
    <row r="54" spans="2:13" ht="27.75" customHeight="1">
      <c r="B54" s="108" t="s">
        <v>46</v>
      </c>
      <c r="C54" s="109"/>
      <c r="D54" s="109"/>
      <c r="E54" s="110"/>
      <c r="F54" s="110"/>
      <c r="G54" s="110"/>
      <c r="H54" s="110"/>
      <c r="I54" s="111"/>
      <c r="J54" s="111"/>
      <c r="K54" s="111"/>
      <c r="L54" s="111"/>
      <c r="M54" s="111"/>
    </row>
    <row r="55" spans="2:13"/>
  </sheetData>
  <sheetProtection algorithmName="SHA-512" hashValue="DxsZfSDCSfCk5MasX2sTzzUzCh9O/6DimQm6Ahz7mkGCY9DAMoF4bMqzL+HS8gidZ8kQ1tZgjLesSkFXSAQLrQ==" saltValue="+aPG0u5lPOU7QatYBBiR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569</v>
      </c>
      <c r="G54" s="116" t="s">
        <v>570</v>
      </c>
      <c r="H54" s="117" t="s">
        <v>571</v>
      </c>
    </row>
    <row r="55" spans="2:8" ht="52.5" customHeight="1">
      <c r="B55" s="118"/>
      <c r="C55" s="1236" t="s">
        <v>48</v>
      </c>
      <c r="D55" s="1236"/>
      <c r="E55" s="1237"/>
      <c r="F55" s="119">
        <v>1201</v>
      </c>
      <c r="G55" s="119">
        <v>1286</v>
      </c>
      <c r="H55" s="120">
        <v>1375</v>
      </c>
    </row>
    <row r="56" spans="2:8" ht="52.5" customHeight="1">
      <c r="B56" s="121"/>
      <c r="C56" s="1238" t="s">
        <v>49</v>
      </c>
      <c r="D56" s="1238"/>
      <c r="E56" s="1239"/>
      <c r="F56" s="122">
        <v>994</v>
      </c>
      <c r="G56" s="122">
        <v>1007</v>
      </c>
      <c r="H56" s="123">
        <v>1177</v>
      </c>
    </row>
    <row r="57" spans="2:8" ht="53.25" customHeight="1">
      <c r="B57" s="121"/>
      <c r="C57" s="1240" t="s">
        <v>50</v>
      </c>
      <c r="D57" s="1240"/>
      <c r="E57" s="1241"/>
      <c r="F57" s="124">
        <v>3859</v>
      </c>
      <c r="G57" s="124">
        <v>3986</v>
      </c>
      <c r="H57" s="125">
        <v>4914</v>
      </c>
    </row>
    <row r="58" spans="2:8" ht="45.75" customHeight="1">
      <c r="B58" s="126"/>
      <c r="C58" s="1228" t="s">
        <v>589</v>
      </c>
      <c r="D58" s="1229"/>
      <c r="E58" s="1230"/>
      <c r="F58" s="127">
        <v>2603</v>
      </c>
      <c r="G58" s="127">
        <v>2674</v>
      </c>
      <c r="H58" s="128">
        <v>2982</v>
      </c>
    </row>
    <row r="59" spans="2:8" ht="45.75" customHeight="1">
      <c r="B59" s="126"/>
      <c r="C59" s="1228" t="s">
        <v>588</v>
      </c>
      <c r="D59" s="1229"/>
      <c r="E59" s="1230"/>
      <c r="F59" s="127">
        <v>0</v>
      </c>
      <c r="G59" s="127">
        <v>0</v>
      </c>
      <c r="H59" s="128">
        <v>616</v>
      </c>
    </row>
    <row r="60" spans="2:8" ht="45.75" customHeight="1">
      <c r="B60" s="126"/>
      <c r="C60" s="1228" t="s">
        <v>590</v>
      </c>
      <c r="D60" s="1229"/>
      <c r="E60" s="1230"/>
      <c r="F60" s="127">
        <v>434</v>
      </c>
      <c r="G60" s="127">
        <v>434</v>
      </c>
      <c r="H60" s="128">
        <v>412</v>
      </c>
    </row>
    <row r="61" spans="2:8" ht="45.75" customHeight="1">
      <c r="B61" s="126"/>
      <c r="C61" s="1228" t="s">
        <v>591</v>
      </c>
      <c r="D61" s="1229"/>
      <c r="E61" s="1230"/>
      <c r="F61" s="127">
        <v>408</v>
      </c>
      <c r="G61" s="127">
        <v>408</v>
      </c>
      <c r="H61" s="128">
        <v>408</v>
      </c>
    </row>
    <row r="62" spans="2:8" ht="45.75" customHeight="1" thickBot="1">
      <c r="B62" s="129"/>
      <c r="C62" s="1231" t="s">
        <v>592</v>
      </c>
      <c r="D62" s="1232"/>
      <c r="E62" s="1233"/>
      <c r="F62" s="130">
        <v>103</v>
      </c>
      <c r="G62" s="130">
        <v>103</v>
      </c>
      <c r="H62" s="131">
        <v>103</v>
      </c>
    </row>
    <row r="63" spans="2:8" ht="52.5" customHeight="1" thickBot="1">
      <c r="B63" s="132"/>
      <c r="C63" s="1234" t="s">
        <v>51</v>
      </c>
      <c r="D63" s="1234"/>
      <c r="E63" s="1235"/>
      <c r="F63" s="133">
        <v>6054</v>
      </c>
      <c r="G63" s="133">
        <v>6280</v>
      </c>
      <c r="H63" s="134">
        <v>7466</v>
      </c>
    </row>
    <row r="64" spans="2:8"/>
  </sheetData>
  <sheetProtection algorithmName="SHA-512" hashValue="x4V8JyU/ONOYi/jscGPEL/PXpM1RBPjKzRakJ22KwQn477127yGnPZYln7pKzdgdT78dtA0xAn8addiVfhnLqA==" saltValue="muXzJFfTk3tj7UTfobEv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E85"/>
  <sheetViews>
    <sheetView showGridLines="0" zoomScaleNormal="100" zoomScaleSheetLayoutView="55" workbookViewId="0">
      <selection activeCell="CN112" sqref="CN112"/>
    </sheetView>
  </sheetViews>
  <sheetFormatPr defaultColWidth="0" defaultRowHeight="0" customHeight="1" zeroHeight="1"/>
  <cols>
    <col min="1" max="1" width="6.375" style="1242" customWidth="1"/>
    <col min="2" max="107" width="2.5" style="1242" customWidth="1"/>
    <col min="108" max="108" width="6.125" style="1244" customWidth="1"/>
    <col min="109" max="109" width="5.875" style="1243" customWidth="1"/>
    <col min="110" max="16384" width="8.625" style="1242" hidden="1"/>
  </cols>
  <sheetData>
    <row r="1" spans="1:109" ht="42.75" customHeight="1">
      <c r="A1" s="1300"/>
      <c r="B1" s="1299"/>
      <c r="DD1" s="1242"/>
      <c r="DE1" s="1242"/>
    </row>
    <row r="2" spans="1:109" ht="25.5" customHeight="1">
      <c r="A2" s="1298"/>
      <c r="C2" s="1298"/>
      <c r="O2" s="1298"/>
      <c r="P2" s="1298"/>
      <c r="Q2" s="1298"/>
      <c r="R2" s="1298"/>
      <c r="S2" s="1298"/>
      <c r="T2" s="1298"/>
      <c r="U2" s="1298"/>
      <c r="V2" s="1298"/>
      <c r="W2" s="1298"/>
      <c r="X2" s="1298"/>
      <c r="Y2" s="1298"/>
      <c r="Z2" s="1298"/>
      <c r="AA2" s="1298"/>
      <c r="AB2" s="1298"/>
      <c r="AC2" s="1298"/>
      <c r="AD2" s="1298"/>
      <c r="AE2" s="1298"/>
      <c r="AF2" s="1298"/>
      <c r="AG2" s="1298"/>
      <c r="AH2" s="1298"/>
      <c r="AI2" s="1298"/>
      <c r="AU2" s="1298"/>
      <c r="BG2" s="1298"/>
      <c r="BS2" s="1298"/>
      <c r="CE2" s="1298"/>
      <c r="CQ2" s="1298"/>
      <c r="DD2" s="1242"/>
      <c r="DE2" s="1242"/>
    </row>
    <row r="3" spans="1:109" ht="25.5" customHeight="1">
      <c r="A3" s="1298"/>
      <c r="C3" s="1298"/>
      <c r="O3" s="1298"/>
      <c r="P3" s="1298"/>
      <c r="Q3" s="1298"/>
      <c r="R3" s="1298"/>
      <c r="S3" s="1298"/>
      <c r="T3" s="1298"/>
      <c r="U3" s="1298"/>
      <c r="V3" s="1298"/>
      <c r="W3" s="1298"/>
      <c r="X3" s="1298"/>
      <c r="Y3" s="1298"/>
      <c r="Z3" s="1298"/>
      <c r="AA3" s="1298"/>
      <c r="AB3" s="1298"/>
      <c r="AC3" s="1298"/>
      <c r="AD3" s="1298"/>
      <c r="AE3" s="1298"/>
      <c r="AF3" s="1298"/>
      <c r="AG3" s="1298"/>
      <c r="AH3" s="1298"/>
      <c r="AI3" s="1298"/>
      <c r="AU3" s="1298"/>
      <c r="BG3" s="1298"/>
      <c r="BS3" s="1298"/>
      <c r="CE3" s="1298"/>
      <c r="CQ3" s="1298"/>
      <c r="DD3" s="1242"/>
      <c r="DE3" s="1242"/>
    </row>
    <row r="4" spans="1:109" s="256" customFormat="1" ht="13.5">
      <c r="A4" s="1298"/>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c r="CG4" s="1298"/>
      <c r="CH4" s="1298"/>
      <c r="CI4" s="1298"/>
      <c r="CJ4" s="1298"/>
      <c r="CK4" s="1298"/>
      <c r="CL4" s="1298"/>
      <c r="CM4" s="1298"/>
      <c r="CN4" s="1298"/>
      <c r="CO4" s="1298"/>
      <c r="CP4" s="1298"/>
      <c r="CQ4" s="1298"/>
      <c r="CR4" s="1298"/>
      <c r="CS4" s="1298"/>
      <c r="CT4" s="1298"/>
      <c r="CU4" s="1298"/>
      <c r="CV4" s="1298"/>
      <c r="CW4" s="1298"/>
      <c r="CX4" s="1298"/>
      <c r="CY4" s="1298"/>
      <c r="CZ4" s="1298"/>
      <c r="DA4" s="1298"/>
      <c r="DB4" s="1298"/>
      <c r="DC4" s="1298"/>
      <c r="DD4" s="1298"/>
      <c r="DE4" s="1298"/>
    </row>
    <row r="5" spans="1:109" s="256" customFormat="1" ht="13.5">
      <c r="A5" s="1298"/>
      <c r="B5" s="1298"/>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98"/>
      <c r="CE5" s="1298"/>
      <c r="CF5" s="1298"/>
      <c r="CG5" s="1298"/>
      <c r="CH5" s="1298"/>
      <c r="CI5" s="1298"/>
      <c r="CJ5" s="1298"/>
      <c r="CK5" s="1298"/>
      <c r="CL5" s="1298"/>
      <c r="CM5" s="1298"/>
      <c r="CN5" s="1298"/>
      <c r="CO5" s="1298"/>
      <c r="CP5" s="1298"/>
      <c r="CQ5" s="1298"/>
      <c r="CR5" s="1298"/>
      <c r="CS5" s="1298"/>
      <c r="CT5" s="1298"/>
      <c r="CU5" s="1298"/>
      <c r="CV5" s="1298"/>
      <c r="CW5" s="1298"/>
      <c r="CX5" s="1298"/>
      <c r="CY5" s="1298"/>
      <c r="CZ5" s="1298"/>
      <c r="DA5" s="1298"/>
      <c r="DB5" s="1298"/>
      <c r="DC5" s="1298"/>
      <c r="DD5" s="1298"/>
      <c r="DE5" s="1298"/>
    </row>
    <row r="6" spans="1:109" s="256" customFormat="1" ht="13.5">
      <c r="A6" s="1298"/>
      <c r="B6" s="1298"/>
      <c r="C6" s="129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8"/>
      <c r="AZ6" s="1298"/>
      <c r="BA6" s="1298"/>
      <c r="BB6" s="1298"/>
      <c r="BC6" s="1298"/>
      <c r="BD6" s="1298"/>
      <c r="BE6" s="1298"/>
      <c r="BF6" s="1298"/>
      <c r="BG6" s="1298"/>
      <c r="BH6" s="1298"/>
      <c r="BI6" s="1298"/>
      <c r="BJ6" s="1298"/>
      <c r="BK6" s="1298"/>
      <c r="BL6" s="1298"/>
      <c r="BM6" s="1298"/>
      <c r="BN6" s="1298"/>
      <c r="BO6" s="1298"/>
      <c r="BP6" s="1298"/>
      <c r="BQ6" s="1298"/>
      <c r="BR6" s="1298"/>
      <c r="BS6" s="1298"/>
      <c r="BT6" s="1298"/>
      <c r="BU6" s="1298"/>
      <c r="BV6" s="1298"/>
      <c r="BW6" s="1298"/>
      <c r="BX6" s="1298"/>
      <c r="BY6" s="1298"/>
      <c r="BZ6" s="1298"/>
      <c r="CA6" s="1298"/>
      <c r="CB6" s="1298"/>
      <c r="CC6" s="1298"/>
      <c r="CD6" s="1298"/>
      <c r="CE6" s="1298"/>
      <c r="CF6" s="1298"/>
      <c r="CG6" s="1298"/>
      <c r="CH6" s="1298"/>
      <c r="CI6" s="1298"/>
      <c r="CJ6" s="1298"/>
      <c r="CK6" s="1298"/>
      <c r="CL6" s="1298"/>
      <c r="CM6" s="1298"/>
      <c r="CN6" s="1298"/>
      <c r="CO6" s="1298"/>
      <c r="CP6" s="1298"/>
      <c r="CQ6" s="1298"/>
      <c r="CR6" s="1298"/>
      <c r="CS6" s="1298"/>
      <c r="CT6" s="1298"/>
      <c r="CU6" s="1298"/>
      <c r="CV6" s="1298"/>
      <c r="CW6" s="1298"/>
      <c r="CX6" s="1298"/>
      <c r="CY6" s="1298"/>
      <c r="CZ6" s="1298"/>
      <c r="DA6" s="1298"/>
      <c r="DB6" s="1298"/>
      <c r="DC6" s="1298"/>
      <c r="DD6" s="1298"/>
      <c r="DE6" s="1298"/>
    </row>
    <row r="7" spans="1:109" s="256" customFormat="1" ht="13.5">
      <c r="A7" s="1298"/>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8"/>
      <c r="BV7" s="1298"/>
      <c r="BW7" s="1298"/>
      <c r="BX7" s="1298"/>
      <c r="BY7" s="1298"/>
      <c r="BZ7" s="1298"/>
      <c r="CA7" s="1298"/>
      <c r="CB7" s="1298"/>
      <c r="CC7" s="1298"/>
      <c r="CD7" s="1298"/>
      <c r="CE7" s="1298"/>
      <c r="CF7" s="1298"/>
      <c r="CG7" s="1298"/>
      <c r="CH7" s="1298"/>
      <c r="CI7" s="1298"/>
      <c r="CJ7" s="1298"/>
      <c r="CK7" s="1298"/>
      <c r="CL7" s="1298"/>
      <c r="CM7" s="1298"/>
      <c r="CN7" s="1298"/>
      <c r="CO7" s="1298"/>
      <c r="CP7" s="1298"/>
      <c r="CQ7" s="1298"/>
      <c r="CR7" s="1298"/>
      <c r="CS7" s="1298"/>
      <c r="CT7" s="1298"/>
      <c r="CU7" s="1298"/>
      <c r="CV7" s="1298"/>
      <c r="CW7" s="1298"/>
      <c r="CX7" s="1298"/>
      <c r="CY7" s="1298"/>
      <c r="CZ7" s="1298"/>
      <c r="DA7" s="1298"/>
      <c r="DB7" s="1298"/>
      <c r="DC7" s="1298"/>
      <c r="DD7" s="1298"/>
      <c r="DE7" s="1298"/>
    </row>
    <row r="8" spans="1:109" s="256" customFormat="1" ht="13.5">
      <c r="A8" s="1298"/>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8"/>
      <c r="BE8" s="1298"/>
      <c r="BF8" s="1298"/>
      <c r="BG8" s="1298"/>
      <c r="BH8" s="1298"/>
      <c r="BI8" s="1298"/>
      <c r="BJ8" s="1298"/>
      <c r="BK8" s="1298"/>
      <c r="BL8" s="1298"/>
      <c r="BM8" s="1298"/>
      <c r="BN8" s="1298"/>
      <c r="BO8" s="1298"/>
      <c r="BP8" s="1298"/>
      <c r="BQ8" s="1298"/>
      <c r="BR8" s="1298"/>
      <c r="BS8" s="1298"/>
      <c r="BT8" s="1298"/>
      <c r="BU8" s="1298"/>
      <c r="BV8" s="1298"/>
      <c r="BW8" s="1298"/>
      <c r="BX8" s="1298"/>
      <c r="BY8" s="1298"/>
      <c r="BZ8" s="1298"/>
      <c r="CA8" s="1298"/>
      <c r="CB8" s="1298"/>
      <c r="CC8" s="1298"/>
      <c r="CD8" s="1298"/>
      <c r="CE8" s="1298"/>
      <c r="CF8" s="1298"/>
      <c r="CG8" s="1298"/>
      <c r="CH8" s="1298"/>
      <c r="CI8" s="1298"/>
      <c r="CJ8" s="1298"/>
      <c r="CK8" s="1298"/>
      <c r="CL8" s="1298"/>
      <c r="CM8" s="1298"/>
      <c r="CN8" s="1298"/>
      <c r="CO8" s="1298"/>
      <c r="CP8" s="1298"/>
      <c r="CQ8" s="1298"/>
      <c r="CR8" s="1298"/>
      <c r="CS8" s="1298"/>
      <c r="CT8" s="1298"/>
      <c r="CU8" s="1298"/>
      <c r="CV8" s="1298"/>
      <c r="CW8" s="1298"/>
      <c r="CX8" s="1298"/>
      <c r="CY8" s="1298"/>
      <c r="CZ8" s="1298"/>
      <c r="DA8" s="1298"/>
      <c r="DB8" s="1298"/>
      <c r="DC8" s="1298"/>
      <c r="DD8" s="1298"/>
      <c r="DE8" s="1298"/>
    </row>
    <row r="9" spans="1:109" s="256" customFormat="1" ht="13.5">
      <c r="A9" s="1298"/>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8"/>
      <c r="AK9" s="1298"/>
      <c r="AL9" s="1298"/>
      <c r="AM9" s="1298"/>
      <c r="AN9" s="1298"/>
      <c r="AO9" s="1298"/>
      <c r="AP9" s="1298"/>
      <c r="AQ9" s="1298"/>
      <c r="AR9" s="1298"/>
      <c r="AS9" s="1298"/>
      <c r="AT9" s="1298"/>
      <c r="AU9" s="1298"/>
      <c r="AV9" s="1298"/>
      <c r="AW9" s="1298"/>
      <c r="AX9" s="1298"/>
      <c r="AY9" s="1298"/>
      <c r="AZ9" s="1298"/>
      <c r="BA9" s="1298"/>
      <c r="BB9" s="1298"/>
      <c r="BC9" s="1298"/>
      <c r="BD9" s="1298"/>
      <c r="BE9" s="1298"/>
      <c r="BF9" s="1298"/>
      <c r="BG9" s="1298"/>
      <c r="BH9" s="1298"/>
      <c r="BI9" s="1298"/>
      <c r="BJ9" s="1298"/>
      <c r="BK9" s="1298"/>
      <c r="BL9" s="1298"/>
      <c r="BM9" s="1298"/>
      <c r="BN9" s="1298"/>
      <c r="BO9" s="1298"/>
      <c r="BP9" s="1298"/>
      <c r="BQ9" s="1298"/>
      <c r="BR9" s="1298"/>
      <c r="BS9" s="1298"/>
      <c r="BT9" s="1298"/>
      <c r="BU9" s="1298"/>
      <c r="BV9" s="1298"/>
      <c r="BW9" s="1298"/>
      <c r="BX9" s="1298"/>
      <c r="BY9" s="1298"/>
      <c r="BZ9" s="1298"/>
      <c r="CA9" s="1298"/>
      <c r="CB9" s="1298"/>
      <c r="CC9" s="1298"/>
      <c r="CD9" s="1298"/>
      <c r="CE9" s="1298"/>
      <c r="CF9" s="1298"/>
      <c r="CG9" s="1298"/>
      <c r="CH9" s="1298"/>
      <c r="CI9" s="1298"/>
      <c r="CJ9" s="1298"/>
      <c r="CK9" s="1298"/>
      <c r="CL9" s="1298"/>
      <c r="CM9" s="1298"/>
      <c r="CN9" s="1298"/>
      <c r="CO9" s="1298"/>
      <c r="CP9" s="1298"/>
      <c r="CQ9" s="1298"/>
      <c r="CR9" s="1298"/>
      <c r="CS9" s="1298"/>
      <c r="CT9" s="1298"/>
      <c r="CU9" s="1298"/>
      <c r="CV9" s="1298"/>
      <c r="CW9" s="1298"/>
      <c r="CX9" s="1298"/>
      <c r="CY9" s="1298"/>
      <c r="CZ9" s="1298"/>
      <c r="DA9" s="1298"/>
      <c r="DB9" s="1298"/>
      <c r="DC9" s="1298"/>
      <c r="DD9" s="1298"/>
      <c r="DE9" s="1298"/>
    </row>
    <row r="10" spans="1:109" s="256" customFormat="1" ht="13.5">
      <c r="A10" s="1298"/>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c r="BG10" s="1298"/>
      <c r="BH10" s="1298"/>
      <c r="BI10" s="1298"/>
      <c r="BJ10" s="1298"/>
      <c r="BK10" s="1298"/>
      <c r="BL10" s="1298"/>
      <c r="BM10" s="1298"/>
      <c r="BN10" s="1298"/>
      <c r="BO10" s="1298"/>
      <c r="BP10" s="1298"/>
      <c r="BQ10" s="1298"/>
      <c r="BR10" s="1298"/>
      <c r="BS10" s="1298"/>
      <c r="BT10" s="1298"/>
      <c r="BU10" s="1298"/>
      <c r="BV10" s="1298"/>
      <c r="BW10" s="1298"/>
      <c r="BX10" s="1298"/>
      <c r="BY10" s="1298"/>
      <c r="BZ10" s="1298"/>
      <c r="CA10" s="1298"/>
      <c r="CB10" s="1298"/>
      <c r="CC10" s="1298"/>
      <c r="CD10" s="1298"/>
      <c r="CE10" s="1298"/>
      <c r="CF10" s="1298"/>
      <c r="CG10" s="1298"/>
      <c r="CH10" s="1298"/>
      <c r="CI10" s="1298"/>
      <c r="CJ10" s="1298"/>
      <c r="CK10" s="1298"/>
      <c r="CL10" s="1298"/>
      <c r="CM10" s="1298"/>
      <c r="CN10" s="1298"/>
      <c r="CO10" s="1298"/>
      <c r="CP10" s="1298"/>
      <c r="CQ10" s="1298"/>
      <c r="CR10" s="1298"/>
      <c r="CS10" s="1298"/>
      <c r="CT10" s="1298"/>
      <c r="CU10" s="1298"/>
      <c r="CV10" s="1298"/>
      <c r="CW10" s="1298"/>
      <c r="CX10" s="1298"/>
      <c r="CY10" s="1298"/>
      <c r="CZ10" s="1298"/>
      <c r="DA10" s="1298"/>
      <c r="DB10" s="1298"/>
      <c r="DC10" s="1298"/>
      <c r="DD10" s="1298"/>
      <c r="DE10" s="1298"/>
    </row>
    <row r="11" spans="1:109" s="256" customFormat="1" ht="13.5">
      <c r="A11" s="1298"/>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8"/>
      <c r="BJ11" s="1298"/>
      <c r="BK11" s="1298"/>
      <c r="BL11" s="1298"/>
      <c r="BM11" s="1298"/>
      <c r="BN11" s="1298"/>
      <c r="BO11" s="1298"/>
      <c r="BP11" s="1298"/>
      <c r="BQ11" s="1298"/>
      <c r="BR11" s="1298"/>
      <c r="BS11" s="1298"/>
      <c r="BT11" s="1298"/>
      <c r="BU11" s="1298"/>
      <c r="BV11" s="1298"/>
      <c r="BW11" s="1298"/>
      <c r="BX11" s="1298"/>
      <c r="BY11" s="1298"/>
      <c r="BZ11" s="1298"/>
      <c r="CA11" s="1298"/>
      <c r="CB11" s="1298"/>
      <c r="CC11" s="1298"/>
      <c r="CD11" s="1298"/>
      <c r="CE11" s="1298"/>
      <c r="CF11" s="1298"/>
      <c r="CG11" s="1298"/>
      <c r="CH11" s="1298"/>
      <c r="CI11" s="1298"/>
      <c r="CJ11" s="1298"/>
      <c r="CK11" s="1298"/>
      <c r="CL11" s="1298"/>
      <c r="CM11" s="1298"/>
      <c r="CN11" s="1298"/>
      <c r="CO11" s="1298"/>
      <c r="CP11" s="1298"/>
      <c r="CQ11" s="1298"/>
      <c r="CR11" s="1298"/>
      <c r="CS11" s="1298"/>
      <c r="CT11" s="1298"/>
      <c r="CU11" s="1298"/>
      <c r="CV11" s="1298"/>
      <c r="CW11" s="1298"/>
      <c r="CX11" s="1298"/>
      <c r="CY11" s="1298"/>
      <c r="CZ11" s="1298"/>
      <c r="DA11" s="1298"/>
      <c r="DB11" s="1298"/>
      <c r="DC11" s="1298"/>
      <c r="DD11" s="1298"/>
      <c r="DE11" s="1298"/>
    </row>
    <row r="12" spans="1:109" s="256" customFormat="1" ht="13.5">
      <c r="A12" s="1298"/>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8"/>
      <c r="CO12" s="1298"/>
      <c r="CP12" s="1298"/>
      <c r="CQ12" s="1298"/>
      <c r="CR12" s="1298"/>
      <c r="CS12" s="1298"/>
      <c r="CT12" s="1298"/>
      <c r="CU12" s="1298"/>
      <c r="CV12" s="1298"/>
      <c r="CW12" s="1298"/>
      <c r="CX12" s="1298"/>
      <c r="CY12" s="1298"/>
      <c r="CZ12" s="1298"/>
      <c r="DA12" s="1298"/>
      <c r="DB12" s="1298"/>
      <c r="DC12" s="1298"/>
      <c r="DD12" s="1298"/>
      <c r="DE12" s="1298"/>
    </row>
    <row r="13" spans="1:109" s="256" customFormat="1" ht="13.5">
      <c r="A13" s="1298"/>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c r="BG13" s="1298"/>
      <c r="BH13" s="1298"/>
      <c r="BI13" s="1298"/>
      <c r="BJ13" s="1298"/>
      <c r="BK13" s="1298"/>
      <c r="BL13" s="1298"/>
      <c r="BM13" s="1298"/>
      <c r="BN13" s="1298"/>
      <c r="BO13" s="1298"/>
      <c r="BP13" s="1298"/>
      <c r="BQ13" s="1298"/>
      <c r="BR13" s="1298"/>
      <c r="BS13" s="1298"/>
      <c r="BT13" s="1298"/>
      <c r="BU13" s="1298"/>
      <c r="BV13" s="1298"/>
      <c r="BW13" s="1298"/>
      <c r="BX13" s="1298"/>
      <c r="BY13" s="1298"/>
      <c r="BZ13" s="1298"/>
      <c r="CA13" s="1298"/>
      <c r="CB13" s="1298"/>
      <c r="CC13" s="1298"/>
      <c r="CD13" s="1298"/>
      <c r="CE13" s="1298"/>
      <c r="CF13" s="1298"/>
      <c r="CG13" s="1298"/>
      <c r="CH13" s="1298"/>
      <c r="CI13" s="1298"/>
      <c r="CJ13" s="1298"/>
      <c r="CK13" s="1298"/>
      <c r="CL13" s="1298"/>
      <c r="CM13" s="1298"/>
      <c r="CN13" s="1298"/>
      <c r="CO13" s="1298"/>
      <c r="CP13" s="1298"/>
      <c r="CQ13" s="1298"/>
      <c r="CR13" s="1298"/>
      <c r="CS13" s="1298"/>
      <c r="CT13" s="1298"/>
      <c r="CU13" s="1298"/>
      <c r="CV13" s="1298"/>
      <c r="CW13" s="1298"/>
      <c r="CX13" s="1298"/>
      <c r="CY13" s="1298"/>
      <c r="CZ13" s="1298"/>
      <c r="DA13" s="1298"/>
      <c r="DB13" s="1298"/>
      <c r="DC13" s="1298"/>
      <c r="DD13" s="1298"/>
      <c r="DE13" s="1298"/>
    </row>
    <row r="14" spans="1:109" s="256" customFormat="1" ht="13.5">
      <c r="A14" s="1298"/>
      <c r="B14" s="1298"/>
      <c r="C14" s="1298"/>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8"/>
      <c r="BV14" s="1298"/>
      <c r="BW14" s="1298"/>
      <c r="BX14" s="1298"/>
      <c r="BY14" s="1298"/>
      <c r="BZ14" s="1298"/>
      <c r="CA14" s="1298"/>
      <c r="CB14" s="1298"/>
      <c r="CC14" s="1298"/>
      <c r="CD14" s="1298"/>
      <c r="CE14" s="1298"/>
      <c r="CF14" s="1298"/>
      <c r="CG14" s="1298"/>
      <c r="CH14" s="1298"/>
      <c r="CI14" s="1298"/>
      <c r="CJ14" s="1298"/>
      <c r="CK14" s="1298"/>
      <c r="CL14" s="1298"/>
      <c r="CM14" s="1298"/>
      <c r="CN14" s="1298"/>
      <c r="CO14" s="1298"/>
      <c r="CP14" s="1298"/>
      <c r="CQ14" s="1298"/>
      <c r="CR14" s="1298"/>
      <c r="CS14" s="1298"/>
      <c r="CT14" s="1298"/>
      <c r="CU14" s="1298"/>
      <c r="CV14" s="1298"/>
      <c r="CW14" s="1298"/>
      <c r="CX14" s="1298"/>
      <c r="CY14" s="1298"/>
      <c r="CZ14" s="1298"/>
      <c r="DA14" s="1298"/>
      <c r="DB14" s="1298"/>
      <c r="DC14" s="1298"/>
      <c r="DD14" s="1298"/>
      <c r="DE14" s="1298"/>
    </row>
    <row r="15" spans="1:109" s="256" customFormat="1" ht="13.5">
      <c r="A15" s="1242"/>
      <c r="B15" s="1298"/>
      <c r="C15" s="1298"/>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8"/>
      <c r="AM15" s="1298"/>
      <c r="AN15" s="1298"/>
      <c r="AO15" s="1298"/>
      <c r="AP15" s="1298"/>
      <c r="AQ15" s="1298"/>
      <c r="AR15" s="1298"/>
      <c r="AS15" s="1298"/>
      <c r="AT15" s="1298"/>
      <c r="AU15" s="1298"/>
      <c r="AV15" s="1298"/>
      <c r="AW15" s="1298"/>
      <c r="AX15" s="1298"/>
      <c r="AY15" s="1298"/>
      <c r="AZ15" s="1298"/>
      <c r="BA15" s="1298"/>
      <c r="BB15" s="1298"/>
      <c r="BC15" s="1298"/>
      <c r="BD15" s="1298"/>
      <c r="BE15" s="1298"/>
      <c r="BF15" s="1298"/>
      <c r="BG15" s="1298"/>
      <c r="BH15" s="1298"/>
      <c r="BI15" s="1298"/>
      <c r="BJ15" s="1298"/>
      <c r="BK15" s="1298"/>
      <c r="BL15" s="1298"/>
      <c r="BM15" s="1298"/>
      <c r="BN15" s="1298"/>
      <c r="BO15" s="1298"/>
      <c r="BP15" s="1298"/>
      <c r="BQ15" s="1298"/>
      <c r="BR15" s="1298"/>
      <c r="BS15" s="1298"/>
      <c r="BT15" s="1298"/>
      <c r="BU15" s="1298"/>
      <c r="BV15" s="1298"/>
      <c r="BW15" s="1298"/>
      <c r="BX15" s="1298"/>
      <c r="BY15" s="1298"/>
      <c r="BZ15" s="1298"/>
      <c r="CA15" s="1298"/>
      <c r="CB15" s="1298"/>
      <c r="CC15" s="1298"/>
      <c r="CD15" s="1298"/>
      <c r="CE15" s="1298"/>
      <c r="CF15" s="1298"/>
      <c r="CG15" s="1298"/>
      <c r="CH15" s="1298"/>
      <c r="CI15" s="1298"/>
      <c r="CJ15" s="1298"/>
      <c r="CK15" s="1298"/>
      <c r="CL15" s="1298"/>
      <c r="CM15" s="1298"/>
      <c r="CN15" s="1298"/>
      <c r="CO15" s="1298"/>
      <c r="CP15" s="1298"/>
      <c r="CQ15" s="1298"/>
      <c r="CR15" s="1298"/>
      <c r="CS15" s="1298"/>
      <c r="CT15" s="1298"/>
      <c r="CU15" s="1298"/>
      <c r="CV15" s="1298"/>
      <c r="CW15" s="1298"/>
      <c r="CX15" s="1298"/>
      <c r="CY15" s="1298"/>
      <c r="CZ15" s="1298"/>
      <c r="DA15" s="1298"/>
      <c r="DB15" s="1298"/>
      <c r="DC15" s="1298"/>
      <c r="DD15" s="1298"/>
      <c r="DE15" s="1298"/>
    </row>
    <row r="16" spans="1:109" s="256" customFormat="1" ht="13.5">
      <c r="A16" s="1242"/>
      <c r="B16" s="1298"/>
      <c r="C16" s="1298"/>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8"/>
      <c r="AK16" s="1298"/>
      <c r="AL16" s="1298"/>
      <c r="AM16" s="1298"/>
      <c r="AN16" s="1298"/>
      <c r="AO16" s="1298"/>
      <c r="AP16" s="1298"/>
      <c r="AQ16" s="1298"/>
      <c r="AR16" s="1298"/>
      <c r="AS16" s="1298"/>
      <c r="AT16" s="1298"/>
      <c r="AU16" s="1298"/>
      <c r="AV16" s="1298"/>
      <c r="AW16" s="1298"/>
      <c r="AX16" s="1298"/>
      <c r="AY16" s="1298"/>
      <c r="AZ16" s="1298"/>
      <c r="BA16" s="1298"/>
      <c r="BB16" s="1298"/>
      <c r="BC16" s="1298"/>
      <c r="BD16" s="1298"/>
      <c r="BE16" s="1298"/>
      <c r="BF16" s="1298"/>
      <c r="BG16" s="1298"/>
      <c r="BH16" s="1298"/>
      <c r="BI16" s="1298"/>
      <c r="BJ16" s="1298"/>
      <c r="BK16" s="1298"/>
      <c r="BL16" s="1298"/>
      <c r="BM16" s="1298"/>
      <c r="BN16" s="1298"/>
      <c r="BO16" s="1298"/>
      <c r="BP16" s="1298"/>
      <c r="BQ16" s="1298"/>
      <c r="BR16" s="1298"/>
      <c r="BS16" s="1298"/>
      <c r="BT16" s="1298"/>
      <c r="BU16" s="1298"/>
      <c r="BV16" s="1298"/>
      <c r="BW16" s="1298"/>
      <c r="BX16" s="1298"/>
      <c r="BY16" s="1298"/>
      <c r="BZ16" s="1298"/>
      <c r="CA16" s="1298"/>
      <c r="CB16" s="1298"/>
      <c r="CC16" s="1298"/>
      <c r="CD16" s="1298"/>
      <c r="CE16" s="1298"/>
      <c r="CF16" s="1298"/>
      <c r="CG16" s="1298"/>
      <c r="CH16" s="1298"/>
      <c r="CI16" s="1298"/>
      <c r="CJ16" s="1298"/>
      <c r="CK16" s="1298"/>
      <c r="CL16" s="1298"/>
      <c r="CM16" s="1298"/>
      <c r="CN16" s="1298"/>
      <c r="CO16" s="1298"/>
      <c r="CP16" s="1298"/>
      <c r="CQ16" s="1298"/>
      <c r="CR16" s="1298"/>
      <c r="CS16" s="1298"/>
      <c r="CT16" s="1298"/>
      <c r="CU16" s="1298"/>
      <c r="CV16" s="1298"/>
      <c r="CW16" s="1298"/>
      <c r="CX16" s="1298"/>
      <c r="CY16" s="1298"/>
      <c r="CZ16" s="1298"/>
      <c r="DA16" s="1298"/>
      <c r="DB16" s="1298"/>
      <c r="DC16" s="1298"/>
      <c r="DD16" s="1298"/>
      <c r="DE16" s="1298"/>
    </row>
    <row r="17" spans="1:109" s="256" customFormat="1" ht="13.5">
      <c r="A17" s="1242"/>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8"/>
      <c r="AK17" s="1298"/>
      <c r="AL17" s="1298"/>
      <c r="AM17" s="1298"/>
      <c r="AN17" s="1298"/>
      <c r="AO17" s="1298"/>
      <c r="AP17" s="1298"/>
      <c r="AQ17" s="1298"/>
      <c r="AR17" s="1298"/>
      <c r="AS17" s="1298"/>
      <c r="AT17" s="1298"/>
      <c r="AU17" s="1298"/>
      <c r="AV17" s="1298"/>
      <c r="AW17" s="1298"/>
      <c r="AX17" s="1298"/>
      <c r="AY17" s="1298"/>
      <c r="AZ17" s="1298"/>
      <c r="BA17" s="1298"/>
      <c r="BB17" s="1298"/>
      <c r="BC17" s="1298"/>
      <c r="BD17" s="1298"/>
      <c r="BE17" s="1298"/>
      <c r="BF17" s="1298"/>
      <c r="BG17" s="1298"/>
      <c r="BH17" s="1298"/>
      <c r="BI17" s="1298"/>
      <c r="BJ17" s="1298"/>
      <c r="BK17" s="1298"/>
      <c r="BL17" s="1298"/>
      <c r="BM17" s="1298"/>
      <c r="BN17" s="1298"/>
      <c r="BO17" s="1298"/>
      <c r="BP17" s="1298"/>
      <c r="BQ17" s="1298"/>
      <c r="BR17" s="1298"/>
      <c r="BS17" s="1298"/>
      <c r="BT17" s="1298"/>
      <c r="BU17" s="1298"/>
      <c r="BV17" s="1298"/>
      <c r="BW17" s="1298"/>
      <c r="BX17" s="1298"/>
      <c r="BY17" s="1298"/>
      <c r="BZ17" s="1298"/>
      <c r="CA17" s="1298"/>
      <c r="CB17" s="1298"/>
      <c r="CC17" s="1298"/>
      <c r="CD17" s="1298"/>
      <c r="CE17" s="1298"/>
      <c r="CF17" s="1298"/>
      <c r="CG17" s="1298"/>
      <c r="CH17" s="1298"/>
      <c r="CI17" s="1298"/>
      <c r="CJ17" s="1298"/>
      <c r="CK17" s="1298"/>
      <c r="CL17" s="1298"/>
      <c r="CM17" s="1298"/>
      <c r="CN17" s="1298"/>
      <c r="CO17" s="1298"/>
      <c r="CP17" s="1298"/>
      <c r="CQ17" s="1298"/>
      <c r="CR17" s="1298"/>
      <c r="CS17" s="1298"/>
      <c r="CT17" s="1298"/>
      <c r="CU17" s="1298"/>
      <c r="CV17" s="1298"/>
      <c r="CW17" s="1298"/>
      <c r="CX17" s="1298"/>
      <c r="CY17" s="1298"/>
      <c r="CZ17" s="1298"/>
      <c r="DA17" s="1298"/>
      <c r="DB17" s="1298"/>
      <c r="DC17" s="1298"/>
      <c r="DD17" s="1298"/>
      <c r="DE17" s="1298"/>
    </row>
    <row r="18" spans="1:109" s="256" customFormat="1" ht="13.5">
      <c r="A18" s="1242"/>
      <c r="B18" s="1298"/>
      <c r="C18" s="1298"/>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8"/>
      <c r="AM18" s="1298"/>
      <c r="AN18" s="1298"/>
      <c r="AO18" s="1298"/>
      <c r="AP18" s="1298"/>
      <c r="AQ18" s="1298"/>
      <c r="AR18" s="1298"/>
      <c r="AS18" s="1298"/>
      <c r="AT18" s="1298"/>
      <c r="AU18" s="1298"/>
      <c r="AV18" s="1298"/>
      <c r="AW18" s="1298"/>
      <c r="AX18" s="1298"/>
      <c r="AY18" s="1298"/>
      <c r="AZ18" s="1298"/>
      <c r="BA18" s="1298"/>
      <c r="BB18" s="1298"/>
      <c r="BC18" s="1298"/>
      <c r="BD18" s="1298"/>
      <c r="BE18" s="1298"/>
      <c r="BF18" s="1298"/>
      <c r="BG18" s="1298"/>
      <c r="BH18" s="1298"/>
      <c r="BI18" s="1298"/>
      <c r="BJ18" s="1298"/>
      <c r="BK18" s="1298"/>
      <c r="BL18" s="1298"/>
      <c r="BM18" s="1298"/>
      <c r="BN18" s="1298"/>
      <c r="BO18" s="1298"/>
      <c r="BP18" s="1298"/>
      <c r="BQ18" s="1298"/>
      <c r="BR18" s="1298"/>
      <c r="BS18" s="1298"/>
      <c r="BT18" s="1298"/>
      <c r="BU18" s="1298"/>
      <c r="BV18" s="1298"/>
      <c r="BW18" s="1298"/>
      <c r="BX18" s="1298"/>
      <c r="BY18" s="1298"/>
      <c r="BZ18" s="1298"/>
      <c r="CA18" s="1298"/>
      <c r="CB18" s="1298"/>
      <c r="CC18" s="1298"/>
      <c r="CD18" s="1298"/>
      <c r="CE18" s="1298"/>
      <c r="CF18" s="1298"/>
      <c r="CG18" s="1298"/>
      <c r="CH18" s="1298"/>
      <c r="CI18" s="1298"/>
      <c r="CJ18" s="1298"/>
      <c r="CK18" s="1298"/>
      <c r="CL18" s="1298"/>
      <c r="CM18" s="1298"/>
      <c r="CN18" s="1298"/>
      <c r="CO18" s="1298"/>
      <c r="CP18" s="1298"/>
      <c r="CQ18" s="1298"/>
      <c r="CR18" s="1298"/>
      <c r="CS18" s="1298"/>
      <c r="CT18" s="1298"/>
      <c r="CU18" s="1298"/>
      <c r="CV18" s="1298"/>
      <c r="CW18" s="1298"/>
      <c r="CX18" s="1298"/>
      <c r="CY18" s="1298"/>
      <c r="CZ18" s="1298"/>
      <c r="DA18" s="1298"/>
      <c r="DB18" s="1298"/>
      <c r="DC18" s="1298"/>
      <c r="DD18" s="1298"/>
      <c r="DE18" s="1298"/>
    </row>
    <row r="19" spans="1:109" ht="13.5">
      <c r="DD19" s="1242"/>
      <c r="DE19" s="1242"/>
    </row>
    <row r="20" spans="1:109" ht="13.5">
      <c r="DD20" s="1242"/>
      <c r="DE20" s="1242"/>
    </row>
    <row r="21" spans="1:109" ht="17.25" customHeight="1">
      <c r="B21" s="1297"/>
      <c r="C21" s="1294"/>
      <c r="D21" s="1294"/>
      <c r="E21" s="1294"/>
      <c r="F21" s="1294"/>
      <c r="G21" s="1294"/>
      <c r="H21" s="1294"/>
      <c r="I21" s="1294"/>
      <c r="J21" s="1294"/>
      <c r="K21" s="1294"/>
      <c r="L21" s="1294"/>
      <c r="M21" s="1294"/>
      <c r="N21" s="1296"/>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1294"/>
      <c r="AQ21" s="1294"/>
      <c r="AR21" s="1294"/>
      <c r="AS21" s="1294"/>
      <c r="AT21" s="1296"/>
      <c r="AU21" s="1294"/>
      <c r="AV21" s="1294"/>
      <c r="AW21" s="1294"/>
      <c r="AX21" s="1294"/>
      <c r="AY21" s="1294"/>
      <c r="AZ21" s="1294"/>
      <c r="BA21" s="1294"/>
      <c r="BB21" s="1294"/>
      <c r="BC21" s="1294"/>
      <c r="BD21" s="1294"/>
      <c r="BE21" s="1294"/>
      <c r="BF21" s="1296"/>
      <c r="BG21" s="1294"/>
      <c r="BH21" s="1294"/>
      <c r="BI21" s="1294"/>
      <c r="BJ21" s="1294"/>
      <c r="BK21" s="1294"/>
      <c r="BL21" s="1294"/>
      <c r="BM21" s="1294"/>
      <c r="BN21" s="1294"/>
      <c r="BO21" s="1294"/>
      <c r="BP21" s="1294"/>
      <c r="BQ21" s="1294"/>
      <c r="BR21" s="1296"/>
      <c r="BS21" s="1294"/>
      <c r="BT21" s="1294"/>
      <c r="BU21" s="1294"/>
      <c r="BV21" s="1294"/>
      <c r="BW21" s="1294"/>
      <c r="BX21" s="1294"/>
      <c r="BY21" s="1294"/>
      <c r="BZ21" s="1294"/>
      <c r="CA21" s="1294"/>
      <c r="CB21" s="1294"/>
      <c r="CC21" s="1294"/>
      <c r="CD21" s="1296"/>
      <c r="CE21" s="1294"/>
      <c r="CF21" s="1294"/>
      <c r="CG21" s="1294"/>
      <c r="CH21" s="1294"/>
      <c r="CI21" s="1294"/>
      <c r="CJ21" s="1294"/>
      <c r="CK21" s="1294"/>
      <c r="CL21" s="1294"/>
      <c r="CM21" s="1294"/>
      <c r="CN21" s="1294"/>
      <c r="CO21" s="1294"/>
      <c r="CP21" s="1296"/>
      <c r="CQ21" s="1294"/>
      <c r="CR21" s="1294"/>
      <c r="CS21" s="1294"/>
      <c r="CT21" s="1294"/>
      <c r="CU21" s="1294"/>
      <c r="CV21" s="1294"/>
      <c r="CW21" s="1294"/>
      <c r="CX21" s="1294"/>
      <c r="CY21" s="1294"/>
      <c r="CZ21" s="1294"/>
      <c r="DA21" s="1294"/>
      <c r="DB21" s="1296"/>
      <c r="DC21" s="1294"/>
      <c r="DD21" s="1293"/>
      <c r="DE21" s="1242"/>
    </row>
    <row r="22" spans="1:109" ht="17.25" customHeight="1">
      <c r="B22" s="1243"/>
    </row>
    <row r="23" spans="1:109" ht="13.5">
      <c r="B23" s="1243"/>
    </row>
    <row r="24" spans="1:109" ht="13.5">
      <c r="B24" s="1243"/>
    </row>
    <row r="25" spans="1:109" ht="13.5">
      <c r="B25" s="1243"/>
    </row>
    <row r="26" spans="1:109" ht="13.5">
      <c r="B26" s="1243"/>
    </row>
    <row r="27" spans="1:109" ht="13.5">
      <c r="B27" s="1243"/>
    </row>
    <row r="28" spans="1:109" ht="13.5">
      <c r="B28" s="1243"/>
    </row>
    <row r="29" spans="1:109" ht="13.5">
      <c r="B29" s="1243"/>
    </row>
    <row r="30" spans="1:109" ht="13.5">
      <c r="B30" s="1243"/>
    </row>
    <row r="31" spans="1:109" ht="13.5">
      <c r="B31" s="1243"/>
    </row>
    <row r="32" spans="1:109" ht="13.5">
      <c r="B32" s="1243"/>
    </row>
    <row r="33" spans="2:109" ht="13.5">
      <c r="B33" s="1243"/>
    </row>
    <row r="34" spans="2:109" ht="13.5">
      <c r="B34" s="1243"/>
    </row>
    <row r="35" spans="2:109" ht="13.5">
      <c r="B35" s="1243"/>
    </row>
    <row r="36" spans="2:109" ht="13.5">
      <c r="B36" s="1243"/>
    </row>
    <row r="37" spans="2:109" ht="13.5">
      <c r="B37" s="1243"/>
    </row>
    <row r="38" spans="2:109" ht="13.5">
      <c r="B38" s="1243"/>
    </row>
    <row r="39" spans="2:109" ht="13.5">
      <c r="B39" s="1247"/>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5"/>
    </row>
    <row r="40" spans="2:109" ht="13.5">
      <c r="B40" s="1283"/>
      <c r="DD40" s="1283"/>
      <c r="DE40" s="1242"/>
    </row>
    <row r="41" spans="2:109" ht="17.25">
      <c r="B41" s="1295" t="s">
        <v>626</v>
      </c>
      <c r="C41" s="1294"/>
      <c r="D41" s="1294"/>
      <c r="E41" s="129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c r="BF41" s="1294"/>
      <c r="BG41" s="1294"/>
      <c r="BH41" s="1294"/>
      <c r="BI41" s="1294"/>
      <c r="BJ41" s="1294"/>
      <c r="BK41" s="1294"/>
      <c r="BL41" s="1294"/>
      <c r="BM41" s="1294"/>
      <c r="BN41" s="1294"/>
      <c r="BO41" s="1294"/>
      <c r="BP41" s="1294"/>
      <c r="BQ41" s="1294"/>
      <c r="BR41" s="1294"/>
      <c r="BS41" s="1294"/>
      <c r="BT41" s="1294"/>
      <c r="BU41" s="1294"/>
      <c r="BV41" s="1294"/>
      <c r="BW41" s="1294"/>
      <c r="BX41" s="1294"/>
      <c r="BY41" s="1294"/>
      <c r="BZ41" s="1294"/>
      <c r="CA41" s="1294"/>
      <c r="CB41" s="1294"/>
      <c r="CC41" s="1294"/>
      <c r="CD41" s="1294"/>
      <c r="CE41" s="1294"/>
      <c r="CF41" s="1294"/>
      <c r="CG41" s="1294"/>
      <c r="CH41" s="1294"/>
      <c r="CI41" s="1294"/>
      <c r="CJ41" s="1294"/>
      <c r="CK41" s="1294"/>
      <c r="CL41" s="1294"/>
      <c r="CM41" s="1294"/>
      <c r="CN41" s="1294"/>
      <c r="CO41" s="1294"/>
      <c r="CP41" s="1294"/>
      <c r="CQ41" s="1294"/>
      <c r="CR41" s="1294"/>
      <c r="CS41" s="1294"/>
      <c r="CT41" s="1294"/>
      <c r="CU41" s="1294"/>
      <c r="CV41" s="1294"/>
      <c r="CW41" s="1294"/>
      <c r="CX41" s="1294"/>
      <c r="CY41" s="1294"/>
      <c r="CZ41" s="1294"/>
      <c r="DA41" s="1294"/>
      <c r="DB41" s="1294"/>
      <c r="DC41" s="1294"/>
      <c r="DD41" s="1293"/>
    </row>
    <row r="42" spans="2:109" ht="13.5">
      <c r="B42" s="1243"/>
      <c r="G42" s="1279"/>
      <c r="I42" s="1278"/>
      <c r="J42" s="1278"/>
      <c r="K42" s="1278"/>
      <c r="AM42" s="1279"/>
      <c r="AN42" s="1279" t="s">
        <v>622</v>
      </c>
      <c r="AP42" s="1278"/>
      <c r="AQ42" s="1278"/>
      <c r="AR42" s="1278"/>
      <c r="AY42" s="1279"/>
      <c r="BA42" s="1278"/>
      <c r="BB42" s="1278"/>
      <c r="BC42" s="1278"/>
      <c r="BK42" s="1279"/>
      <c r="BM42" s="1278"/>
      <c r="BN42" s="1278"/>
      <c r="BO42" s="1278"/>
      <c r="BW42" s="1279"/>
      <c r="BY42" s="1278"/>
      <c r="BZ42" s="1278"/>
      <c r="CA42" s="1278"/>
      <c r="CI42" s="1279"/>
      <c r="CK42" s="1278"/>
      <c r="CL42" s="1278"/>
      <c r="CM42" s="1278"/>
      <c r="CU42" s="1279"/>
      <c r="CW42" s="1278"/>
      <c r="CX42" s="1278"/>
      <c r="CY42" s="1278"/>
    </row>
    <row r="43" spans="2:109" ht="13.5" customHeight="1">
      <c r="B43" s="1243"/>
      <c r="AN43" s="1292" t="s">
        <v>625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5"/>
    </row>
    <row r="44" spans="2:109" ht="13.5">
      <c r="B44" s="1243"/>
      <c r="AN44" s="1274"/>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2"/>
    </row>
    <row r="45" spans="2:109" ht="13.5">
      <c r="B45" s="1243"/>
      <c r="AN45" s="1274"/>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2"/>
    </row>
    <row r="46" spans="2:109" ht="13.5">
      <c r="B46" s="1243"/>
      <c r="AN46" s="1274"/>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2"/>
    </row>
    <row r="47" spans="2:109" ht="13.5">
      <c r="B47" s="1243"/>
      <c r="AN47" s="1271"/>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69"/>
    </row>
    <row r="48" spans="2:109" ht="13.5">
      <c r="B48" s="1243"/>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5">
      <c r="B49" s="1243"/>
      <c r="AN49" s="1242" t="s">
        <v>620</v>
      </c>
    </row>
    <row r="50" spans="1:109" ht="13.5">
      <c r="B50" s="1243"/>
      <c r="G50" s="1254"/>
      <c r="H50" s="1254"/>
      <c r="I50" s="1254"/>
      <c r="J50" s="1254"/>
      <c r="K50" s="1263"/>
      <c r="L50" s="1263"/>
      <c r="M50" s="1262"/>
      <c r="N50" s="1262"/>
      <c r="AN50" s="1261"/>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59"/>
      <c r="BP50" s="1251" t="s">
        <v>567</v>
      </c>
      <c r="BQ50" s="1251"/>
      <c r="BR50" s="1251"/>
      <c r="BS50" s="1251"/>
      <c r="BT50" s="1251"/>
      <c r="BU50" s="1251"/>
      <c r="BV50" s="1251"/>
      <c r="BW50" s="1251"/>
      <c r="BX50" s="1251" t="s">
        <v>568</v>
      </c>
      <c r="BY50" s="1251"/>
      <c r="BZ50" s="1251"/>
      <c r="CA50" s="1251"/>
      <c r="CB50" s="1251"/>
      <c r="CC50" s="1251"/>
      <c r="CD50" s="1251"/>
      <c r="CE50" s="1251"/>
      <c r="CF50" s="1251" t="s">
        <v>569</v>
      </c>
      <c r="CG50" s="1251"/>
      <c r="CH50" s="1251"/>
      <c r="CI50" s="1251"/>
      <c r="CJ50" s="1251"/>
      <c r="CK50" s="1251"/>
      <c r="CL50" s="1251"/>
      <c r="CM50" s="1251"/>
      <c r="CN50" s="1251" t="s">
        <v>570</v>
      </c>
      <c r="CO50" s="1251"/>
      <c r="CP50" s="1251"/>
      <c r="CQ50" s="1251"/>
      <c r="CR50" s="1251"/>
      <c r="CS50" s="1251"/>
      <c r="CT50" s="1251"/>
      <c r="CU50" s="1251"/>
      <c r="CV50" s="1251" t="s">
        <v>571</v>
      </c>
      <c r="CW50" s="1251"/>
      <c r="CX50" s="1251"/>
      <c r="CY50" s="1251"/>
      <c r="CZ50" s="1251"/>
      <c r="DA50" s="1251"/>
      <c r="DB50" s="1251"/>
      <c r="DC50" s="1251"/>
    </row>
    <row r="51" spans="1:109" ht="13.5" customHeight="1">
      <c r="B51" s="1243"/>
      <c r="G51" s="1258"/>
      <c r="H51" s="1258"/>
      <c r="I51" s="1291"/>
      <c r="J51" s="1291"/>
      <c r="K51" s="1257"/>
      <c r="L51" s="1257"/>
      <c r="M51" s="1257"/>
      <c r="N51" s="1257"/>
      <c r="AM51" s="1256"/>
      <c r="AN51" s="1250" t="s">
        <v>619</v>
      </c>
      <c r="AO51" s="1250"/>
      <c r="AP51" s="1250"/>
      <c r="AQ51" s="1250"/>
      <c r="AR51" s="1250"/>
      <c r="AS51" s="1250"/>
      <c r="AT51" s="1250"/>
      <c r="AU51" s="1250"/>
      <c r="AV51" s="1250"/>
      <c r="AW51" s="1250"/>
      <c r="AX51" s="1250"/>
      <c r="AY51" s="1250"/>
      <c r="AZ51" s="1250"/>
      <c r="BA51" s="1250"/>
      <c r="BB51" s="1250" t="s">
        <v>617</v>
      </c>
      <c r="BC51" s="1250"/>
      <c r="BD51" s="1250"/>
      <c r="BE51" s="1250"/>
      <c r="BF51" s="1250"/>
      <c r="BG51" s="1250"/>
      <c r="BH51" s="1250"/>
      <c r="BI51" s="1250"/>
      <c r="BJ51" s="1250"/>
      <c r="BK51" s="1250"/>
      <c r="BL51" s="1250"/>
      <c r="BM51" s="1250"/>
      <c r="BN51" s="1250"/>
      <c r="BO51" s="1250"/>
      <c r="BP51" s="1249"/>
      <c r="BQ51" s="1249"/>
      <c r="BR51" s="1249"/>
      <c r="BS51" s="1249"/>
      <c r="BT51" s="1249"/>
      <c r="BU51" s="1249"/>
      <c r="BV51" s="1249"/>
      <c r="BW51" s="1249"/>
      <c r="BX51" s="1249"/>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ht="13.5">
      <c r="B52" s="1243"/>
      <c r="G52" s="1258"/>
      <c r="H52" s="1258"/>
      <c r="I52" s="1291"/>
      <c r="J52" s="1291"/>
      <c r="K52" s="1257"/>
      <c r="L52" s="1257"/>
      <c r="M52" s="1257"/>
      <c r="N52" s="1257"/>
      <c r="AM52" s="1256"/>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5">
      <c r="A53" s="1278"/>
      <c r="B53" s="1243"/>
      <c r="G53" s="1258"/>
      <c r="H53" s="1258"/>
      <c r="I53" s="1254"/>
      <c r="J53" s="1254"/>
      <c r="K53" s="1257"/>
      <c r="L53" s="1257"/>
      <c r="M53" s="1257"/>
      <c r="N53" s="1257"/>
      <c r="AM53" s="1256"/>
      <c r="AN53" s="1250"/>
      <c r="AO53" s="1250"/>
      <c r="AP53" s="1250"/>
      <c r="AQ53" s="1250"/>
      <c r="AR53" s="1250"/>
      <c r="AS53" s="1250"/>
      <c r="AT53" s="1250"/>
      <c r="AU53" s="1250"/>
      <c r="AV53" s="1250"/>
      <c r="AW53" s="1250"/>
      <c r="AX53" s="1250"/>
      <c r="AY53" s="1250"/>
      <c r="AZ53" s="1250"/>
      <c r="BA53" s="1250"/>
      <c r="BB53" s="1250" t="s">
        <v>624</v>
      </c>
      <c r="BC53" s="1250"/>
      <c r="BD53" s="1250"/>
      <c r="BE53" s="1250"/>
      <c r="BF53" s="1250"/>
      <c r="BG53" s="1250"/>
      <c r="BH53" s="1250"/>
      <c r="BI53" s="1250"/>
      <c r="BJ53" s="1250"/>
      <c r="BK53" s="1250"/>
      <c r="BL53" s="1250"/>
      <c r="BM53" s="1250"/>
      <c r="BN53" s="1250"/>
      <c r="BO53" s="1250"/>
      <c r="BP53" s="1249">
        <v>59.8</v>
      </c>
      <c r="BQ53" s="1249"/>
      <c r="BR53" s="1249"/>
      <c r="BS53" s="1249"/>
      <c r="BT53" s="1249"/>
      <c r="BU53" s="1249"/>
      <c r="BV53" s="1249"/>
      <c r="BW53" s="1249"/>
      <c r="BX53" s="1249">
        <v>61.3</v>
      </c>
      <c r="BY53" s="1249"/>
      <c r="BZ53" s="1249"/>
      <c r="CA53" s="1249"/>
      <c r="CB53" s="1249"/>
      <c r="CC53" s="1249"/>
      <c r="CD53" s="1249"/>
      <c r="CE53" s="1249"/>
      <c r="CF53" s="1249">
        <v>62.9</v>
      </c>
      <c r="CG53" s="1249"/>
      <c r="CH53" s="1249"/>
      <c r="CI53" s="1249"/>
      <c r="CJ53" s="1249"/>
      <c r="CK53" s="1249"/>
      <c r="CL53" s="1249"/>
      <c r="CM53" s="1249"/>
      <c r="CN53" s="1249">
        <v>64.5</v>
      </c>
      <c r="CO53" s="1249"/>
      <c r="CP53" s="1249"/>
      <c r="CQ53" s="1249"/>
      <c r="CR53" s="1249"/>
      <c r="CS53" s="1249"/>
      <c r="CT53" s="1249"/>
      <c r="CU53" s="1249"/>
      <c r="CV53" s="1249">
        <v>62.7</v>
      </c>
      <c r="CW53" s="1249"/>
      <c r="CX53" s="1249"/>
      <c r="CY53" s="1249"/>
      <c r="CZ53" s="1249"/>
      <c r="DA53" s="1249"/>
      <c r="DB53" s="1249"/>
      <c r="DC53" s="1249"/>
    </row>
    <row r="54" spans="1:109" ht="13.5">
      <c r="A54" s="1278"/>
      <c r="B54" s="1243"/>
      <c r="G54" s="1258"/>
      <c r="H54" s="1258"/>
      <c r="I54" s="1254"/>
      <c r="J54" s="1254"/>
      <c r="K54" s="1257"/>
      <c r="L54" s="1257"/>
      <c r="M54" s="1257"/>
      <c r="N54" s="1257"/>
      <c r="AM54" s="1256"/>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5">
      <c r="A55" s="1278"/>
      <c r="B55" s="1243"/>
      <c r="G55" s="1254"/>
      <c r="H55" s="1254"/>
      <c r="I55" s="1254"/>
      <c r="J55" s="1254"/>
      <c r="K55" s="1257"/>
      <c r="L55" s="1257"/>
      <c r="M55" s="1257"/>
      <c r="N55" s="1257"/>
      <c r="AN55" s="1251" t="s">
        <v>618</v>
      </c>
      <c r="AO55" s="1251"/>
      <c r="AP55" s="1251"/>
      <c r="AQ55" s="1251"/>
      <c r="AR55" s="1251"/>
      <c r="AS55" s="1251"/>
      <c r="AT55" s="1251"/>
      <c r="AU55" s="1251"/>
      <c r="AV55" s="1251"/>
      <c r="AW55" s="1251"/>
      <c r="AX55" s="1251"/>
      <c r="AY55" s="1251"/>
      <c r="AZ55" s="1251"/>
      <c r="BA55" s="1251"/>
      <c r="BB55" s="1250" t="s">
        <v>617</v>
      </c>
      <c r="BC55" s="1250"/>
      <c r="BD55" s="1250"/>
      <c r="BE55" s="1250"/>
      <c r="BF55" s="1250"/>
      <c r="BG55" s="1250"/>
      <c r="BH55" s="1250"/>
      <c r="BI55" s="1250"/>
      <c r="BJ55" s="1250"/>
      <c r="BK55" s="1250"/>
      <c r="BL55" s="1250"/>
      <c r="BM55" s="1250"/>
      <c r="BN55" s="1250"/>
      <c r="BO55" s="1250"/>
      <c r="BP55" s="1249">
        <v>19.8</v>
      </c>
      <c r="BQ55" s="1249"/>
      <c r="BR55" s="1249"/>
      <c r="BS55" s="1249"/>
      <c r="BT55" s="1249"/>
      <c r="BU55" s="1249"/>
      <c r="BV55" s="1249"/>
      <c r="BW55" s="1249"/>
      <c r="BX55" s="1249">
        <v>19.8</v>
      </c>
      <c r="BY55" s="1249"/>
      <c r="BZ55" s="1249"/>
      <c r="CA55" s="1249"/>
      <c r="CB55" s="1249"/>
      <c r="CC55" s="1249"/>
      <c r="CD55" s="1249"/>
      <c r="CE55" s="1249"/>
      <c r="CF55" s="1249">
        <v>20</v>
      </c>
      <c r="CG55" s="1249"/>
      <c r="CH55" s="1249"/>
      <c r="CI55" s="1249"/>
      <c r="CJ55" s="1249"/>
      <c r="CK55" s="1249"/>
      <c r="CL55" s="1249"/>
      <c r="CM55" s="1249"/>
      <c r="CN55" s="1249">
        <v>10.199999999999999</v>
      </c>
      <c r="CO55" s="1249"/>
      <c r="CP55" s="1249"/>
      <c r="CQ55" s="1249"/>
      <c r="CR55" s="1249"/>
      <c r="CS55" s="1249"/>
      <c r="CT55" s="1249"/>
      <c r="CU55" s="1249"/>
      <c r="CV55" s="1249">
        <v>0</v>
      </c>
      <c r="CW55" s="1249"/>
      <c r="CX55" s="1249"/>
      <c r="CY55" s="1249"/>
      <c r="CZ55" s="1249"/>
      <c r="DA55" s="1249"/>
      <c r="DB55" s="1249"/>
      <c r="DC55" s="1249"/>
    </row>
    <row r="56" spans="1:109" ht="13.5">
      <c r="A56" s="1278"/>
      <c r="B56" s="1243"/>
      <c r="G56" s="1254"/>
      <c r="H56" s="1254"/>
      <c r="I56" s="1254"/>
      <c r="J56" s="1254"/>
      <c r="K56" s="1257"/>
      <c r="L56" s="1257"/>
      <c r="M56" s="1257"/>
      <c r="N56" s="1257"/>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78" customFormat="1" ht="13.5">
      <c r="B57" s="1284"/>
      <c r="G57" s="1254"/>
      <c r="H57" s="1254"/>
      <c r="I57" s="1253"/>
      <c r="J57" s="1253"/>
      <c r="K57" s="1257"/>
      <c r="L57" s="1257"/>
      <c r="M57" s="1257"/>
      <c r="N57" s="1257"/>
      <c r="AM57" s="1242"/>
      <c r="AN57" s="1251"/>
      <c r="AO57" s="1251"/>
      <c r="AP57" s="1251"/>
      <c r="AQ57" s="1251"/>
      <c r="AR57" s="1251"/>
      <c r="AS57" s="1251"/>
      <c r="AT57" s="1251"/>
      <c r="AU57" s="1251"/>
      <c r="AV57" s="1251"/>
      <c r="AW57" s="1251"/>
      <c r="AX57" s="1251"/>
      <c r="AY57" s="1251"/>
      <c r="AZ57" s="1251"/>
      <c r="BA57" s="1251"/>
      <c r="BB57" s="1250" t="s">
        <v>624</v>
      </c>
      <c r="BC57" s="1250"/>
      <c r="BD57" s="1250"/>
      <c r="BE57" s="1250"/>
      <c r="BF57" s="1250"/>
      <c r="BG57" s="1250"/>
      <c r="BH57" s="1250"/>
      <c r="BI57" s="1250"/>
      <c r="BJ57" s="1250"/>
      <c r="BK57" s="1250"/>
      <c r="BL57" s="1250"/>
      <c r="BM57" s="1250"/>
      <c r="BN57" s="1250"/>
      <c r="BO57" s="1250"/>
      <c r="BP57" s="1249">
        <v>58.6</v>
      </c>
      <c r="BQ57" s="1249"/>
      <c r="BR57" s="1249"/>
      <c r="BS57" s="1249"/>
      <c r="BT57" s="1249"/>
      <c r="BU57" s="1249"/>
      <c r="BV57" s="1249"/>
      <c r="BW57" s="1249"/>
      <c r="BX57" s="1249">
        <v>59.7</v>
      </c>
      <c r="BY57" s="1249"/>
      <c r="BZ57" s="1249"/>
      <c r="CA57" s="1249"/>
      <c r="CB57" s="1249"/>
      <c r="CC57" s="1249"/>
      <c r="CD57" s="1249"/>
      <c r="CE57" s="1249"/>
      <c r="CF57" s="1249">
        <v>60.7</v>
      </c>
      <c r="CG57" s="1249"/>
      <c r="CH57" s="1249"/>
      <c r="CI57" s="1249"/>
      <c r="CJ57" s="1249"/>
      <c r="CK57" s="1249"/>
      <c r="CL57" s="1249"/>
      <c r="CM57" s="1249"/>
      <c r="CN57" s="1249">
        <v>61.1</v>
      </c>
      <c r="CO57" s="1249"/>
      <c r="CP57" s="1249"/>
      <c r="CQ57" s="1249"/>
      <c r="CR57" s="1249"/>
      <c r="CS57" s="1249"/>
      <c r="CT57" s="1249"/>
      <c r="CU57" s="1249"/>
      <c r="CV57" s="1249">
        <v>63.1</v>
      </c>
      <c r="CW57" s="1249"/>
      <c r="CX57" s="1249"/>
      <c r="CY57" s="1249"/>
      <c r="CZ57" s="1249"/>
      <c r="DA57" s="1249"/>
      <c r="DB57" s="1249"/>
      <c r="DC57" s="1249"/>
      <c r="DD57" s="1289"/>
      <c r="DE57" s="1284"/>
    </row>
    <row r="58" spans="1:109" s="1278" customFormat="1" ht="13.5">
      <c r="A58" s="1242"/>
      <c r="B58" s="1284"/>
      <c r="G58" s="1254"/>
      <c r="H58" s="1254"/>
      <c r="I58" s="1253"/>
      <c r="J58" s="1253"/>
      <c r="K58" s="1257"/>
      <c r="L58" s="1257"/>
      <c r="M58" s="1257"/>
      <c r="N58" s="1257"/>
      <c r="AM58" s="1242"/>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89"/>
      <c r="DE58" s="1284"/>
    </row>
    <row r="59" spans="1:109" s="1278" customFormat="1" ht="13.5">
      <c r="A59" s="1242"/>
      <c r="B59" s="1284"/>
      <c r="K59" s="1290"/>
      <c r="L59" s="1290"/>
      <c r="M59" s="1290"/>
      <c r="N59" s="1290"/>
      <c r="AQ59" s="1290"/>
      <c r="AR59" s="1290"/>
      <c r="AS59" s="1290"/>
      <c r="AT59" s="1290"/>
      <c r="BC59" s="1290"/>
      <c r="BD59" s="1290"/>
      <c r="BE59" s="1290"/>
      <c r="BF59" s="1290"/>
      <c r="BO59" s="1290"/>
      <c r="BP59" s="1290"/>
      <c r="BQ59" s="1290"/>
      <c r="BR59" s="1290"/>
      <c r="CA59" s="1290"/>
      <c r="CB59" s="1290"/>
      <c r="CC59" s="1290"/>
      <c r="CD59" s="1290"/>
      <c r="CM59" s="1290"/>
      <c r="CN59" s="1290"/>
      <c r="CO59" s="1290"/>
      <c r="CP59" s="1290"/>
      <c r="CY59" s="1290"/>
      <c r="CZ59" s="1290"/>
      <c r="DA59" s="1290"/>
      <c r="DB59" s="1290"/>
      <c r="DC59" s="1290"/>
      <c r="DD59" s="1289"/>
      <c r="DE59" s="1284"/>
    </row>
    <row r="60" spans="1:109" s="1278" customFormat="1" ht="13.5">
      <c r="A60" s="1242"/>
      <c r="B60" s="1284"/>
      <c r="K60" s="1290"/>
      <c r="L60" s="1290"/>
      <c r="M60" s="1290"/>
      <c r="N60" s="1290"/>
      <c r="AQ60" s="1290"/>
      <c r="AR60" s="1290"/>
      <c r="AS60" s="1290"/>
      <c r="AT60" s="1290"/>
      <c r="BC60" s="1290"/>
      <c r="BD60" s="1290"/>
      <c r="BE60" s="1290"/>
      <c r="BF60" s="1290"/>
      <c r="BO60" s="1290"/>
      <c r="BP60" s="1290"/>
      <c r="BQ60" s="1290"/>
      <c r="BR60" s="1290"/>
      <c r="CA60" s="1290"/>
      <c r="CB60" s="1290"/>
      <c r="CC60" s="1290"/>
      <c r="CD60" s="1290"/>
      <c r="CM60" s="1290"/>
      <c r="CN60" s="1290"/>
      <c r="CO60" s="1290"/>
      <c r="CP60" s="1290"/>
      <c r="CY60" s="1290"/>
      <c r="CZ60" s="1290"/>
      <c r="DA60" s="1290"/>
      <c r="DB60" s="1290"/>
      <c r="DC60" s="1290"/>
      <c r="DD60" s="1289"/>
      <c r="DE60" s="1284"/>
    </row>
    <row r="61" spans="1:109" s="1278" customFormat="1" ht="13.5">
      <c r="A61" s="1242"/>
      <c r="B61" s="1288"/>
      <c r="C61" s="1287"/>
      <c r="D61" s="1287"/>
      <c r="E61" s="1287"/>
      <c r="F61" s="1287"/>
      <c r="G61" s="1287"/>
      <c r="H61" s="1287"/>
      <c r="I61" s="1287"/>
      <c r="J61" s="1287"/>
      <c r="K61" s="1287"/>
      <c r="L61" s="1287"/>
      <c r="M61" s="1286"/>
      <c r="N61" s="1286"/>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6"/>
      <c r="AT61" s="1286"/>
      <c r="AU61" s="1287"/>
      <c r="AV61" s="1287"/>
      <c r="AW61" s="1287"/>
      <c r="AX61" s="1287"/>
      <c r="AY61" s="1287"/>
      <c r="AZ61" s="1287"/>
      <c r="BA61" s="1287"/>
      <c r="BB61" s="1287"/>
      <c r="BC61" s="1287"/>
      <c r="BD61" s="1287"/>
      <c r="BE61" s="1286"/>
      <c r="BF61" s="1286"/>
      <c r="BG61" s="1287"/>
      <c r="BH61" s="1287"/>
      <c r="BI61" s="1287"/>
      <c r="BJ61" s="1287"/>
      <c r="BK61" s="1287"/>
      <c r="BL61" s="1287"/>
      <c r="BM61" s="1287"/>
      <c r="BN61" s="1287"/>
      <c r="BO61" s="1287"/>
      <c r="BP61" s="1287"/>
      <c r="BQ61" s="1286"/>
      <c r="BR61" s="1286"/>
      <c r="BS61" s="1287"/>
      <c r="BT61" s="1287"/>
      <c r="BU61" s="1287"/>
      <c r="BV61" s="1287"/>
      <c r="BW61" s="1287"/>
      <c r="BX61" s="1287"/>
      <c r="BY61" s="1287"/>
      <c r="BZ61" s="1287"/>
      <c r="CA61" s="1287"/>
      <c r="CB61" s="1287"/>
      <c r="CC61" s="1286"/>
      <c r="CD61" s="1286"/>
      <c r="CE61" s="1287"/>
      <c r="CF61" s="1287"/>
      <c r="CG61" s="1287"/>
      <c r="CH61" s="1287"/>
      <c r="CI61" s="1287"/>
      <c r="CJ61" s="1287"/>
      <c r="CK61" s="1287"/>
      <c r="CL61" s="1287"/>
      <c r="CM61" s="1287"/>
      <c r="CN61" s="1287"/>
      <c r="CO61" s="1286"/>
      <c r="CP61" s="1286"/>
      <c r="CQ61" s="1287"/>
      <c r="CR61" s="1287"/>
      <c r="CS61" s="1287"/>
      <c r="CT61" s="1287"/>
      <c r="CU61" s="1287"/>
      <c r="CV61" s="1287"/>
      <c r="CW61" s="1287"/>
      <c r="CX61" s="1287"/>
      <c r="CY61" s="1287"/>
      <c r="CZ61" s="1287"/>
      <c r="DA61" s="1286"/>
      <c r="DB61" s="1286"/>
      <c r="DC61" s="1286"/>
      <c r="DD61" s="1285"/>
      <c r="DE61" s="1284"/>
    </row>
    <row r="62" spans="1:109" ht="13.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42"/>
    </row>
    <row r="63" spans="1:109" ht="17.25">
      <c r="B63" s="1282" t="s">
        <v>623</v>
      </c>
    </row>
    <row r="64" spans="1:109" ht="13.5">
      <c r="B64" s="1243"/>
      <c r="G64" s="1279"/>
      <c r="I64" s="1281"/>
      <c r="J64" s="1281"/>
      <c r="K64" s="1281"/>
      <c r="L64" s="1281"/>
      <c r="M64" s="1281"/>
      <c r="N64" s="1280"/>
      <c r="AM64" s="1279"/>
      <c r="AN64" s="1279" t="s">
        <v>622</v>
      </c>
      <c r="AP64" s="1278"/>
      <c r="AQ64" s="1278"/>
      <c r="AR64" s="1278"/>
      <c r="AY64" s="1279"/>
      <c r="BA64" s="1278"/>
      <c r="BB64" s="1278"/>
      <c r="BC64" s="1278"/>
      <c r="BK64" s="1279"/>
      <c r="BM64" s="1278"/>
      <c r="BN64" s="1278"/>
      <c r="BO64" s="1278"/>
      <c r="BW64" s="1279"/>
      <c r="BY64" s="1278"/>
      <c r="BZ64" s="1278"/>
      <c r="CA64" s="1278"/>
      <c r="CI64" s="1279"/>
      <c r="CK64" s="1278"/>
      <c r="CL64" s="1278"/>
      <c r="CM64" s="1278"/>
      <c r="CU64" s="1279"/>
      <c r="CW64" s="1278"/>
      <c r="CX64" s="1278"/>
      <c r="CY64" s="1278"/>
    </row>
    <row r="65" spans="2:107" ht="13.5">
      <c r="B65" s="1243"/>
      <c r="AN65" s="1277" t="s">
        <v>621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5"/>
    </row>
    <row r="66" spans="2:107" ht="13.5">
      <c r="B66" s="1243"/>
      <c r="AN66" s="1274"/>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2"/>
    </row>
    <row r="67" spans="2:107" ht="13.5">
      <c r="B67" s="1243"/>
      <c r="AN67" s="1274"/>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2"/>
    </row>
    <row r="68" spans="2:107" ht="13.5">
      <c r="B68" s="1243"/>
      <c r="AN68" s="1274"/>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2"/>
    </row>
    <row r="69" spans="2:107" ht="13.5">
      <c r="B69" s="1243"/>
      <c r="AN69" s="1271"/>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69"/>
    </row>
    <row r="70" spans="2:107" ht="13.5">
      <c r="B70" s="1243"/>
      <c r="H70" s="1268"/>
      <c r="I70" s="1268"/>
      <c r="J70" s="1266"/>
      <c r="K70" s="1266"/>
      <c r="L70" s="1265"/>
      <c r="M70" s="1266"/>
      <c r="N70" s="1265"/>
      <c r="AN70" s="1256"/>
      <c r="AO70" s="1256"/>
      <c r="AP70" s="1256"/>
      <c r="AZ70" s="1256"/>
      <c r="BA70" s="1256"/>
      <c r="BB70" s="1256"/>
      <c r="BL70" s="1256"/>
      <c r="BM70" s="1256"/>
      <c r="BN70" s="1256"/>
      <c r="BX70" s="1256"/>
      <c r="BY70" s="1256"/>
      <c r="BZ70" s="1256"/>
      <c r="CJ70" s="1256"/>
      <c r="CK70" s="1256"/>
      <c r="CL70" s="1256"/>
      <c r="CV70" s="1256"/>
      <c r="CW70" s="1256"/>
      <c r="CX70" s="1256"/>
    </row>
    <row r="71" spans="2:107" ht="13.5">
      <c r="B71" s="1243"/>
      <c r="G71" s="1264"/>
      <c r="I71" s="1267"/>
      <c r="J71" s="1266"/>
      <c r="K71" s="1266"/>
      <c r="L71" s="1265"/>
      <c r="M71" s="1266"/>
      <c r="N71" s="1265"/>
      <c r="AM71" s="1264"/>
      <c r="AN71" s="1242" t="s">
        <v>620</v>
      </c>
    </row>
    <row r="72" spans="2:107" ht="13.5">
      <c r="B72" s="1243"/>
      <c r="G72" s="1254"/>
      <c r="H72" s="1254"/>
      <c r="I72" s="1254"/>
      <c r="J72" s="1254"/>
      <c r="K72" s="1263"/>
      <c r="L72" s="1263"/>
      <c r="M72" s="1262"/>
      <c r="N72" s="1262"/>
      <c r="AN72" s="1261"/>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59"/>
      <c r="BP72" s="1251" t="s">
        <v>567</v>
      </c>
      <c r="BQ72" s="1251"/>
      <c r="BR72" s="1251"/>
      <c r="BS72" s="1251"/>
      <c r="BT72" s="1251"/>
      <c r="BU72" s="1251"/>
      <c r="BV72" s="1251"/>
      <c r="BW72" s="1251"/>
      <c r="BX72" s="1251" t="s">
        <v>568</v>
      </c>
      <c r="BY72" s="1251"/>
      <c r="BZ72" s="1251"/>
      <c r="CA72" s="1251"/>
      <c r="CB72" s="1251"/>
      <c r="CC72" s="1251"/>
      <c r="CD72" s="1251"/>
      <c r="CE72" s="1251"/>
      <c r="CF72" s="1251" t="s">
        <v>569</v>
      </c>
      <c r="CG72" s="1251"/>
      <c r="CH72" s="1251"/>
      <c r="CI72" s="1251"/>
      <c r="CJ72" s="1251"/>
      <c r="CK72" s="1251"/>
      <c r="CL72" s="1251"/>
      <c r="CM72" s="1251"/>
      <c r="CN72" s="1251" t="s">
        <v>570</v>
      </c>
      <c r="CO72" s="1251"/>
      <c r="CP72" s="1251"/>
      <c r="CQ72" s="1251"/>
      <c r="CR72" s="1251"/>
      <c r="CS72" s="1251"/>
      <c r="CT72" s="1251"/>
      <c r="CU72" s="1251"/>
      <c r="CV72" s="1251" t="s">
        <v>571</v>
      </c>
      <c r="CW72" s="1251"/>
      <c r="CX72" s="1251"/>
      <c r="CY72" s="1251"/>
      <c r="CZ72" s="1251"/>
      <c r="DA72" s="1251"/>
      <c r="DB72" s="1251"/>
      <c r="DC72" s="1251"/>
    </row>
    <row r="73" spans="2:107" ht="13.5">
      <c r="B73" s="1243"/>
      <c r="G73" s="1258"/>
      <c r="H73" s="1258"/>
      <c r="I73" s="1258"/>
      <c r="J73" s="1258"/>
      <c r="K73" s="1255"/>
      <c r="L73" s="1255"/>
      <c r="M73" s="1255"/>
      <c r="N73" s="1255"/>
      <c r="AM73" s="1256"/>
      <c r="AN73" s="1250" t="s">
        <v>619</v>
      </c>
      <c r="AO73" s="1250"/>
      <c r="AP73" s="1250"/>
      <c r="AQ73" s="1250"/>
      <c r="AR73" s="1250"/>
      <c r="AS73" s="1250"/>
      <c r="AT73" s="1250"/>
      <c r="AU73" s="1250"/>
      <c r="AV73" s="1250"/>
      <c r="AW73" s="1250"/>
      <c r="AX73" s="1250"/>
      <c r="AY73" s="1250"/>
      <c r="AZ73" s="1250"/>
      <c r="BA73" s="1250"/>
      <c r="BB73" s="1250" t="s">
        <v>617</v>
      </c>
      <c r="BC73" s="1250"/>
      <c r="BD73" s="1250"/>
      <c r="BE73" s="1250"/>
      <c r="BF73" s="1250"/>
      <c r="BG73" s="1250"/>
      <c r="BH73" s="1250"/>
      <c r="BI73" s="1250"/>
      <c r="BJ73" s="1250"/>
      <c r="BK73" s="1250"/>
      <c r="BL73" s="1250"/>
      <c r="BM73" s="1250"/>
      <c r="BN73" s="1250"/>
      <c r="BO73" s="1250"/>
      <c r="BP73" s="1249"/>
      <c r="BQ73" s="1249"/>
      <c r="BR73" s="1249"/>
      <c r="BS73" s="1249"/>
      <c r="BT73" s="1249"/>
      <c r="BU73" s="1249"/>
      <c r="BV73" s="1249"/>
      <c r="BW73" s="1249"/>
      <c r="BX73" s="1249"/>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ht="13.5">
      <c r="B74" s="1243"/>
      <c r="G74" s="1258"/>
      <c r="H74" s="1258"/>
      <c r="I74" s="1258"/>
      <c r="J74" s="1258"/>
      <c r="K74" s="1255"/>
      <c r="L74" s="1255"/>
      <c r="M74" s="1255"/>
      <c r="N74" s="1255"/>
      <c r="AM74" s="1256"/>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5">
      <c r="B75" s="1243"/>
      <c r="G75" s="1258"/>
      <c r="H75" s="1258"/>
      <c r="I75" s="1254"/>
      <c r="J75" s="1254"/>
      <c r="K75" s="1257"/>
      <c r="L75" s="1257"/>
      <c r="M75" s="1257"/>
      <c r="N75" s="1257"/>
      <c r="AM75" s="1256"/>
      <c r="AN75" s="1250"/>
      <c r="AO75" s="1250"/>
      <c r="AP75" s="1250"/>
      <c r="AQ75" s="1250"/>
      <c r="AR75" s="1250"/>
      <c r="AS75" s="1250"/>
      <c r="AT75" s="1250"/>
      <c r="AU75" s="1250"/>
      <c r="AV75" s="1250"/>
      <c r="AW75" s="1250"/>
      <c r="AX75" s="1250"/>
      <c r="AY75" s="1250"/>
      <c r="AZ75" s="1250"/>
      <c r="BA75" s="1250"/>
      <c r="BB75" s="1250" t="s">
        <v>616</v>
      </c>
      <c r="BC75" s="1250"/>
      <c r="BD75" s="1250"/>
      <c r="BE75" s="1250"/>
      <c r="BF75" s="1250"/>
      <c r="BG75" s="1250"/>
      <c r="BH75" s="1250"/>
      <c r="BI75" s="1250"/>
      <c r="BJ75" s="1250"/>
      <c r="BK75" s="1250"/>
      <c r="BL75" s="1250"/>
      <c r="BM75" s="1250"/>
      <c r="BN75" s="1250"/>
      <c r="BO75" s="1250"/>
      <c r="BP75" s="1249">
        <v>4</v>
      </c>
      <c r="BQ75" s="1249"/>
      <c r="BR75" s="1249"/>
      <c r="BS75" s="1249"/>
      <c r="BT75" s="1249"/>
      <c r="BU75" s="1249"/>
      <c r="BV75" s="1249"/>
      <c r="BW75" s="1249"/>
      <c r="BX75" s="1249">
        <v>3.1</v>
      </c>
      <c r="BY75" s="1249"/>
      <c r="BZ75" s="1249"/>
      <c r="CA75" s="1249"/>
      <c r="CB75" s="1249"/>
      <c r="CC75" s="1249"/>
      <c r="CD75" s="1249"/>
      <c r="CE75" s="1249"/>
      <c r="CF75" s="1249">
        <v>2.1</v>
      </c>
      <c r="CG75" s="1249"/>
      <c r="CH75" s="1249"/>
      <c r="CI75" s="1249"/>
      <c r="CJ75" s="1249"/>
      <c r="CK75" s="1249"/>
      <c r="CL75" s="1249"/>
      <c r="CM75" s="1249"/>
      <c r="CN75" s="1249">
        <v>1.8</v>
      </c>
      <c r="CO75" s="1249"/>
      <c r="CP75" s="1249"/>
      <c r="CQ75" s="1249"/>
      <c r="CR75" s="1249"/>
      <c r="CS75" s="1249"/>
      <c r="CT75" s="1249"/>
      <c r="CU75" s="1249"/>
      <c r="CV75" s="1249">
        <v>1.7</v>
      </c>
      <c r="CW75" s="1249"/>
      <c r="CX75" s="1249"/>
      <c r="CY75" s="1249"/>
      <c r="CZ75" s="1249"/>
      <c r="DA75" s="1249"/>
      <c r="DB75" s="1249"/>
      <c r="DC75" s="1249"/>
    </row>
    <row r="76" spans="2:107" ht="13.5">
      <c r="B76" s="1243"/>
      <c r="G76" s="1258"/>
      <c r="H76" s="1258"/>
      <c r="I76" s="1254"/>
      <c r="J76" s="1254"/>
      <c r="K76" s="1257"/>
      <c r="L76" s="1257"/>
      <c r="M76" s="1257"/>
      <c r="N76" s="1257"/>
      <c r="AM76" s="1256"/>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5">
      <c r="B77" s="1243"/>
      <c r="G77" s="1254"/>
      <c r="H77" s="1254"/>
      <c r="I77" s="1254"/>
      <c r="J77" s="1254"/>
      <c r="K77" s="1255"/>
      <c r="L77" s="1255"/>
      <c r="M77" s="1255"/>
      <c r="N77" s="1255"/>
      <c r="AN77" s="1251" t="s">
        <v>618</v>
      </c>
      <c r="AO77" s="1251"/>
      <c r="AP77" s="1251"/>
      <c r="AQ77" s="1251"/>
      <c r="AR77" s="1251"/>
      <c r="AS77" s="1251"/>
      <c r="AT77" s="1251"/>
      <c r="AU77" s="1251"/>
      <c r="AV77" s="1251"/>
      <c r="AW77" s="1251"/>
      <c r="AX77" s="1251"/>
      <c r="AY77" s="1251"/>
      <c r="AZ77" s="1251"/>
      <c r="BA77" s="1251"/>
      <c r="BB77" s="1250" t="s">
        <v>617</v>
      </c>
      <c r="BC77" s="1250"/>
      <c r="BD77" s="1250"/>
      <c r="BE77" s="1250"/>
      <c r="BF77" s="1250"/>
      <c r="BG77" s="1250"/>
      <c r="BH77" s="1250"/>
      <c r="BI77" s="1250"/>
      <c r="BJ77" s="1250"/>
      <c r="BK77" s="1250"/>
      <c r="BL77" s="1250"/>
      <c r="BM77" s="1250"/>
      <c r="BN77" s="1250"/>
      <c r="BO77" s="1250"/>
      <c r="BP77" s="1249">
        <v>19.8</v>
      </c>
      <c r="BQ77" s="1249"/>
      <c r="BR77" s="1249"/>
      <c r="BS77" s="1249"/>
      <c r="BT77" s="1249"/>
      <c r="BU77" s="1249"/>
      <c r="BV77" s="1249"/>
      <c r="BW77" s="1249"/>
      <c r="BX77" s="1249">
        <v>19.8</v>
      </c>
      <c r="BY77" s="1249"/>
      <c r="BZ77" s="1249"/>
      <c r="CA77" s="1249"/>
      <c r="CB77" s="1249"/>
      <c r="CC77" s="1249"/>
      <c r="CD77" s="1249"/>
      <c r="CE77" s="1249"/>
      <c r="CF77" s="1249">
        <v>20</v>
      </c>
      <c r="CG77" s="1249"/>
      <c r="CH77" s="1249"/>
      <c r="CI77" s="1249"/>
      <c r="CJ77" s="1249"/>
      <c r="CK77" s="1249"/>
      <c r="CL77" s="1249"/>
      <c r="CM77" s="1249"/>
      <c r="CN77" s="1249">
        <v>10.199999999999999</v>
      </c>
      <c r="CO77" s="1249"/>
      <c r="CP77" s="1249"/>
      <c r="CQ77" s="1249"/>
      <c r="CR77" s="1249"/>
      <c r="CS77" s="1249"/>
      <c r="CT77" s="1249"/>
      <c r="CU77" s="1249"/>
      <c r="CV77" s="1249">
        <v>0</v>
      </c>
      <c r="CW77" s="1249"/>
      <c r="CX77" s="1249"/>
      <c r="CY77" s="1249"/>
      <c r="CZ77" s="1249"/>
      <c r="DA77" s="1249"/>
      <c r="DB77" s="1249"/>
      <c r="DC77" s="1249"/>
    </row>
    <row r="78" spans="2:107" ht="13.5">
      <c r="B78" s="1243"/>
      <c r="G78" s="1254"/>
      <c r="H78" s="1254"/>
      <c r="I78" s="1254"/>
      <c r="J78" s="1254"/>
      <c r="K78" s="1255"/>
      <c r="L78" s="1255"/>
      <c r="M78" s="1255"/>
      <c r="N78" s="1255"/>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5">
      <c r="B79" s="1243"/>
      <c r="G79" s="1254"/>
      <c r="H79" s="1254"/>
      <c r="I79" s="1253"/>
      <c r="J79" s="1253"/>
      <c r="K79" s="1252"/>
      <c r="L79" s="1252"/>
      <c r="M79" s="1252"/>
      <c r="N79" s="1252"/>
      <c r="AN79" s="1251"/>
      <c r="AO79" s="1251"/>
      <c r="AP79" s="1251"/>
      <c r="AQ79" s="1251"/>
      <c r="AR79" s="1251"/>
      <c r="AS79" s="1251"/>
      <c r="AT79" s="1251"/>
      <c r="AU79" s="1251"/>
      <c r="AV79" s="1251"/>
      <c r="AW79" s="1251"/>
      <c r="AX79" s="1251"/>
      <c r="AY79" s="1251"/>
      <c r="AZ79" s="1251"/>
      <c r="BA79" s="1251"/>
      <c r="BB79" s="1250" t="s">
        <v>616</v>
      </c>
      <c r="BC79" s="1250"/>
      <c r="BD79" s="1250"/>
      <c r="BE79" s="1250"/>
      <c r="BF79" s="1250"/>
      <c r="BG79" s="1250"/>
      <c r="BH79" s="1250"/>
      <c r="BI79" s="1250"/>
      <c r="BJ79" s="1250"/>
      <c r="BK79" s="1250"/>
      <c r="BL79" s="1250"/>
      <c r="BM79" s="1250"/>
      <c r="BN79" s="1250"/>
      <c r="BO79" s="1250"/>
      <c r="BP79" s="1249">
        <v>8.9</v>
      </c>
      <c r="BQ79" s="1249"/>
      <c r="BR79" s="1249"/>
      <c r="BS79" s="1249"/>
      <c r="BT79" s="1249"/>
      <c r="BU79" s="1249"/>
      <c r="BV79" s="1249"/>
      <c r="BW79" s="1249"/>
      <c r="BX79" s="1249">
        <v>8.8000000000000007</v>
      </c>
      <c r="BY79" s="1249"/>
      <c r="BZ79" s="1249"/>
      <c r="CA79" s="1249"/>
      <c r="CB79" s="1249"/>
      <c r="CC79" s="1249"/>
      <c r="CD79" s="1249"/>
      <c r="CE79" s="1249"/>
      <c r="CF79" s="1249">
        <v>8.9</v>
      </c>
      <c r="CG79" s="1249"/>
      <c r="CH79" s="1249"/>
      <c r="CI79" s="1249"/>
      <c r="CJ79" s="1249"/>
      <c r="CK79" s="1249"/>
      <c r="CL79" s="1249"/>
      <c r="CM79" s="1249"/>
      <c r="CN79" s="1249">
        <v>8.6999999999999993</v>
      </c>
      <c r="CO79" s="1249"/>
      <c r="CP79" s="1249"/>
      <c r="CQ79" s="1249"/>
      <c r="CR79" s="1249"/>
      <c r="CS79" s="1249"/>
      <c r="CT79" s="1249"/>
      <c r="CU79" s="1249"/>
      <c r="CV79" s="1249">
        <v>8</v>
      </c>
      <c r="CW79" s="1249"/>
      <c r="CX79" s="1249"/>
      <c r="CY79" s="1249"/>
      <c r="CZ79" s="1249"/>
      <c r="DA79" s="1249"/>
      <c r="DB79" s="1249"/>
      <c r="DC79" s="1249"/>
    </row>
    <row r="80" spans="2:107" ht="13.5">
      <c r="B80" s="1243"/>
      <c r="G80" s="1254"/>
      <c r="H80" s="1254"/>
      <c r="I80" s="1253"/>
      <c r="J80" s="1253"/>
      <c r="K80" s="1252"/>
      <c r="L80" s="1252"/>
      <c r="M80" s="1252"/>
      <c r="N80" s="1252"/>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5">
      <c r="B81" s="1243"/>
    </row>
    <row r="82" spans="2:109" ht="17.25">
      <c r="B82" s="1243"/>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5">
      <c r="B83" s="1247"/>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5"/>
    </row>
    <row r="84" spans="2:109" ht="13.5">
      <c r="DD84" s="1242"/>
      <c r="DE84" s="1242"/>
    </row>
    <row r="85" spans="2:109" ht="13.5">
      <c r="DD85" s="1242"/>
      <c r="DE85" s="1242"/>
    </row>
  </sheetData>
  <sheetProtection algorithmName="SHA-512" hashValue="Eq78+ELV+0et5DrcJ50fQ96iAqCYIB/FgWfyV12DFAFSAGxeKv96fDocrE6gm6dFPoU2qBAIcuuhgHWkNk77AA==" saltValue="hiOWXvSlQ3ghiciEm2Gx0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A97" zoomScaleNormal="100" zoomScaleSheetLayoutView="70" workbookViewId="0">
      <selection activeCell="CN112" sqref="CN112"/>
    </sheetView>
  </sheetViews>
  <sheetFormatPr defaultColWidth="0" defaultRowHeight="13.5" customHeight="1" zeroHeight="1"/>
  <cols>
    <col min="1" max="34" width="2.5" style="257" customWidth="1"/>
    <col min="35" max="122" width="2.5" style="256" customWidth="1"/>
    <col min="123" max="16384" width="2.5" style="256" hidden="1"/>
  </cols>
  <sheetData>
    <row r="1" spans="1:34"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1:34">
      <c r="S2" s="256"/>
      <c r="AH2" s="256"/>
    </row>
    <row r="3" spans="1:34">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row>
    <row r="4" spans="1:34"/>
    <row r="5" spans="1:34"/>
    <row r="6" spans="1:34"/>
    <row r="7" spans="1:34"/>
    <row r="8" spans="1:34"/>
    <row r="9" spans="1:34">
      <c r="AH9" s="256"/>
    </row>
    <row r="10" spans="1:34"/>
    <row r="11" spans="1:34"/>
    <row r="12" spans="1:34"/>
    <row r="13" spans="1:34"/>
    <row r="14" spans="1:34"/>
    <row r="15" spans="1:34"/>
    <row r="16" spans="1:34"/>
    <row r="17" spans="12:34">
      <c r="AH17" s="256"/>
    </row>
    <row r="18" spans="12:34"/>
    <row r="19" spans="12:34"/>
    <row r="20" spans="12:34">
      <c r="AH20" s="256"/>
    </row>
    <row r="21" spans="12:34">
      <c r="AH21" s="256"/>
    </row>
    <row r="22" spans="12:34"/>
    <row r="23" spans="12:34"/>
    <row r="24" spans="12:34">
      <c r="Q24" s="256"/>
    </row>
    <row r="25" spans="12:34"/>
    <row r="26" spans="12:34"/>
    <row r="27" spans="12:34"/>
    <row r="28" spans="12:34">
      <c r="O28" s="256"/>
      <c r="T28" s="256"/>
      <c r="AH28" s="256"/>
    </row>
    <row r="29" spans="12:34"/>
    <row r="30" spans="12:34"/>
    <row r="31" spans="12:34">
      <c r="Q31" s="256"/>
    </row>
    <row r="32" spans="12:34">
      <c r="L32" s="256"/>
    </row>
    <row r="33" spans="2:34">
      <c r="C33" s="256"/>
      <c r="E33" s="256"/>
      <c r="G33" s="256"/>
      <c r="I33" s="256"/>
      <c r="X33" s="256"/>
    </row>
    <row r="34" spans="2:34">
      <c r="B34" s="256"/>
      <c r="P34" s="256"/>
      <c r="R34" s="256"/>
      <c r="T34" s="256"/>
    </row>
    <row r="35" spans="2:34">
      <c r="D35" s="256"/>
      <c r="W35" s="256"/>
      <c r="AC35" s="256"/>
      <c r="AD35" s="256"/>
      <c r="AE35" s="256"/>
      <c r="AF35" s="256"/>
      <c r="AG35" s="256"/>
      <c r="AH35" s="256"/>
    </row>
    <row r="36" spans="2:34">
      <c r="H36" s="256"/>
      <c r="J36" s="256"/>
      <c r="K36" s="256"/>
      <c r="M36" s="256"/>
      <c r="Y36" s="256"/>
      <c r="Z36" s="256"/>
      <c r="AA36" s="256"/>
      <c r="AB36" s="256"/>
      <c r="AC36" s="256"/>
      <c r="AD36" s="256"/>
      <c r="AE36" s="256"/>
      <c r="AF36" s="256"/>
      <c r="AG36" s="256"/>
      <c r="AH36" s="256"/>
    </row>
    <row r="37" spans="2:34">
      <c r="AH37" s="256"/>
    </row>
    <row r="38" spans="2:34">
      <c r="AG38" s="256"/>
      <c r="AH38" s="256"/>
    </row>
    <row r="39" spans="2:34"/>
    <row r="40" spans="2:34">
      <c r="X40" s="256"/>
    </row>
    <row r="41" spans="2:34">
      <c r="R41" s="256"/>
    </row>
    <row r="42" spans="2:34">
      <c r="W42" s="256"/>
    </row>
    <row r="43" spans="2:34">
      <c r="Y43" s="256"/>
      <c r="Z43" s="256"/>
      <c r="AA43" s="256"/>
      <c r="AB43" s="256"/>
      <c r="AC43" s="256"/>
      <c r="AD43" s="256"/>
      <c r="AE43" s="256"/>
      <c r="AF43" s="256"/>
      <c r="AG43" s="256"/>
      <c r="AH43" s="256"/>
    </row>
    <row r="44" spans="2:34">
      <c r="AH44" s="256"/>
    </row>
    <row r="45" spans="2:34">
      <c r="X45" s="256"/>
    </row>
    <row r="46" spans="2:34"/>
    <row r="47" spans="2:34"/>
    <row r="48" spans="2:34">
      <c r="W48" s="256"/>
      <c r="Y48" s="256"/>
      <c r="Z48" s="256"/>
      <c r="AA48" s="256"/>
      <c r="AB48" s="256"/>
      <c r="AC48" s="256"/>
      <c r="AD48" s="256"/>
      <c r="AE48" s="256"/>
      <c r="AF48" s="256"/>
      <c r="AG48" s="256"/>
      <c r="AH48" s="256"/>
    </row>
    <row r="49" spans="28:34"/>
    <row r="50" spans="28:34">
      <c r="AE50" s="256"/>
      <c r="AF50" s="256"/>
      <c r="AG50" s="256"/>
      <c r="AH50" s="256"/>
    </row>
    <row r="51" spans="28:34">
      <c r="AC51" s="256"/>
      <c r="AD51" s="256"/>
      <c r="AE51" s="256"/>
      <c r="AF51" s="256"/>
      <c r="AG51" s="256"/>
      <c r="AH51" s="256"/>
    </row>
    <row r="52" spans="28:34"/>
    <row r="53" spans="28:34">
      <c r="AF53" s="256"/>
      <c r="AG53" s="256"/>
      <c r="AH53" s="256"/>
    </row>
    <row r="54" spans="28:34">
      <c r="AH54" s="256"/>
    </row>
    <row r="55" spans="28:34"/>
    <row r="56" spans="28:34">
      <c r="AB56" s="256"/>
      <c r="AC56" s="256"/>
      <c r="AD56" s="256"/>
      <c r="AE56" s="256"/>
      <c r="AF56" s="256"/>
      <c r="AG56" s="256"/>
      <c r="AH56" s="256"/>
    </row>
    <row r="57" spans="28:34">
      <c r="AH57" s="256"/>
    </row>
    <row r="58" spans="28:34">
      <c r="AH58" s="256"/>
    </row>
    <row r="59" spans="28:34"/>
    <row r="60" spans="28:34"/>
    <row r="61" spans="28:34"/>
    <row r="62" spans="28:34"/>
    <row r="63" spans="28:34">
      <c r="AH63" s="256"/>
    </row>
    <row r="64" spans="28:34">
      <c r="AG64" s="256"/>
      <c r="AH64" s="256"/>
    </row>
    <row r="65" spans="28:34"/>
    <row r="66" spans="28:34"/>
    <row r="67" spans="28:34"/>
    <row r="68" spans="28:34">
      <c r="AB68" s="256"/>
      <c r="AC68" s="256"/>
      <c r="AD68" s="256"/>
      <c r="AE68" s="256"/>
      <c r="AF68" s="256"/>
      <c r="AG68" s="256"/>
      <c r="AH68" s="256"/>
    </row>
    <row r="69" spans="28:34">
      <c r="AF69" s="256"/>
      <c r="AG69" s="256"/>
      <c r="AH69" s="256"/>
    </row>
    <row r="70" spans="28:34"/>
    <row r="71" spans="28:34"/>
    <row r="72" spans="28:34"/>
    <row r="73" spans="28:34"/>
    <row r="74" spans="28:34"/>
    <row r="75" spans="28:34">
      <c r="AH75" s="256"/>
    </row>
    <row r="76" spans="28:34">
      <c r="AF76" s="256"/>
      <c r="AG76" s="256"/>
      <c r="AH76" s="256"/>
    </row>
    <row r="77" spans="28:34">
      <c r="AG77" s="256"/>
      <c r="AH77" s="256"/>
    </row>
    <row r="78" spans="28:34"/>
    <row r="79" spans="28:34"/>
    <row r="80" spans="28:34"/>
    <row r="81" spans="25:34"/>
    <row r="82" spans="25:34">
      <c r="Y82" s="256"/>
    </row>
    <row r="83" spans="25:34">
      <c r="Y83" s="256"/>
      <c r="Z83" s="256"/>
      <c r="AA83" s="256"/>
      <c r="AB83" s="256"/>
      <c r="AC83" s="256"/>
      <c r="AD83" s="256"/>
      <c r="AE83" s="256"/>
      <c r="AF83" s="256"/>
      <c r="AG83" s="256"/>
      <c r="AH83" s="256"/>
    </row>
    <row r="84" spans="25:34"/>
    <row r="85" spans="25:34"/>
    <row r="86" spans="25:34"/>
    <row r="87" spans="25:34"/>
    <row r="88" spans="25:34">
      <c r="AH88" s="256"/>
    </row>
    <row r="89" spans="25:34"/>
    <row r="90" spans="25:34"/>
    <row r="91" spans="25:34"/>
    <row r="92" spans="25:34" ht="13.5" customHeight="1"/>
    <row r="93" spans="25:34" ht="13.5" customHeight="1"/>
    <row r="94" spans="25:34" ht="13.5" customHeight="1">
      <c r="AF94" s="256"/>
      <c r="AG94" s="256"/>
      <c r="AH94" s="256"/>
    </row>
    <row r="95" spans="25:34" ht="13.5" customHeight="1">
      <c r="AH95" s="256"/>
    </row>
    <row r="96" spans="25:34" ht="13.5" customHeight="1"/>
    <row r="97" spans="33:34" ht="13.5" customHeight="1"/>
    <row r="98" spans="33:34" ht="13.5" customHeight="1"/>
    <row r="99" spans="33:34" ht="13.5" customHeight="1"/>
    <row r="100" spans="33:34" ht="13.5" customHeight="1"/>
    <row r="101" spans="33:34" ht="13.5" customHeight="1">
      <c r="AH101" s="256"/>
    </row>
    <row r="102" spans="33:34" ht="13.5" customHeight="1"/>
    <row r="103" spans="33:34" ht="13.5" customHeight="1"/>
    <row r="104" spans="33:34" ht="13.5" customHeight="1">
      <c r="AG104" s="256"/>
      <c r="AH104" s="2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6"/>
    </row>
    <row r="117" spans="34:122" ht="13.5" customHeight="1"/>
    <row r="118" spans="34:122" ht="13.5" customHeight="1"/>
    <row r="119" spans="34:122" ht="13.5" customHeight="1"/>
    <row r="120" spans="34:122" ht="13.5" customHeight="1">
      <c r="AH120" s="256"/>
    </row>
    <row r="121" spans="34:122" ht="13.5" customHeight="1">
      <c r="AH121" s="256"/>
    </row>
    <row r="122" spans="34:122" ht="13.5" customHeight="1"/>
    <row r="123" spans="34:122" ht="13.5" customHeight="1"/>
    <row r="124" spans="34:122" ht="13.5" customHeight="1"/>
    <row r="125" spans="34:122" ht="13.5" customHeight="1">
      <c r="DR125" s="256" t="s">
        <v>514</v>
      </c>
    </row>
  </sheetData>
  <sheetProtection algorithmName="SHA-512" hashValue="h0u3uqkaEluJNeANsfIspvN1EvR7tsXji3mB90zuI+ZuYLexnTxs+z4/4G1TF9tuMvU5kLVCvh/Z608lm43myg==" saltValue="U2f/tKkZh4Jy8thBm72a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zoomScaleNormal="100" zoomScaleSheetLayoutView="55" workbookViewId="0">
      <selection activeCell="CN112" sqref="CN112"/>
    </sheetView>
  </sheetViews>
  <sheetFormatPr defaultColWidth="0" defaultRowHeight="13.5" customHeight="1" zeroHeight="1"/>
  <cols>
    <col min="1" max="34" width="2.5" style="257" customWidth="1"/>
    <col min="35" max="122" width="2.5" style="256" customWidth="1"/>
    <col min="123" max="16384" width="2.5" style="256" hidden="1"/>
  </cols>
  <sheetData>
    <row r="1" spans="2:34" ht="13.5" customHeight="1">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2:34">
      <c r="S2" s="256"/>
      <c r="AH2" s="256"/>
    </row>
    <row r="3" spans="2:34">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row>
    <row r="4" spans="2:34"/>
    <row r="5" spans="2:34"/>
    <row r="6" spans="2:34"/>
    <row r="7" spans="2:34"/>
    <row r="8" spans="2:34"/>
    <row r="9" spans="2:34">
      <c r="AH9" s="256"/>
    </row>
    <row r="10" spans="2:34"/>
    <row r="11" spans="2:34"/>
    <row r="12" spans="2:34"/>
    <row r="13" spans="2:34"/>
    <row r="14" spans="2:34"/>
    <row r="15" spans="2:34"/>
    <row r="16" spans="2:34"/>
    <row r="17" spans="12:34">
      <c r="AH17" s="256"/>
    </row>
    <row r="18" spans="12:34"/>
    <row r="19" spans="12:34"/>
    <row r="20" spans="12:34">
      <c r="AH20" s="256"/>
    </row>
    <row r="21" spans="12:34">
      <c r="AH21" s="256"/>
    </row>
    <row r="22" spans="12:34"/>
    <row r="23" spans="12:34"/>
    <row r="24" spans="12:34">
      <c r="Q24" s="256"/>
    </row>
    <row r="25" spans="12:34"/>
    <row r="26" spans="12:34"/>
    <row r="27" spans="12:34"/>
    <row r="28" spans="12:34">
      <c r="O28" s="256"/>
      <c r="T28" s="256"/>
      <c r="AH28" s="256"/>
    </row>
    <row r="29" spans="12:34"/>
    <row r="30" spans="12:34"/>
    <row r="31" spans="12:34">
      <c r="Q31" s="256"/>
    </row>
    <row r="32" spans="12:34">
      <c r="L32" s="256"/>
    </row>
    <row r="33" spans="2:34">
      <c r="C33" s="256"/>
      <c r="E33" s="256"/>
      <c r="G33" s="256"/>
      <c r="I33" s="256"/>
      <c r="X33" s="256"/>
    </row>
    <row r="34" spans="2:34">
      <c r="B34" s="256"/>
      <c r="P34" s="256"/>
      <c r="R34" s="256"/>
      <c r="T34" s="256"/>
    </row>
    <row r="35" spans="2:34">
      <c r="D35" s="256"/>
      <c r="W35" s="256"/>
      <c r="AC35" s="256"/>
      <c r="AD35" s="256"/>
      <c r="AE35" s="256"/>
      <c r="AF35" s="256"/>
      <c r="AG35" s="256"/>
      <c r="AH35" s="256"/>
    </row>
    <row r="36" spans="2:34">
      <c r="H36" s="256"/>
      <c r="J36" s="256"/>
      <c r="K36" s="256"/>
      <c r="M36" s="256"/>
      <c r="Y36" s="256"/>
      <c r="Z36" s="256"/>
      <c r="AA36" s="256"/>
      <c r="AB36" s="256"/>
      <c r="AC36" s="256"/>
      <c r="AD36" s="256"/>
      <c r="AE36" s="256"/>
      <c r="AF36" s="256"/>
      <c r="AG36" s="256"/>
      <c r="AH36" s="256"/>
    </row>
    <row r="37" spans="2:34">
      <c r="AH37" s="256"/>
    </row>
    <row r="38" spans="2:34">
      <c r="AG38" s="256"/>
      <c r="AH38" s="256"/>
    </row>
    <row r="39" spans="2:34"/>
    <row r="40" spans="2:34">
      <c r="X40" s="256"/>
    </row>
    <row r="41" spans="2:34">
      <c r="R41" s="256"/>
    </row>
    <row r="42" spans="2:34">
      <c r="W42" s="256"/>
    </row>
    <row r="43" spans="2:34">
      <c r="Y43" s="256"/>
      <c r="Z43" s="256"/>
      <c r="AA43" s="256"/>
      <c r="AB43" s="256"/>
      <c r="AC43" s="256"/>
      <c r="AD43" s="256"/>
      <c r="AE43" s="256"/>
      <c r="AF43" s="256"/>
      <c r="AG43" s="256"/>
      <c r="AH43" s="256"/>
    </row>
    <row r="44" spans="2:34">
      <c r="AH44" s="256"/>
    </row>
    <row r="45" spans="2:34">
      <c r="X45" s="256"/>
    </row>
    <row r="46" spans="2:34"/>
    <row r="47" spans="2:34"/>
    <row r="48" spans="2:34">
      <c r="W48" s="256"/>
      <c r="Y48" s="256"/>
      <c r="Z48" s="256"/>
      <c r="AA48" s="256"/>
      <c r="AB48" s="256"/>
      <c r="AC48" s="256"/>
      <c r="AD48" s="256"/>
      <c r="AE48" s="256"/>
      <c r="AF48" s="256"/>
      <c r="AG48" s="256"/>
      <c r="AH48" s="256"/>
    </row>
    <row r="49" spans="28:34"/>
    <row r="50" spans="28:34">
      <c r="AE50" s="256"/>
      <c r="AF50" s="256"/>
      <c r="AG50" s="256"/>
      <c r="AH50" s="256"/>
    </row>
    <row r="51" spans="28:34">
      <c r="AC51" s="256"/>
      <c r="AD51" s="256"/>
      <c r="AE51" s="256"/>
      <c r="AF51" s="256"/>
      <c r="AG51" s="256"/>
      <c r="AH51" s="256"/>
    </row>
    <row r="52" spans="28:34"/>
    <row r="53" spans="28:34">
      <c r="AF53" s="256"/>
      <c r="AG53" s="256"/>
      <c r="AH53" s="256"/>
    </row>
    <row r="54" spans="28:34">
      <c r="AH54" s="256"/>
    </row>
    <row r="55" spans="28:34"/>
    <row r="56" spans="28:34">
      <c r="AB56" s="256"/>
      <c r="AC56" s="256"/>
      <c r="AD56" s="256"/>
      <c r="AE56" s="256"/>
      <c r="AF56" s="256"/>
      <c r="AG56" s="256"/>
      <c r="AH56" s="256"/>
    </row>
    <row r="57" spans="28:34">
      <c r="AH57" s="256"/>
    </row>
    <row r="58" spans="28:34">
      <c r="AH58" s="256"/>
    </row>
    <row r="59" spans="28:34">
      <c r="AG59" s="256"/>
      <c r="AH59" s="256"/>
    </row>
    <row r="60" spans="28:34"/>
    <row r="61" spans="28:34"/>
    <row r="62" spans="28:34"/>
    <row r="63" spans="28:34">
      <c r="AH63" s="256"/>
    </row>
    <row r="64" spans="28:34">
      <c r="AG64" s="256"/>
      <c r="AH64" s="256"/>
    </row>
    <row r="65" spans="28:34"/>
    <row r="66" spans="28:34"/>
    <row r="67" spans="28:34"/>
    <row r="68" spans="28:34">
      <c r="AB68" s="256"/>
      <c r="AC68" s="256"/>
      <c r="AD68" s="256"/>
      <c r="AE68" s="256"/>
      <c r="AF68" s="256"/>
      <c r="AG68" s="256"/>
      <c r="AH68" s="256"/>
    </row>
    <row r="69" spans="28:34">
      <c r="AF69" s="256"/>
      <c r="AG69" s="256"/>
      <c r="AH69" s="256"/>
    </row>
    <row r="70" spans="28:34"/>
    <row r="71" spans="28:34"/>
    <row r="72" spans="28:34"/>
    <row r="73" spans="28:34"/>
    <row r="74" spans="28:34"/>
    <row r="75" spans="28:34">
      <c r="AH75" s="256"/>
    </row>
    <row r="76" spans="28:34">
      <c r="AF76" s="256"/>
      <c r="AG76" s="256"/>
      <c r="AH76" s="256"/>
    </row>
    <row r="77" spans="28:34">
      <c r="AG77" s="256"/>
      <c r="AH77" s="256"/>
    </row>
    <row r="78" spans="28:34"/>
    <row r="79" spans="28:34"/>
    <row r="80" spans="28:34"/>
    <row r="81" spans="25:34"/>
    <row r="82" spans="25:34">
      <c r="Y82" s="256"/>
    </row>
    <row r="83" spans="25:34">
      <c r="Y83" s="256"/>
      <c r="Z83" s="256"/>
      <c r="AA83" s="256"/>
      <c r="AB83" s="256"/>
      <c r="AC83" s="256"/>
      <c r="AD83" s="256"/>
      <c r="AE83" s="256"/>
      <c r="AF83" s="256"/>
      <c r="AG83" s="256"/>
      <c r="AH83" s="256"/>
    </row>
    <row r="84" spans="25:34"/>
    <row r="85" spans="25:34"/>
    <row r="86" spans="25:34"/>
    <row r="87" spans="25:34"/>
    <row r="88" spans="25:34">
      <c r="AH88" s="256"/>
    </row>
    <row r="89" spans="25:34"/>
    <row r="90" spans="25:34"/>
    <row r="91" spans="25:34"/>
    <row r="92" spans="25:34" ht="13.5" customHeight="1"/>
    <row r="93" spans="25:34" ht="13.5" customHeight="1"/>
    <row r="94" spans="25:34" ht="13.5" customHeight="1">
      <c r="AF94" s="256"/>
      <c r="AG94" s="256"/>
      <c r="AH94" s="256"/>
    </row>
    <row r="95" spans="25:34" ht="13.5" customHeight="1">
      <c r="AH95" s="256"/>
    </row>
    <row r="96" spans="25:34" ht="13.5" customHeight="1"/>
    <row r="97" spans="33:34" ht="13.5" customHeight="1"/>
    <row r="98" spans="33:34" ht="13.5" customHeight="1"/>
    <row r="99" spans="33:34" ht="13.5" customHeight="1"/>
    <row r="100" spans="33:34" ht="13.5" customHeight="1"/>
    <row r="101" spans="33:34" ht="13.5" customHeight="1">
      <c r="AH101" s="256"/>
    </row>
    <row r="102" spans="33:34" ht="13.5" customHeight="1"/>
    <row r="103" spans="33:34" ht="13.5" customHeight="1"/>
    <row r="104" spans="33:34" ht="13.5" customHeight="1">
      <c r="AG104" s="256"/>
      <c r="AH104" s="25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6"/>
    </row>
    <row r="117" spans="34:122" ht="13.5" customHeight="1"/>
    <row r="118" spans="34:122" ht="13.5" customHeight="1"/>
    <row r="119" spans="34:122" ht="13.5" customHeight="1"/>
    <row r="120" spans="34:122" ht="13.5" customHeight="1">
      <c r="AH120" s="256"/>
    </row>
    <row r="121" spans="34:122" ht="13.5" customHeight="1">
      <c r="AH121" s="256"/>
    </row>
    <row r="122" spans="34:122" ht="13.5" customHeight="1"/>
    <row r="123" spans="34:122" ht="13.5" customHeight="1"/>
    <row r="124" spans="34:122" ht="13.5" customHeight="1"/>
    <row r="125" spans="34:122" ht="13.5" customHeight="1">
      <c r="DR125" s="256" t="s">
        <v>514</v>
      </c>
    </row>
  </sheetData>
  <sheetProtection algorithmName="SHA-512" hashValue="tdjXuBZVfIGVF2voEjB7cUbkkygaadBg2lWS8C++6Hjz9cig7fX2VfoD7GcTxOmUgd7yexQ0yFdkkeV9CLEw+A==" saltValue="0xIfd/hdTCKORJ32UpWT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564</v>
      </c>
      <c r="G2" s="148"/>
      <c r="H2" s="149"/>
    </row>
    <row r="3" spans="1:8">
      <c r="A3" s="145" t="s">
        <v>557</v>
      </c>
      <c r="B3" s="150"/>
      <c r="C3" s="151"/>
      <c r="D3" s="152">
        <v>150024</v>
      </c>
      <c r="E3" s="153"/>
      <c r="F3" s="154">
        <v>106005</v>
      </c>
      <c r="G3" s="155"/>
      <c r="H3" s="156"/>
    </row>
    <row r="4" spans="1:8">
      <c r="A4" s="157"/>
      <c r="B4" s="158"/>
      <c r="C4" s="159"/>
      <c r="D4" s="160">
        <v>68543</v>
      </c>
      <c r="E4" s="161"/>
      <c r="F4" s="162">
        <v>58359</v>
      </c>
      <c r="G4" s="163"/>
      <c r="H4" s="164"/>
    </row>
    <row r="5" spans="1:8">
      <c r="A5" s="145" t="s">
        <v>559</v>
      </c>
      <c r="B5" s="150"/>
      <c r="C5" s="151"/>
      <c r="D5" s="152">
        <v>94652</v>
      </c>
      <c r="E5" s="153"/>
      <c r="F5" s="154">
        <v>98507</v>
      </c>
      <c r="G5" s="155"/>
      <c r="H5" s="156"/>
    </row>
    <row r="6" spans="1:8">
      <c r="A6" s="157"/>
      <c r="B6" s="158"/>
      <c r="C6" s="159"/>
      <c r="D6" s="160">
        <v>34650</v>
      </c>
      <c r="E6" s="161"/>
      <c r="F6" s="162">
        <v>47567</v>
      </c>
      <c r="G6" s="163"/>
      <c r="H6" s="164"/>
    </row>
    <row r="7" spans="1:8">
      <c r="A7" s="145" t="s">
        <v>560</v>
      </c>
      <c r="B7" s="150"/>
      <c r="C7" s="151"/>
      <c r="D7" s="152">
        <v>96076</v>
      </c>
      <c r="E7" s="153"/>
      <c r="F7" s="154">
        <v>113347</v>
      </c>
      <c r="G7" s="155"/>
      <c r="H7" s="156"/>
    </row>
    <row r="8" spans="1:8">
      <c r="A8" s="157"/>
      <c r="B8" s="158"/>
      <c r="C8" s="159"/>
      <c r="D8" s="160">
        <v>44334</v>
      </c>
      <c r="E8" s="161"/>
      <c r="F8" s="162">
        <v>58728</v>
      </c>
      <c r="G8" s="163"/>
      <c r="H8" s="164"/>
    </row>
    <row r="9" spans="1:8">
      <c r="A9" s="145" t="s">
        <v>561</v>
      </c>
      <c r="B9" s="150"/>
      <c r="C9" s="151"/>
      <c r="D9" s="152">
        <v>119928</v>
      </c>
      <c r="E9" s="153"/>
      <c r="F9" s="154">
        <v>125418</v>
      </c>
      <c r="G9" s="155"/>
      <c r="H9" s="156"/>
    </row>
    <row r="10" spans="1:8">
      <c r="A10" s="157"/>
      <c r="B10" s="158"/>
      <c r="C10" s="159"/>
      <c r="D10" s="160">
        <v>48520</v>
      </c>
      <c r="E10" s="161"/>
      <c r="F10" s="162">
        <v>60445</v>
      </c>
      <c r="G10" s="163"/>
      <c r="H10" s="164"/>
    </row>
    <row r="11" spans="1:8">
      <c r="A11" s="145" t="s">
        <v>562</v>
      </c>
      <c r="B11" s="150"/>
      <c r="C11" s="151"/>
      <c r="D11" s="152">
        <v>102002</v>
      </c>
      <c r="E11" s="153"/>
      <c r="F11" s="154">
        <v>108384</v>
      </c>
      <c r="G11" s="155"/>
      <c r="H11" s="156"/>
    </row>
    <row r="12" spans="1:8">
      <c r="A12" s="157"/>
      <c r="B12" s="158"/>
      <c r="C12" s="165"/>
      <c r="D12" s="160">
        <v>48534</v>
      </c>
      <c r="E12" s="161"/>
      <c r="F12" s="162">
        <v>51153</v>
      </c>
      <c r="G12" s="163"/>
      <c r="H12" s="164"/>
    </row>
    <row r="13" spans="1:8">
      <c r="A13" s="145"/>
      <c r="B13" s="150"/>
      <c r="C13" s="166"/>
      <c r="D13" s="167">
        <v>112536</v>
      </c>
      <c r="E13" s="168"/>
      <c r="F13" s="169">
        <v>110332</v>
      </c>
      <c r="G13" s="170"/>
      <c r="H13" s="156"/>
    </row>
    <row r="14" spans="1:8">
      <c r="A14" s="157"/>
      <c r="B14" s="158"/>
      <c r="C14" s="159"/>
      <c r="D14" s="160">
        <v>48916</v>
      </c>
      <c r="E14" s="161"/>
      <c r="F14" s="162">
        <v>55250</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3.32</v>
      </c>
      <c r="C19" s="171">
        <f>ROUND(VALUE(SUBSTITUTE(実質収支比率等に係る経年分析!G$48,"▲","-")),2)</f>
        <v>4.22</v>
      </c>
      <c r="D19" s="171">
        <f>ROUND(VALUE(SUBSTITUTE(実質収支比率等に係る経年分析!H$48,"▲","-")),2)</f>
        <v>3.29</v>
      </c>
      <c r="E19" s="171">
        <f>ROUND(VALUE(SUBSTITUTE(実質収支比率等に係る経年分析!I$48,"▲","-")),2)</f>
        <v>5.47</v>
      </c>
      <c r="F19" s="171">
        <f>ROUND(VALUE(SUBSTITUTE(実質収支比率等に係る経年分析!J$48,"▲","-")),2)</f>
        <v>4.16</v>
      </c>
    </row>
    <row r="20" spans="1:11">
      <c r="A20" s="171" t="s">
        <v>55</v>
      </c>
      <c r="B20" s="171">
        <f>ROUND(VALUE(SUBSTITUTE(実質収支比率等に係る経年分析!F$47,"▲","-")),2)</f>
        <v>16.27</v>
      </c>
      <c r="C20" s="171">
        <f>ROUND(VALUE(SUBSTITUTE(実質収支比率等に係る経年分析!G$47,"▲","-")),2)</f>
        <v>16.670000000000002</v>
      </c>
      <c r="D20" s="171">
        <f>ROUND(VALUE(SUBSTITUTE(実質収支比率等に係る経年分析!H$47,"▲","-")),2)</f>
        <v>18.649999999999999</v>
      </c>
      <c r="E20" s="171">
        <f>ROUND(VALUE(SUBSTITUTE(実質収支比率等に係る経年分析!I$47,"▲","-")),2)</f>
        <v>19.45</v>
      </c>
      <c r="F20" s="171">
        <f>ROUND(VALUE(SUBSTITUTE(実質収支比率等に係る経年分析!J$47,"▲","-")),2)</f>
        <v>19.82</v>
      </c>
    </row>
    <row r="21" spans="1:11">
      <c r="A21" s="171" t="s">
        <v>56</v>
      </c>
      <c r="B21" s="171">
        <f>IF(ISNUMBER(VALUE(SUBSTITUTE(実質収支比率等に係る経年分析!F$49,"▲","-"))),ROUND(VALUE(SUBSTITUTE(実質収支比率等に係る経年分析!F$49,"▲","-")),2),NA())</f>
        <v>-1.5</v>
      </c>
      <c r="C21" s="171">
        <f>IF(ISNUMBER(VALUE(SUBSTITUTE(実質収支比率等に係る経年分析!G$49,"▲","-"))),ROUND(VALUE(SUBSTITUTE(実質収支比率等に係る経年分析!G$49,"▲","-")),2),NA())</f>
        <v>0.83</v>
      </c>
      <c r="D21" s="171">
        <f>IF(ISNUMBER(VALUE(SUBSTITUTE(実質収支比率等に係る経年分析!H$49,"▲","-"))),ROUND(VALUE(SUBSTITUTE(実質収支比率等に係る経年分析!H$49,"▲","-")),2),NA())</f>
        <v>0.73</v>
      </c>
      <c r="E21" s="171">
        <f>IF(ISNUMBER(VALUE(SUBSTITUTE(実質収支比率等に係る経年分析!I$49,"▲","-"))),ROUND(VALUE(SUBSTITUTE(実質収支比率等に係る経年分析!I$49,"▲","-")),2),NA())</f>
        <v>3.56</v>
      </c>
      <c r="F21" s="171">
        <f>IF(ISNUMBER(VALUE(SUBSTITUTE(実質収支比率等に係る経年分析!J$49,"▲","-"))),ROUND(VALUE(SUBSTITUTE(実質収支比率等に係る経年分析!J$49,"▲","-")),2),NA())</f>
        <v>0.23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内子町介護保険サービス事業特別会計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内子高等学校小田分校寄宿舎特別会計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内子町国民健康保険事業特別会計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1.1599999999999999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c r="A32" s="172" t="str">
        <f>IF(連結実質赤字比率に係る赤字・黒字の構成分析!C$38="",NA(),連結実質赤字比率に係る赤字・黒字の構成分析!C$38)</f>
        <v>内子町後期高齢者医療保険事業特別会計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c r="A33" s="172" t="str">
        <f>IF(連結実質赤字比率に係る赤字・黒字の構成分析!C$37="",NA(),連結実質赤字比率に係る赤字・黒字の構成分析!C$37)</f>
        <v>内子町介護保険事業特別会計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v>
      </c>
    </row>
    <row r="34" spans="1:16">
      <c r="A34" s="172" t="str">
        <f>IF(連結実質赤字比率に係る赤字・黒字の構成分析!C$36="",NA(),連結実質赤字比率に係る赤字・黒字の構成分析!C$36)</f>
        <v>内子町公共下水道事業会計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4.16</v>
      </c>
    </row>
    <row r="36" spans="1:16">
      <c r="A36" s="172" t="str">
        <f>IF(連結実質赤字比率に係る赤字・黒字の構成分析!C$34="",NA(),連結実質赤字比率に係る赤字・黒字の構成分析!C$34)</f>
        <v>内子町水道事業会計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12.92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1182</v>
      </c>
      <c r="E42" s="173"/>
      <c r="F42" s="173"/>
      <c r="G42" s="173">
        <f>'実質公債費比率（分子）の構造'!L$52</f>
        <v>1132</v>
      </c>
      <c r="H42" s="173"/>
      <c r="I42" s="173"/>
      <c r="J42" s="173">
        <f>'実質公債費比率（分子）の構造'!M$52</f>
        <v>1089</v>
      </c>
      <c r="K42" s="173"/>
      <c r="L42" s="173"/>
      <c r="M42" s="173">
        <f>'実質公債費比率（分子）の構造'!N$52</f>
        <v>1076</v>
      </c>
      <c r="N42" s="173"/>
      <c r="O42" s="173"/>
      <c r="P42" s="173">
        <f>'実質公債費比率（分子）の構造'!O$52</f>
        <v>1046</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32</v>
      </c>
      <c r="C44" s="173"/>
      <c r="D44" s="173"/>
      <c r="E44" s="173">
        <f>'実質公債費比率（分子）の構造'!L$50</f>
        <v>31</v>
      </c>
      <c r="F44" s="173"/>
      <c r="G44" s="173"/>
      <c r="H44" s="173">
        <f>'実質公債費比率（分子）の構造'!M$50</f>
        <v>31</v>
      </c>
      <c r="I44" s="173"/>
      <c r="J44" s="173"/>
      <c r="K44" s="173">
        <f>'実質公債費比率（分子）の構造'!N$50</f>
        <v>9</v>
      </c>
      <c r="L44" s="173"/>
      <c r="M44" s="173"/>
      <c r="N44" s="173">
        <f>'実質公債費比率（分子）の構造'!O$50</f>
        <v>9</v>
      </c>
      <c r="O44" s="173"/>
      <c r="P44" s="173"/>
    </row>
    <row r="45" spans="1:16">
      <c r="A45" s="173" t="s">
        <v>66</v>
      </c>
      <c r="B45" s="173">
        <f>'実質公債費比率（分子）の構造'!K$49</f>
        <v>20</v>
      </c>
      <c r="C45" s="173"/>
      <c r="D45" s="173"/>
      <c r="E45" s="173">
        <f>'実質公債費比率（分子）の構造'!L$49</f>
        <v>17</v>
      </c>
      <c r="F45" s="173"/>
      <c r="G45" s="173"/>
      <c r="H45" s="173">
        <f>'実質公債費比率（分子）の構造'!M$49</f>
        <v>13</v>
      </c>
      <c r="I45" s="173"/>
      <c r="J45" s="173"/>
      <c r="K45" s="173">
        <f>'実質公債費比率（分子）の構造'!N$49</f>
        <v>6</v>
      </c>
      <c r="L45" s="173"/>
      <c r="M45" s="173"/>
      <c r="N45" s="173">
        <f>'実質公債費比率（分子）の構造'!O$49</f>
        <v>8</v>
      </c>
      <c r="O45" s="173"/>
      <c r="P45" s="173"/>
    </row>
    <row r="46" spans="1:16">
      <c r="A46" s="173" t="s">
        <v>67</v>
      </c>
      <c r="B46" s="173">
        <f>'実質公債費比率（分子）の構造'!K$48</f>
        <v>187</v>
      </c>
      <c r="C46" s="173"/>
      <c r="D46" s="173"/>
      <c r="E46" s="173">
        <f>'実質公債費比率（分子）の構造'!L$48</f>
        <v>179</v>
      </c>
      <c r="F46" s="173"/>
      <c r="G46" s="173"/>
      <c r="H46" s="173">
        <f>'実質公債費比率（分子）の構造'!M$48</f>
        <v>184</v>
      </c>
      <c r="I46" s="173"/>
      <c r="J46" s="173"/>
      <c r="K46" s="173">
        <f>'実質公債費比率（分子）の構造'!N$48</f>
        <v>169</v>
      </c>
      <c r="L46" s="173"/>
      <c r="M46" s="173"/>
      <c r="N46" s="173">
        <f>'実質公債費比率（分子）の構造'!O$48</f>
        <v>157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1079</v>
      </c>
      <c r="C49" s="173"/>
      <c r="D49" s="173"/>
      <c r="E49" s="173">
        <f>'実質公債費比率（分子）の構造'!L$45</f>
        <v>1028</v>
      </c>
      <c r="F49" s="173"/>
      <c r="G49" s="173"/>
      <c r="H49" s="173">
        <f>'実質公債費比率（分子）の構造'!M$45</f>
        <v>948</v>
      </c>
      <c r="I49" s="173"/>
      <c r="J49" s="173"/>
      <c r="K49" s="173">
        <f>'実質公債費比率（分子）の構造'!N$45</f>
        <v>990</v>
      </c>
      <c r="L49" s="173"/>
      <c r="M49" s="173"/>
      <c r="N49" s="173">
        <f>'実質公債費比率（分子）の構造'!O$45</f>
        <v>999</v>
      </c>
      <c r="O49" s="173"/>
      <c r="P49" s="173"/>
    </row>
    <row r="50" spans="1:16">
      <c r="A50" s="173" t="s">
        <v>71</v>
      </c>
      <c r="B50" s="173" t="e">
        <f>NA()</f>
        <v>#N/A</v>
      </c>
      <c r="C50" s="173">
        <f>IF(ISNUMBER('実質公債費比率（分子）の構造'!K$53),'実質公債費比率（分子）の構造'!K$53,NA())</f>
        <v>136</v>
      </c>
      <c r="D50" s="173" t="e">
        <f>NA()</f>
        <v>#N/A</v>
      </c>
      <c r="E50" s="173" t="e">
        <f>NA()</f>
        <v>#N/A</v>
      </c>
      <c r="F50" s="173">
        <f>IF(ISNUMBER('実質公債費比率（分子）の構造'!L$53),'実質公債費比率（分子）の構造'!L$53,NA())</f>
        <v>123</v>
      </c>
      <c r="G50" s="173" t="e">
        <f>NA()</f>
        <v>#N/A</v>
      </c>
      <c r="H50" s="173" t="e">
        <f>NA()</f>
        <v>#N/A</v>
      </c>
      <c r="I50" s="173">
        <f>IF(ISNUMBER('実質公債費比率（分子）の構造'!M$53),'実質公債費比率（分子）の構造'!M$53,NA())</f>
        <v>87</v>
      </c>
      <c r="J50" s="173" t="e">
        <f>NA()</f>
        <v>#N/A</v>
      </c>
      <c r="K50" s="173" t="e">
        <f>NA()</f>
        <v>#N/A</v>
      </c>
      <c r="L50" s="173">
        <f>IF(ISNUMBER('実質公債費比率（分子）の構造'!N$53),'実質公債費比率（分子）の構造'!N$53,NA())</f>
        <v>98</v>
      </c>
      <c r="M50" s="173" t="e">
        <f>NA()</f>
        <v>#N/A</v>
      </c>
      <c r="N50" s="173" t="e">
        <f>NA()</f>
        <v>#N/A</v>
      </c>
      <c r="O50" s="173">
        <f>IF(ISNUMBER('実質公債費比率（分子）の構造'!O$53),'実質公債費比率（分子）の構造'!O$53,NA())</f>
        <v>127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9615</v>
      </c>
      <c r="E56" s="172"/>
      <c r="F56" s="172"/>
      <c r="G56" s="172">
        <f>'将来負担比率（分子）の構造'!J$52</f>
        <v>9556</v>
      </c>
      <c r="H56" s="172"/>
      <c r="I56" s="172"/>
      <c r="J56" s="172">
        <f>'将来負担比率（分子）の構造'!K$52</f>
        <v>9248</v>
      </c>
      <c r="K56" s="172"/>
      <c r="L56" s="172"/>
      <c r="M56" s="172">
        <f>'将来負担比率（分子）の構造'!L$52</f>
        <v>8895</v>
      </c>
      <c r="N56" s="172"/>
      <c r="O56" s="172"/>
      <c r="P56" s="172">
        <f>'将来負担比率（分子）の構造'!M$52</f>
        <v>8603</v>
      </c>
    </row>
    <row r="57" spans="1:16">
      <c r="A57" s="172" t="s">
        <v>42</v>
      </c>
      <c r="B57" s="172"/>
      <c r="C57" s="172"/>
      <c r="D57" s="172">
        <f>'将来負担比率（分子）の構造'!I$51</f>
        <v>185</v>
      </c>
      <c r="E57" s="172"/>
      <c r="F57" s="172"/>
      <c r="G57" s="172">
        <f>'将来負担比率（分子）の構造'!J$51</f>
        <v>149</v>
      </c>
      <c r="H57" s="172"/>
      <c r="I57" s="172"/>
      <c r="J57" s="172">
        <f>'将来負担比率（分子）の構造'!K$51</f>
        <v>110</v>
      </c>
      <c r="K57" s="172"/>
      <c r="L57" s="172"/>
      <c r="M57" s="172">
        <f>'将来負担比率（分子）の構造'!L$51</f>
        <v>72</v>
      </c>
      <c r="N57" s="172"/>
      <c r="O57" s="172"/>
      <c r="P57" s="172">
        <f>'将来負担比率（分子）の構造'!M$51</f>
        <v>40</v>
      </c>
    </row>
    <row r="58" spans="1:16">
      <c r="A58" s="172" t="s">
        <v>41</v>
      </c>
      <c r="B58" s="172"/>
      <c r="C58" s="172"/>
      <c r="D58" s="172">
        <f>'将来負担比率（分子）の構造'!I$50</f>
        <v>6149</v>
      </c>
      <c r="E58" s="172"/>
      <c r="F58" s="172"/>
      <c r="G58" s="172">
        <f>'将来負担比率（分子）の構造'!J$50</f>
        <v>6320</v>
      </c>
      <c r="H58" s="172"/>
      <c r="I58" s="172"/>
      <c r="J58" s="172">
        <f>'将来負担比率（分子）の構造'!K$50</f>
        <v>6503</v>
      </c>
      <c r="K58" s="172"/>
      <c r="L58" s="172"/>
      <c r="M58" s="172">
        <f>'将来負担比率（分子）の構造'!L$50</f>
        <v>6668</v>
      </c>
      <c r="N58" s="172"/>
      <c r="O58" s="172"/>
      <c r="P58" s="172">
        <f>'将来負担比率（分子）の構造'!M$50</f>
        <v>7511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1789</v>
      </c>
      <c r="C62" s="172"/>
      <c r="D62" s="172"/>
      <c r="E62" s="172">
        <f>'将来負担比率（分子）の構造'!J$45</f>
        <v>1659</v>
      </c>
      <c r="F62" s="172"/>
      <c r="G62" s="172"/>
      <c r="H62" s="172">
        <f>'将来負担比率（分子）の構造'!K$45</f>
        <v>1574</v>
      </c>
      <c r="I62" s="172"/>
      <c r="J62" s="172"/>
      <c r="K62" s="172">
        <f>'将来負担比率（分子）の構造'!L$45</f>
        <v>1554</v>
      </c>
      <c r="L62" s="172"/>
      <c r="M62" s="172"/>
      <c r="N62" s="172">
        <f>'将来負担比率（分子）の構造'!M$45</f>
        <v>1511</v>
      </c>
      <c r="O62" s="172"/>
      <c r="P62" s="172"/>
    </row>
    <row r="63" spans="1:16">
      <c r="A63" s="172" t="s">
        <v>34</v>
      </c>
      <c r="B63" s="172">
        <f>'将来負担比率（分子）の構造'!I$44</f>
        <v>123</v>
      </c>
      <c r="C63" s="172"/>
      <c r="D63" s="172"/>
      <c r="E63" s="172">
        <f>'将来負担比率（分子）の構造'!J$44</f>
        <v>117</v>
      </c>
      <c r="F63" s="172"/>
      <c r="G63" s="172"/>
      <c r="H63" s="172">
        <f>'将来負担比率（分子）の構造'!K$44</f>
        <v>107</v>
      </c>
      <c r="I63" s="172"/>
      <c r="J63" s="172"/>
      <c r="K63" s="172">
        <f>'将来負担比率（分子）の構造'!L$44</f>
        <v>100</v>
      </c>
      <c r="L63" s="172"/>
      <c r="M63" s="172"/>
      <c r="N63" s="172">
        <f>'将来負担比率（分子）の構造'!M$44</f>
        <v>83</v>
      </c>
      <c r="O63" s="172"/>
      <c r="P63" s="172"/>
    </row>
    <row r="64" spans="1:16">
      <c r="A64" s="172" t="s">
        <v>33</v>
      </c>
      <c r="B64" s="172">
        <f>'将来負担比率（分子）の構造'!I$43</f>
        <v>1921</v>
      </c>
      <c r="C64" s="172"/>
      <c r="D64" s="172"/>
      <c r="E64" s="172">
        <f>'将来負担比率（分子）の構造'!J$43</f>
        <v>1928</v>
      </c>
      <c r="F64" s="172"/>
      <c r="G64" s="172"/>
      <c r="H64" s="172">
        <f>'将来負担比率（分子）の構造'!K$43</f>
        <v>1678</v>
      </c>
      <c r="I64" s="172"/>
      <c r="J64" s="172"/>
      <c r="K64" s="172">
        <f>'将来負担比率（分子）の構造'!L$43</f>
        <v>1588</v>
      </c>
      <c r="L64" s="172"/>
      <c r="M64" s="172"/>
      <c r="N64" s="172">
        <f>'将来負担比率（分子）の構造'!M$43</f>
        <v>1474</v>
      </c>
      <c r="O64" s="172"/>
      <c r="P64" s="172"/>
    </row>
    <row r="65" spans="1:16">
      <c r="A65" s="172" t="s">
        <v>32</v>
      </c>
      <c r="B65" s="172">
        <f>'将来負担比率（分子）の構造'!I$42</f>
        <v>134</v>
      </c>
      <c r="C65" s="172"/>
      <c r="D65" s="172"/>
      <c r="E65" s="172">
        <f>'将来負担比率（分子）の構造'!J$42</f>
        <v>95</v>
      </c>
      <c r="F65" s="172"/>
      <c r="G65" s="172"/>
      <c r="H65" s="172">
        <f>'将来負担比率（分子）の構造'!K$42</f>
        <v>55</v>
      </c>
      <c r="I65" s="172"/>
      <c r="J65" s="172"/>
      <c r="K65" s="172">
        <f>'将来負担比率（分子）の構造'!L$42</f>
        <v>40</v>
      </c>
      <c r="L65" s="172"/>
      <c r="M65" s="172"/>
      <c r="N65" s="172">
        <f>'将来負担比率（分子）の構造'!M$42</f>
        <v>26</v>
      </c>
      <c r="O65" s="172"/>
      <c r="P65" s="172"/>
    </row>
    <row r="66" spans="1:16">
      <c r="A66" s="172" t="s">
        <v>31</v>
      </c>
      <c r="B66" s="172">
        <f>'将来負担比率（分子）の構造'!I$41</f>
        <v>8219</v>
      </c>
      <c r="C66" s="172"/>
      <c r="D66" s="172"/>
      <c r="E66" s="172">
        <f>'将来負担比率（分子）の構造'!J$41</f>
        <v>8371</v>
      </c>
      <c r="F66" s="172"/>
      <c r="G66" s="172"/>
      <c r="H66" s="172">
        <f>'将来負担比率（分子）の構造'!K$41</f>
        <v>8090</v>
      </c>
      <c r="I66" s="172"/>
      <c r="J66" s="172"/>
      <c r="K66" s="172">
        <f>'将来負担比率（分子）の構造'!L$41</f>
        <v>7998</v>
      </c>
      <c r="L66" s="172"/>
      <c r="M66" s="172"/>
      <c r="N66" s="172">
        <f>'将来負担比率（分子）の構造'!M$41</f>
        <v>8052</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1201</v>
      </c>
      <c r="C72" s="176">
        <f>基金残高に係る経年分析!G55</f>
        <v>1286</v>
      </c>
      <c r="D72" s="176">
        <f>基金残高に係る経年分析!H55</f>
        <v>1375</v>
      </c>
    </row>
    <row r="73" spans="1:16">
      <c r="A73" s="175" t="s">
        <v>78</v>
      </c>
      <c r="B73" s="176">
        <f>基金残高に係る経年分析!F56</f>
        <v>994</v>
      </c>
      <c r="C73" s="176">
        <f>基金残高に係る経年分析!G56</f>
        <v>1007</v>
      </c>
      <c r="D73" s="176">
        <f>基金残高に係る経年分析!H56</f>
        <v>1177</v>
      </c>
    </row>
    <row r="74" spans="1:16">
      <c r="A74" s="175" t="s">
        <v>79</v>
      </c>
      <c r="B74" s="176">
        <f>基金残高に係る経年分析!F57</f>
        <v>3859</v>
      </c>
      <c r="C74" s="176">
        <f>基金残高に係る経年分析!G57</f>
        <v>3986</v>
      </c>
      <c r="D74" s="176">
        <f>基金残高に係る経年分析!H57</f>
        <v>4914</v>
      </c>
    </row>
  </sheetData>
  <sheetProtection algorithmName="SHA-512" hashValue="2nL8BQZwckZ9gxZPqqV1B/khAswxi5IoL1pCn28OH0Tl1XLI+X9DB2bT2meHiU30YOLvxOtctjF7AXEccHUvvw==" saltValue="iYB6jwgXksMcejCnObbt5w=="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M50"/>
  <sheetViews>
    <sheetView showGridLines="0" zoomScale="85" zoomScaleNormal="85"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3" customWidth="1"/>
    <col min="134" max="143" width="1.625" style="212" customWidth="1"/>
    <col min="144" max="16384" width="0" style="212" hidden="1"/>
  </cols>
  <sheetData>
    <row r="1" spans="1: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218</v>
      </c>
      <c r="DI1" s="748"/>
      <c r="DJ1" s="748"/>
      <c r="DK1" s="748"/>
      <c r="DL1" s="748"/>
      <c r="DM1" s="748"/>
      <c r="DN1" s="749"/>
      <c r="DO1" s="212"/>
      <c r="DP1" s="747" t="s">
        <v>219</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1: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1:143" ht="11.25" customHeight="1">
      <c r="B3" s="689" t="s">
        <v>221</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222</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32" t="s">
        <v>223</v>
      </c>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4"/>
    </row>
    <row r="4" spans="1:143" ht="11.25" customHeight="1">
      <c r="B4" s="689" t="s">
        <v>1</v>
      </c>
      <c r="C4" s="690"/>
      <c r="D4" s="690"/>
      <c r="E4" s="690"/>
      <c r="F4" s="690"/>
      <c r="G4" s="690"/>
      <c r="H4" s="690"/>
      <c r="I4" s="690"/>
      <c r="J4" s="690"/>
      <c r="K4" s="690"/>
      <c r="L4" s="690"/>
      <c r="M4" s="690"/>
      <c r="N4" s="690"/>
      <c r="O4" s="690"/>
      <c r="P4" s="690"/>
      <c r="Q4" s="691"/>
      <c r="R4" s="689" t="s">
        <v>224</v>
      </c>
      <c r="S4" s="690"/>
      <c r="T4" s="690"/>
      <c r="U4" s="690"/>
      <c r="V4" s="690"/>
      <c r="W4" s="690"/>
      <c r="X4" s="690"/>
      <c r="Y4" s="691"/>
      <c r="Z4" s="689" t="s">
        <v>225</v>
      </c>
      <c r="AA4" s="690"/>
      <c r="AB4" s="690"/>
      <c r="AC4" s="691"/>
      <c r="AD4" s="689" t="s">
        <v>226</v>
      </c>
      <c r="AE4" s="690"/>
      <c r="AF4" s="690"/>
      <c r="AG4" s="690"/>
      <c r="AH4" s="690"/>
      <c r="AI4" s="690"/>
      <c r="AJ4" s="690"/>
      <c r="AK4" s="691"/>
      <c r="AL4" s="689" t="s">
        <v>225</v>
      </c>
      <c r="AM4" s="690"/>
      <c r="AN4" s="690"/>
      <c r="AO4" s="691"/>
      <c r="AP4" s="750" t="s">
        <v>227</v>
      </c>
      <c r="AQ4" s="750"/>
      <c r="AR4" s="750"/>
      <c r="AS4" s="750"/>
      <c r="AT4" s="750"/>
      <c r="AU4" s="750"/>
      <c r="AV4" s="750"/>
      <c r="AW4" s="750"/>
      <c r="AX4" s="750"/>
      <c r="AY4" s="750"/>
      <c r="AZ4" s="750"/>
      <c r="BA4" s="750"/>
      <c r="BB4" s="750"/>
      <c r="BC4" s="750"/>
      <c r="BD4" s="750"/>
      <c r="BE4" s="750"/>
      <c r="BF4" s="750"/>
      <c r="BG4" s="750" t="s">
        <v>228</v>
      </c>
      <c r="BH4" s="750"/>
      <c r="BI4" s="750"/>
      <c r="BJ4" s="750"/>
      <c r="BK4" s="750"/>
      <c r="BL4" s="750"/>
      <c r="BM4" s="750"/>
      <c r="BN4" s="750"/>
      <c r="BO4" s="750" t="s">
        <v>225</v>
      </c>
      <c r="BP4" s="750"/>
      <c r="BQ4" s="750"/>
      <c r="BR4" s="750"/>
      <c r="BS4" s="750" t="s">
        <v>229</v>
      </c>
      <c r="BT4" s="750"/>
      <c r="BU4" s="750"/>
      <c r="BV4" s="750"/>
      <c r="BW4" s="750"/>
      <c r="BX4" s="750"/>
      <c r="BY4" s="750"/>
      <c r="BZ4" s="750"/>
      <c r="CA4" s="750"/>
      <c r="CB4" s="750"/>
      <c r="CD4" s="732" t="s">
        <v>230</v>
      </c>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4"/>
    </row>
    <row r="5" spans="1:143" s="216" customFormat="1" ht="11.25" customHeight="1">
      <c r="A5" s="363"/>
      <c r="B5" s="697" t="s">
        <v>231</v>
      </c>
      <c r="C5" s="698"/>
      <c r="D5" s="698"/>
      <c r="E5" s="698"/>
      <c r="F5" s="698"/>
      <c r="G5" s="698"/>
      <c r="H5" s="698"/>
      <c r="I5" s="698"/>
      <c r="J5" s="698"/>
      <c r="K5" s="698"/>
      <c r="L5" s="698"/>
      <c r="M5" s="698"/>
      <c r="N5" s="698"/>
      <c r="O5" s="698"/>
      <c r="P5" s="698"/>
      <c r="Q5" s="699"/>
      <c r="R5" s="683">
        <v>1423829</v>
      </c>
      <c r="S5" s="684"/>
      <c r="T5" s="684"/>
      <c r="U5" s="684"/>
      <c r="V5" s="684"/>
      <c r="W5" s="684"/>
      <c r="X5" s="684"/>
      <c r="Y5" s="727"/>
      <c r="Z5" s="745">
        <v>11.7</v>
      </c>
      <c r="AA5" s="745"/>
      <c r="AB5" s="745"/>
      <c r="AC5" s="745"/>
      <c r="AD5" s="746">
        <v>1409517</v>
      </c>
      <c r="AE5" s="746"/>
      <c r="AF5" s="746"/>
      <c r="AG5" s="746"/>
      <c r="AH5" s="746"/>
      <c r="AI5" s="746"/>
      <c r="AJ5" s="746"/>
      <c r="AK5" s="746"/>
      <c r="AL5" s="728">
        <v>20.9</v>
      </c>
      <c r="AM5" s="702"/>
      <c r="AN5" s="702"/>
      <c r="AO5" s="729"/>
      <c r="AP5" s="697" t="s">
        <v>232</v>
      </c>
      <c r="AQ5" s="698"/>
      <c r="AR5" s="698"/>
      <c r="AS5" s="698"/>
      <c r="AT5" s="698"/>
      <c r="AU5" s="698"/>
      <c r="AV5" s="698"/>
      <c r="AW5" s="698"/>
      <c r="AX5" s="698"/>
      <c r="AY5" s="698"/>
      <c r="AZ5" s="698"/>
      <c r="BA5" s="698"/>
      <c r="BB5" s="698"/>
      <c r="BC5" s="698"/>
      <c r="BD5" s="698"/>
      <c r="BE5" s="698"/>
      <c r="BF5" s="699"/>
      <c r="BG5" s="630">
        <v>1423829</v>
      </c>
      <c r="BH5" s="631"/>
      <c r="BI5" s="631"/>
      <c r="BJ5" s="631"/>
      <c r="BK5" s="631"/>
      <c r="BL5" s="631"/>
      <c r="BM5" s="631"/>
      <c r="BN5" s="632"/>
      <c r="BO5" s="657">
        <v>100</v>
      </c>
      <c r="BP5" s="657"/>
      <c r="BQ5" s="657"/>
      <c r="BR5" s="657"/>
      <c r="BS5" s="658" t="s">
        <v>129</v>
      </c>
      <c r="BT5" s="658"/>
      <c r="BU5" s="658"/>
      <c r="BV5" s="658"/>
      <c r="BW5" s="658"/>
      <c r="BX5" s="658"/>
      <c r="BY5" s="658"/>
      <c r="BZ5" s="658"/>
      <c r="CA5" s="658"/>
      <c r="CB5" s="725"/>
      <c r="CC5" s="363"/>
      <c r="CD5" s="732" t="s">
        <v>227</v>
      </c>
      <c r="CE5" s="733"/>
      <c r="CF5" s="733"/>
      <c r="CG5" s="733"/>
      <c r="CH5" s="733"/>
      <c r="CI5" s="733"/>
      <c r="CJ5" s="733"/>
      <c r="CK5" s="733"/>
      <c r="CL5" s="733"/>
      <c r="CM5" s="733"/>
      <c r="CN5" s="733"/>
      <c r="CO5" s="733"/>
      <c r="CP5" s="733"/>
      <c r="CQ5" s="734"/>
      <c r="CR5" s="732" t="s">
        <v>233</v>
      </c>
      <c r="CS5" s="733"/>
      <c r="CT5" s="733"/>
      <c r="CU5" s="733"/>
      <c r="CV5" s="733"/>
      <c r="CW5" s="733"/>
      <c r="CX5" s="733"/>
      <c r="CY5" s="734"/>
      <c r="CZ5" s="732" t="s">
        <v>225</v>
      </c>
      <c r="DA5" s="733"/>
      <c r="DB5" s="733"/>
      <c r="DC5" s="734"/>
      <c r="DD5" s="732" t="s">
        <v>234</v>
      </c>
      <c r="DE5" s="733"/>
      <c r="DF5" s="733"/>
      <c r="DG5" s="733"/>
      <c r="DH5" s="733"/>
      <c r="DI5" s="733"/>
      <c r="DJ5" s="733"/>
      <c r="DK5" s="733"/>
      <c r="DL5" s="733"/>
      <c r="DM5" s="733"/>
      <c r="DN5" s="733"/>
      <c r="DO5" s="733"/>
      <c r="DP5" s="734"/>
      <c r="DQ5" s="732" t="s">
        <v>235</v>
      </c>
      <c r="DR5" s="733"/>
      <c r="DS5" s="733"/>
      <c r="DT5" s="733"/>
      <c r="DU5" s="733"/>
      <c r="DV5" s="733"/>
      <c r="DW5" s="733"/>
      <c r="DX5" s="733"/>
      <c r="DY5" s="733"/>
      <c r="DZ5" s="733"/>
      <c r="EA5" s="733"/>
      <c r="EB5" s="733"/>
      <c r="EC5" s="734"/>
    </row>
    <row r="6" spans="1:143" ht="11.25" customHeight="1">
      <c r="B6" s="627" t="s">
        <v>236</v>
      </c>
      <c r="C6" s="628"/>
      <c r="D6" s="628"/>
      <c r="E6" s="628"/>
      <c r="F6" s="628"/>
      <c r="G6" s="628"/>
      <c r="H6" s="628"/>
      <c r="I6" s="628"/>
      <c r="J6" s="628"/>
      <c r="K6" s="628"/>
      <c r="L6" s="628"/>
      <c r="M6" s="628"/>
      <c r="N6" s="628"/>
      <c r="O6" s="628"/>
      <c r="P6" s="628"/>
      <c r="Q6" s="629"/>
      <c r="R6" s="630">
        <v>174804</v>
      </c>
      <c r="S6" s="631"/>
      <c r="T6" s="631"/>
      <c r="U6" s="631"/>
      <c r="V6" s="631"/>
      <c r="W6" s="631"/>
      <c r="X6" s="631"/>
      <c r="Y6" s="632"/>
      <c r="Z6" s="657">
        <v>1.4</v>
      </c>
      <c r="AA6" s="657"/>
      <c r="AB6" s="657"/>
      <c r="AC6" s="657"/>
      <c r="AD6" s="658">
        <v>174804</v>
      </c>
      <c r="AE6" s="658"/>
      <c r="AF6" s="658"/>
      <c r="AG6" s="658"/>
      <c r="AH6" s="658"/>
      <c r="AI6" s="658"/>
      <c r="AJ6" s="658"/>
      <c r="AK6" s="658"/>
      <c r="AL6" s="633">
        <v>2.6</v>
      </c>
      <c r="AM6" s="634"/>
      <c r="AN6" s="634"/>
      <c r="AO6" s="659"/>
      <c r="AP6" s="627" t="s">
        <v>237</v>
      </c>
      <c r="AQ6" s="628"/>
      <c r="AR6" s="628"/>
      <c r="AS6" s="628"/>
      <c r="AT6" s="628"/>
      <c r="AU6" s="628"/>
      <c r="AV6" s="628"/>
      <c r="AW6" s="628"/>
      <c r="AX6" s="628"/>
      <c r="AY6" s="628"/>
      <c r="AZ6" s="628"/>
      <c r="BA6" s="628"/>
      <c r="BB6" s="628"/>
      <c r="BC6" s="628"/>
      <c r="BD6" s="628"/>
      <c r="BE6" s="628"/>
      <c r="BF6" s="629"/>
      <c r="BG6" s="630">
        <v>1423829</v>
      </c>
      <c r="BH6" s="631"/>
      <c r="BI6" s="631"/>
      <c r="BJ6" s="631"/>
      <c r="BK6" s="631"/>
      <c r="BL6" s="631"/>
      <c r="BM6" s="631"/>
      <c r="BN6" s="632"/>
      <c r="BO6" s="657">
        <v>100</v>
      </c>
      <c r="BP6" s="657"/>
      <c r="BQ6" s="657"/>
      <c r="BR6" s="657"/>
      <c r="BS6" s="658" t="s">
        <v>129</v>
      </c>
      <c r="BT6" s="658"/>
      <c r="BU6" s="658"/>
      <c r="BV6" s="658"/>
      <c r="BW6" s="658"/>
      <c r="BX6" s="658"/>
      <c r="BY6" s="658"/>
      <c r="BZ6" s="658"/>
      <c r="CA6" s="658"/>
      <c r="CB6" s="725"/>
      <c r="CD6" s="686" t="s">
        <v>238</v>
      </c>
      <c r="CE6" s="687"/>
      <c r="CF6" s="687"/>
      <c r="CG6" s="687"/>
      <c r="CH6" s="687"/>
      <c r="CI6" s="687"/>
      <c r="CJ6" s="687"/>
      <c r="CK6" s="687"/>
      <c r="CL6" s="687"/>
      <c r="CM6" s="687"/>
      <c r="CN6" s="687"/>
      <c r="CO6" s="687"/>
      <c r="CP6" s="687"/>
      <c r="CQ6" s="688"/>
      <c r="CR6" s="630">
        <v>87004</v>
      </c>
      <c r="CS6" s="631"/>
      <c r="CT6" s="631"/>
      <c r="CU6" s="631"/>
      <c r="CV6" s="631"/>
      <c r="CW6" s="631"/>
      <c r="CX6" s="631"/>
      <c r="CY6" s="632"/>
      <c r="CZ6" s="728">
        <v>0.7</v>
      </c>
      <c r="DA6" s="702"/>
      <c r="DB6" s="702"/>
      <c r="DC6" s="731"/>
      <c r="DD6" s="636">
        <v>3806</v>
      </c>
      <c r="DE6" s="631"/>
      <c r="DF6" s="631"/>
      <c r="DG6" s="631"/>
      <c r="DH6" s="631"/>
      <c r="DI6" s="631"/>
      <c r="DJ6" s="631"/>
      <c r="DK6" s="631"/>
      <c r="DL6" s="631"/>
      <c r="DM6" s="631"/>
      <c r="DN6" s="631"/>
      <c r="DO6" s="631"/>
      <c r="DP6" s="632"/>
      <c r="DQ6" s="636">
        <v>87004</v>
      </c>
      <c r="DR6" s="631"/>
      <c r="DS6" s="631"/>
      <c r="DT6" s="631"/>
      <c r="DU6" s="631"/>
      <c r="DV6" s="631"/>
      <c r="DW6" s="631"/>
      <c r="DX6" s="631"/>
      <c r="DY6" s="631"/>
      <c r="DZ6" s="631"/>
      <c r="EA6" s="631"/>
      <c r="EB6" s="631"/>
      <c r="EC6" s="671"/>
    </row>
    <row r="7" spans="1:143" ht="11.25" customHeight="1">
      <c r="B7" s="627" t="s">
        <v>239</v>
      </c>
      <c r="C7" s="628"/>
      <c r="D7" s="628"/>
      <c r="E7" s="628"/>
      <c r="F7" s="628"/>
      <c r="G7" s="628"/>
      <c r="H7" s="628"/>
      <c r="I7" s="628"/>
      <c r="J7" s="628"/>
      <c r="K7" s="628"/>
      <c r="L7" s="628"/>
      <c r="M7" s="628"/>
      <c r="N7" s="628"/>
      <c r="O7" s="628"/>
      <c r="P7" s="628"/>
      <c r="Q7" s="629"/>
      <c r="R7" s="630">
        <v>1697</v>
      </c>
      <c r="S7" s="631"/>
      <c r="T7" s="631"/>
      <c r="U7" s="631"/>
      <c r="V7" s="631"/>
      <c r="W7" s="631"/>
      <c r="X7" s="631"/>
      <c r="Y7" s="632"/>
      <c r="Z7" s="657">
        <v>0</v>
      </c>
      <c r="AA7" s="657"/>
      <c r="AB7" s="657"/>
      <c r="AC7" s="657"/>
      <c r="AD7" s="658">
        <v>1697</v>
      </c>
      <c r="AE7" s="658"/>
      <c r="AF7" s="658"/>
      <c r="AG7" s="658"/>
      <c r="AH7" s="658"/>
      <c r="AI7" s="658"/>
      <c r="AJ7" s="658"/>
      <c r="AK7" s="658"/>
      <c r="AL7" s="633">
        <v>0</v>
      </c>
      <c r="AM7" s="634"/>
      <c r="AN7" s="634"/>
      <c r="AO7" s="659"/>
      <c r="AP7" s="627" t="s">
        <v>240</v>
      </c>
      <c r="AQ7" s="628"/>
      <c r="AR7" s="628"/>
      <c r="AS7" s="628"/>
      <c r="AT7" s="628"/>
      <c r="AU7" s="628"/>
      <c r="AV7" s="628"/>
      <c r="AW7" s="628"/>
      <c r="AX7" s="628"/>
      <c r="AY7" s="628"/>
      <c r="AZ7" s="628"/>
      <c r="BA7" s="628"/>
      <c r="BB7" s="628"/>
      <c r="BC7" s="628"/>
      <c r="BD7" s="628"/>
      <c r="BE7" s="628"/>
      <c r="BF7" s="629"/>
      <c r="BG7" s="630">
        <v>560877</v>
      </c>
      <c r="BH7" s="631"/>
      <c r="BI7" s="631"/>
      <c r="BJ7" s="631"/>
      <c r="BK7" s="631"/>
      <c r="BL7" s="631"/>
      <c r="BM7" s="631"/>
      <c r="BN7" s="632"/>
      <c r="BO7" s="657">
        <v>39.4</v>
      </c>
      <c r="BP7" s="657"/>
      <c r="BQ7" s="657"/>
      <c r="BR7" s="657"/>
      <c r="BS7" s="658" t="s">
        <v>129</v>
      </c>
      <c r="BT7" s="658"/>
      <c r="BU7" s="658"/>
      <c r="BV7" s="658"/>
      <c r="BW7" s="658"/>
      <c r="BX7" s="658"/>
      <c r="BY7" s="658"/>
      <c r="BZ7" s="658"/>
      <c r="CA7" s="658"/>
      <c r="CB7" s="725"/>
      <c r="CD7" s="672" t="s">
        <v>241</v>
      </c>
      <c r="CE7" s="669"/>
      <c r="CF7" s="669"/>
      <c r="CG7" s="669"/>
      <c r="CH7" s="669"/>
      <c r="CI7" s="669"/>
      <c r="CJ7" s="669"/>
      <c r="CK7" s="669"/>
      <c r="CL7" s="669"/>
      <c r="CM7" s="669"/>
      <c r="CN7" s="669"/>
      <c r="CO7" s="669"/>
      <c r="CP7" s="669"/>
      <c r="CQ7" s="670"/>
      <c r="CR7" s="630">
        <v>2413818</v>
      </c>
      <c r="CS7" s="631"/>
      <c r="CT7" s="631"/>
      <c r="CU7" s="631"/>
      <c r="CV7" s="631"/>
      <c r="CW7" s="631"/>
      <c r="CX7" s="631"/>
      <c r="CY7" s="632"/>
      <c r="CZ7" s="657">
        <v>20.6</v>
      </c>
      <c r="DA7" s="657"/>
      <c r="DB7" s="657"/>
      <c r="DC7" s="657"/>
      <c r="DD7" s="636">
        <v>40995</v>
      </c>
      <c r="DE7" s="631"/>
      <c r="DF7" s="631"/>
      <c r="DG7" s="631"/>
      <c r="DH7" s="631"/>
      <c r="DI7" s="631"/>
      <c r="DJ7" s="631"/>
      <c r="DK7" s="631"/>
      <c r="DL7" s="631"/>
      <c r="DM7" s="631"/>
      <c r="DN7" s="631"/>
      <c r="DO7" s="631"/>
      <c r="DP7" s="632"/>
      <c r="DQ7" s="636">
        <v>1960376</v>
      </c>
      <c r="DR7" s="631"/>
      <c r="DS7" s="631"/>
      <c r="DT7" s="631"/>
      <c r="DU7" s="631"/>
      <c r="DV7" s="631"/>
      <c r="DW7" s="631"/>
      <c r="DX7" s="631"/>
      <c r="DY7" s="631"/>
      <c r="DZ7" s="631"/>
      <c r="EA7" s="631"/>
      <c r="EB7" s="631"/>
      <c r="EC7" s="671"/>
    </row>
    <row r="8" spans="1:143" ht="11.25" customHeight="1">
      <c r="B8" s="627" t="s">
        <v>242</v>
      </c>
      <c r="C8" s="628"/>
      <c r="D8" s="628"/>
      <c r="E8" s="628"/>
      <c r="F8" s="628"/>
      <c r="G8" s="628"/>
      <c r="H8" s="628"/>
      <c r="I8" s="628"/>
      <c r="J8" s="628"/>
      <c r="K8" s="628"/>
      <c r="L8" s="628"/>
      <c r="M8" s="628"/>
      <c r="N8" s="628"/>
      <c r="O8" s="628"/>
      <c r="P8" s="628"/>
      <c r="Q8" s="629"/>
      <c r="R8" s="630">
        <v>7723</v>
      </c>
      <c r="S8" s="631"/>
      <c r="T8" s="631"/>
      <c r="U8" s="631"/>
      <c r="V8" s="631"/>
      <c r="W8" s="631"/>
      <c r="X8" s="631"/>
      <c r="Y8" s="632"/>
      <c r="Z8" s="657">
        <v>0.1</v>
      </c>
      <c r="AA8" s="657"/>
      <c r="AB8" s="657"/>
      <c r="AC8" s="657"/>
      <c r="AD8" s="658">
        <v>7723</v>
      </c>
      <c r="AE8" s="658"/>
      <c r="AF8" s="658"/>
      <c r="AG8" s="658"/>
      <c r="AH8" s="658"/>
      <c r="AI8" s="658"/>
      <c r="AJ8" s="658"/>
      <c r="AK8" s="658"/>
      <c r="AL8" s="633">
        <v>0.1</v>
      </c>
      <c r="AM8" s="634"/>
      <c r="AN8" s="634"/>
      <c r="AO8" s="659"/>
      <c r="AP8" s="627" t="s">
        <v>243</v>
      </c>
      <c r="AQ8" s="628"/>
      <c r="AR8" s="628"/>
      <c r="AS8" s="628"/>
      <c r="AT8" s="628"/>
      <c r="AU8" s="628"/>
      <c r="AV8" s="628"/>
      <c r="AW8" s="628"/>
      <c r="AX8" s="628"/>
      <c r="AY8" s="628"/>
      <c r="AZ8" s="628"/>
      <c r="BA8" s="628"/>
      <c r="BB8" s="628"/>
      <c r="BC8" s="628"/>
      <c r="BD8" s="628"/>
      <c r="BE8" s="628"/>
      <c r="BF8" s="629"/>
      <c r="BG8" s="630">
        <v>24559</v>
      </c>
      <c r="BH8" s="631"/>
      <c r="BI8" s="631"/>
      <c r="BJ8" s="631"/>
      <c r="BK8" s="631"/>
      <c r="BL8" s="631"/>
      <c r="BM8" s="631"/>
      <c r="BN8" s="632"/>
      <c r="BO8" s="657">
        <v>1.7</v>
      </c>
      <c r="BP8" s="657"/>
      <c r="BQ8" s="657"/>
      <c r="BR8" s="657"/>
      <c r="BS8" s="658" t="s">
        <v>129</v>
      </c>
      <c r="BT8" s="658"/>
      <c r="BU8" s="658"/>
      <c r="BV8" s="658"/>
      <c r="BW8" s="658"/>
      <c r="BX8" s="658"/>
      <c r="BY8" s="658"/>
      <c r="BZ8" s="658"/>
      <c r="CA8" s="658"/>
      <c r="CB8" s="725"/>
      <c r="CD8" s="672" t="s">
        <v>244</v>
      </c>
      <c r="CE8" s="669"/>
      <c r="CF8" s="669"/>
      <c r="CG8" s="669"/>
      <c r="CH8" s="669"/>
      <c r="CI8" s="669"/>
      <c r="CJ8" s="669"/>
      <c r="CK8" s="669"/>
      <c r="CL8" s="669"/>
      <c r="CM8" s="669"/>
      <c r="CN8" s="669"/>
      <c r="CO8" s="669"/>
      <c r="CP8" s="669"/>
      <c r="CQ8" s="670"/>
      <c r="CR8" s="630">
        <v>3049321</v>
      </c>
      <c r="CS8" s="631"/>
      <c r="CT8" s="631"/>
      <c r="CU8" s="631"/>
      <c r="CV8" s="631"/>
      <c r="CW8" s="631"/>
      <c r="CX8" s="631"/>
      <c r="CY8" s="632"/>
      <c r="CZ8" s="657">
        <v>26</v>
      </c>
      <c r="DA8" s="657"/>
      <c r="DB8" s="657"/>
      <c r="DC8" s="657"/>
      <c r="DD8" s="636">
        <v>3203</v>
      </c>
      <c r="DE8" s="631"/>
      <c r="DF8" s="631"/>
      <c r="DG8" s="631"/>
      <c r="DH8" s="631"/>
      <c r="DI8" s="631"/>
      <c r="DJ8" s="631"/>
      <c r="DK8" s="631"/>
      <c r="DL8" s="631"/>
      <c r="DM8" s="631"/>
      <c r="DN8" s="631"/>
      <c r="DO8" s="631"/>
      <c r="DP8" s="632"/>
      <c r="DQ8" s="636">
        <v>1578463</v>
      </c>
      <c r="DR8" s="631"/>
      <c r="DS8" s="631"/>
      <c r="DT8" s="631"/>
      <c r="DU8" s="631"/>
      <c r="DV8" s="631"/>
      <c r="DW8" s="631"/>
      <c r="DX8" s="631"/>
      <c r="DY8" s="631"/>
      <c r="DZ8" s="631"/>
      <c r="EA8" s="631"/>
      <c r="EB8" s="631"/>
      <c r="EC8" s="671"/>
    </row>
    <row r="9" spans="1:143" ht="11.25" customHeight="1">
      <c r="B9" s="627" t="s">
        <v>245</v>
      </c>
      <c r="C9" s="628"/>
      <c r="D9" s="628"/>
      <c r="E9" s="628"/>
      <c r="F9" s="628"/>
      <c r="G9" s="628"/>
      <c r="H9" s="628"/>
      <c r="I9" s="628"/>
      <c r="J9" s="628"/>
      <c r="K9" s="628"/>
      <c r="L9" s="628"/>
      <c r="M9" s="628"/>
      <c r="N9" s="628"/>
      <c r="O9" s="628"/>
      <c r="P9" s="628"/>
      <c r="Q9" s="629"/>
      <c r="R9" s="630">
        <v>9632</v>
      </c>
      <c r="S9" s="631"/>
      <c r="T9" s="631"/>
      <c r="U9" s="631"/>
      <c r="V9" s="631"/>
      <c r="W9" s="631"/>
      <c r="X9" s="631"/>
      <c r="Y9" s="632"/>
      <c r="Z9" s="657">
        <v>0.1</v>
      </c>
      <c r="AA9" s="657"/>
      <c r="AB9" s="657"/>
      <c r="AC9" s="657"/>
      <c r="AD9" s="658">
        <v>9632</v>
      </c>
      <c r="AE9" s="658"/>
      <c r="AF9" s="658"/>
      <c r="AG9" s="658"/>
      <c r="AH9" s="658"/>
      <c r="AI9" s="658"/>
      <c r="AJ9" s="658"/>
      <c r="AK9" s="658"/>
      <c r="AL9" s="633">
        <v>0.1</v>
      </c>
      <c r="AM9" s="634"/>
      <c r="AN9" s="634"/>
      <c r="AO9" s="659"/>
      <c r="AP9" s="627" t="s">
        <v>246</v>
      </c>
      <c r="AQ9" s="628"/>
      <c r="AR9" s="628"/>
      <c r="AS9" s="628"/>
      <c r="AT9" s="628"/>
      <c r="AU9" s="628"/>
      <c r="AV9" s="628"/>
      <c r="AW9" s="628"/>
      <c r="AX9" s="628"/>
      <c r="AY9" s="628"/>
      <c r="AZ9" s="628"/>
      <c r="BA9" s="628"/>
      <c r="BB9" s="628"/>
      <c r="BC9" s="628"/>
      <c r="BD9" s="628"/>
      <c r="BE9" s="628"/>
      <c r="BF9" s="629"/>
      <c r="BG9" s="630">
        <v>471378</v>
      </c>
      <c r="BH9" s="631"/>
      <c r="BI9" s="631"/>
      <c r="BJ9" s="631"/>
      <c r="BK9" s="631"/>
      <c r="BL9" s="631"/>
      <c r="BM9" s="631"/>
      <c r="BN9" s="632"/>
      <c r="BO9" s="657">
        <v>33.1</v>
      </c>
      <c r="BP9" s="657"/>
      <c r="BQ9" s="657"/>
      <c r="BR9" s="657"/>
      <c r="BS9" s="658" t="s">
        <v>129</v>
      </c>
      <c r="BT9" s="658"/>
      <c r="BU9" s="658"/>
      <c r="BV9" s="658"/>
      <c r="BW9" s="658"/>
      <c r="BX9" s="658"/>
      <c r="BY9" s="658"/>
      <c r="BZ9" s="658"/>
      <c r="CA9" s="658"/>
      <c r="CB9" s="725"/>
      <c r="CD9" s="672" t="s">
        <v>247</v>
      </c>
      <c r="CE9" s="669"/>
      <c r="CF9" s="669"/>
      <c r="CG9" s="669"/>
      <c r="CH9" s="669"/>
      <c r="CI9" s="669"/>
      <c r="CJ9" s="669"/>
      <c r="CK9" s="669"/>
      <c r="CL9" s="669"/>
      <c r="CM9" s="669"/>
      <c r="CN9" s="669"/>
      <c r="CO9" s="669"/>
      <c r="CP9" s="669"/>
      <c r="CQ9" s="670"/>
      <c r="CR9" s="630">
        <v>979600</v>
      </c>
      <c r="CS9" s="631"/>
      <c r="CT9" s="631"/>
      <c r="CU9" s="631"/>
      <c r="CV9" s="631"/>
      <c r="CW9" s="631"/>
      <c r="CX9" s="631"/>
      <c r="CY9" s="632"/>
      <c r="CZ9" s="657">
        <v>8.3000000000000007</v>
      </c>
      <c r="DA9" s="657"/>
      <c r="DB9" s="657"/>
      <c r="DC9" s="657"/>
      <c r="DD9" s="636">
        <v>94443</v>
      </c>
      <c r="DE9" s="631"/>
      <c r="DF9" s="631"/>
      <c r="DG9" s="631"/>
      <c r="DH9" s="631"/>
      <c r="DI9" s="631"/>
      <c r="DJ9" s="631"/>
      <c r="DK9" s="631"/>
      <c r="DL9" s="631"/>
      <c r="DM9" s="631"/>
      <c r="DN9" s="631"/>
      <c r="DO9" s="631"/>
      <c r="DP9" s="632"/>
      <c r="DQ9" s="636">
        <v>707429</v>
      </c>
      <c r="DR9" s="631"/>
      <c r="DS9" s="631"/>
      <c r="DT9" s="631"/>
      <c r="DU9" s="631"/>
      <c r="DV9" s="631"/>
      <c r="DW9" s="631"/>
      <c r="DX9" s="631"/>
      <c r="DY9" s="631"/>
      <c r="DZ9" s="631"/>
      <c r="EA9" s="631"/>
      <c r="EB9" s="631"/>
      <c r="EC9" s="671"/>
    </row>
    <row r="10" spans="1:143" ht="11.25" customHeight="1">
      <c r="B10" s="627" t="s">
        <v>248</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57" t="s">
        <v>129</v>
      </c>
      <c r="AA10" s="657"/>
      <c r="AB10" s="657"/>
      <c r="AC10" s="657"/>
      <c r="AD10" s="658" t="s">
        <v>129</v>
      </c>
      <c r="AE10" s="658"/>
      <c r="AF10" s="658"/>
      <c r="AG10" s="658"/>
      <c r="AH10" s="658"/>
      <c r="AI10" s="658"/>
      <c r="AJ10" s="658"/>
      <c r="AK10" s="658"/>
      <c r="AL10" s="633" t="s">
        <v>129</v>
      </c>
      <c r="AM10" s="634"/>
      <c r="AN10" s="634"/>
      <c r="AO10" s="659"/>
      <c r="AP10" s="627" t="s">
        <v>249</v>
      </c>
      <c r="AQ10" s="628"/>
      <c r="AR10" s="628"/>
      <c r="AS10" s="628"/>
      <c r="AT10" s="628"/>
      <c r="AU10" s="628"/>
      <c r="AV10" s="628"/>
      <c r="AW10" s="628"/>
      <c r="AX10" s="628"/>
      <c r="AY10" s="628"/>
      <c r="AZ10" s="628"/>
      <c r="BA10" s="628"/>
      <c r="BB10" s="628"/>
      <c r="BC10" s="628"/>
      <c r="BD10" s="628"/>
      <c r="BE10" s="628"/>
      <c r="BF10" s="629"/>
      <c r="BG10" s="630">
        <v>34185</v>
      </c>
      <c r="BH10" s="631"/>
      <c r="BI10" s="631"/>
      <c r="BJ10" s="631"/>
      <c r="BK10" s="631"/>
      <c r="BL10" s="631"/>
      <c r="BM10" s="631"/>
      <c r="BN10" s="632"/>
      <c r="BO10" s="657">
        <v>2.4</v>
      </c>
      <c r="BP10" s="657"/>
      <c r="BQ10" s="657"/>
      <c r="BR10" s="657"/>
      <c r="BS10" s="658" t="s">
        <v>129</v>
      </c>
      <c r="BT10" s="658"/>
      <c r="BU10" s="658"/>
      <c r="BV10" s="658"/>
      <c r="BW10" s="658"/>
      <c r="BX10" s="658"/>
      <c r="BY10" s="658"/>
      <c r="BZ10" s="658"/>
      <c r="CA10" s="658"/>
      <c r="CB10" s="725"/>
      <c r="CD10" s="672" t="s">
        <v>250</v>
      </c>
      <c r="CE10" s="669"/>
      <c r="CF10" s="669"/>
      <c r="CG10" s="669"/>
      <c r="CH10" s="669"/>
      <c r="CI10" s="669"/>
      <c r="CJ10" s="669"/>
      <c r="CK10" s="669"/>
      <c r="CL10" s="669"/>
      <c r="CM10" s="669"/>
      <c r="CN10" s="669"/>
      <c r="CO10" s="669"/>
      <c r="CP10" s="669"/>
      <c r="CQ10" s="670"/>
      <c r="CR10" s="630" t="s">
        <v>129</v>
      </c>
      <c r="CS10" s="631"/>
      <c r="CT10" s="631"/>
      <c r="CU10" s="631"/>
      <c r="CV10" s="631"/>
      <c r="CW10" s="631"/>
      <c r="CX10" s="631"/>
      <c r="CY10" s="632"/>
      <c r="CZ10" s="657" t="s">
        <v>129</v>
      </c>
      <c r="DA10" s="657"/>
      <c r="DB10" s="657"/>
      <c r="DC10" s="657"/>
      <c r="DD10" s="636" t="s">
        <v>129</v>
      </c>
      <c r="DE10" s="631"/>
      <c r="DF10" s="631"/>
      <c r="DG10" s="631"/>
      <c r="DH10" s="631"/>
      <c r="DI10" s="631"/>
      <c r="DJ10" s="631"/>
      <c r="DK10" s="631"/>
      <c r="DL10" s="631"/>
      <c r="DM10" s="631"/>
      <c r="DN10" s="631"/>
      <c r="DO10" s="631"/>
      <c r="DP10" s="632"/>
      <c r="DQ10" s="636" t="s">
        <v>129</v>
      </c>
      <c r="DR10" s="631"/>
      <c r="DS10" s="631"/>
      <c r="DT10" s="631"/>
      <c r="DU10" s="631"/>
      <c r="DV10" s="631"/>
      <c r="DW10" s="631"/>
      <c r="DX10" s="631"/>
      <c r="DY10" s="631"/>
      <c r="DZ10" s="631"/>
      <c r="EA10" s="631"/>
      <c r="EB10" s="631"/>
      <c r="EC10" s="671"/>
    </row>
    <row r="11" spans="1:143" ht="11.25" customHeight="1">
      <c r="B11" s="627" t="s">
        <v>251</v>
      </c>
      <c r="C11" s="628"/>
      <c r="D11" s="628"/>
      <c r="E11" s="628"/>
      <c r="F11" s="628"/>
      <c r="G11" s="628"/>
      <c r="H11" s="628"/>
      <c r="I11" s="628"/>
      <c r="J11" s="628"/>
      <c r="K11" s="628"/>
      <c r="L11" s="628"/>
      <c r="M11" s="628"/>
      <c r="N11" s="628"/>
      <c r="O11" s="628"/>
      <c r="P11" s="628"/>
      <c r="Q11" s="629"/>
      <c r="R11" s="630">
        <v>369587</v>
      </c>
      <c r="S11" s="631"/>
      <c r="T11" s="631"/>
      <c r="U11" s="631"/>
      <c r="V11" s="631"/>
      <c r="W11" s="631"/>
      <c r="X11" s="631"/>
      <c r="Y11" s="632"/>
      <c r="Z11" s="633">
        <v>3</v>
      </c>
      <c r="AA11" s="634"/>
      <c r="AB11" s="634"/>
      <c r="AC11" s="635"/>
      <c r="AD11" s="636">
        <v>369587</v>
      </c>
      <c r="AE11" s="631"/>
      <c r="AF11" s="631"/>
      <c r="AG11" s="631"/>
      <c r="AH11" s="631"/>
      <c r="AI11" s="631"/>
      <c r="AJ11" s="631"/>
      <c r="AK11" s="632"/>
      <c r="AL11" s="633">
        <v>5.5</v>
      </c>
      <c r="AM11" s="634"/>
      <c r="AN11" s="634"/>
      <c r="AO11" s="659"/>
      <c r="AP11" s="627" t="s">
        <v>252</v>
      </c>
      <c r="AQ11" s="628"/>
      <c r="AR11" s="628"/>
      <c r="AS11" s="628"/>
      <c r="AT11" s="628"/>
      <c r="AU11" s="628"/>
      <c r="AV11" s="628"/>
      <c r="AW11" s="628"/>
      <c r="AX11" s="628"/>
      <c r="AY11" s="628"/>
      <c r="AZ11" s="628"/>
      <c r="BA11" s="628"/>
      <c r="BB11" s="628"/>
      <c r="BC11" s="628"/>
      <c r="BD11" s="628"/>
      <c r="BE11" s="628"/>
      <c r="BF11" s="629"/>
      <c r="BG11" s="630">
        <v>30755</v>
      </c>
      <c r="BH11" s="631"/>
      <c r="BI11" s="631"/>
      <c r="BJ11" s="631"/>
      <c r="BK11" s="631"/>
      <c r="BL11" s="631"/>
      <c r="BM11" s="631"/>
      <c r="BN11" s="632"/>
      <c r="BO11" s="657">
        <v>2.2000000000000002</v>
      </c>
      <c r="BP11" s="657"/>
      <c r="BQ11" s="657"/>
      <c r="BR11" s="657"/>
      <c r="BS11" s="658" t="s">
        <v>129</v>
      </c>
      <c r="BT11" s="658"/>
      <c r="BU11" s="658"/>
      <c r="BV11" s="658"/>
      <c r="BW11" s="658"/>
      <c r="BX11" s="658"/>
      <c r="BY11" s="658"/>
      <c r="BZ11" s="658"/>
      <c r="CA11" s="658"/>
      <c r="CB11" s="725"/>
      <c r="CD11" s="672" t="s">
        <v>253</v>
      </c>
      <c r="CE11" s="669"/>
      <c r="CF11" s="669"/>
      <c r="CG11" s="669"/>
      <c r="CH11" s="669"/>
      <c r="CI11" s="669"/>
      <c r="CJ11" s="669"/>
      <c r="CK11" s="669"/>
      <c r="CL11" s="669"/>
      <c r="CM11" s="669"/>
      <c r="CN11" s="669"/>
      <c r="CO11" s="669"/>
      <c r="CP11" s="669"/>
      <c r="CQ11" s="670"/>
      <c r="CR11" s="630">
        <v>746704</v>
      </c>
      <c r="CS11" s="631"/>
      <c r="CT11" s="631"/>
      <c r="CU11" s="631"/>
      <c r="CV11" s="631"/>
      <c r="CW11" s="631"/>
      <c r="CX11" s="631"/>
      <c r="CY11" s="632"/>
      <c r="CZ11" s="657">
        <v>6.4</v>
      </c>
      <c r="DA11" s="657"/>
      <c r="DB11" s="657"/>
      <c r="DC11" s="657"/>
      <c r="DD11" s="636">
        <v>359429</v>
      </c>
      <c r="DE11" s="631"/>
      <c r="DF11" s="631"/>
      <c r="DG11" s="631"/>
      <c r="DH11" s="631"/>
      <c r="DI11" s="631"/>
      <c r="DJ11" s="631"/>
      <c r="DK11" s="631"/>
      <c r="DL11" s="631"/>
      <c r="DM11" s="631"/>
      <c r="DN11" s="631"/>
      <c r="DO11" s="631"/>
      <c r="DP11" s="632"/>
      <c r="DQ11" s="636">
        <v>323818</v>
      </c>
      <c r="DR11" s="631"/>
      <c r="DS11" s="631"/>
      <c r="DT11" s="631"/>
      <c r="DU11" s="631"/>
      <c r="DV11" s="631"/>
      <c r="DW11" s="631"/>
      <c r="DX11" s="631"/>
      <c r="DY11" s="631"/>
      <c r="DZ11" s="631"/>
      <c r="EA11" s="631"/>
      <c r="EB11" s="631"/>
      <c r="EC11" s="671"/>
    </row>
    <row r="12" spans="1:143" ht="11.25" customHeight="1">
      <c r="B12" s="627" t="s">
        <v>254</v>
      </c>
      <c r="C12" s="628"/>
      <c r="D12" s="628"/>
      <c r="E12" s="628"/>
      <c r="F12" s="628"/>
      <c r="G12" s="628"/>
      <c r="H12" s="628"/>
      <c r="I12" s="628"/>
      <c r="J12" s="628"/>
      <c r="K12" s="628"/>
      <c r="L12" s="628"/>
      <c r="M12" s="628"/>
      <c r="N12" s="628"/>
      <c r="O12" s="628"/>
      <c r="P12" s="628"/>
      <c r="Q12" s="629"/>
      <c r="R12" s="630">
        <v>23940</v>
      </c>
      <c r="S12" s="631"/>
      <c r="T12" s="631"/>
      <c r="U12" s="631"/>
      <c r="V12" s="631"/>
      <c r="W12" s="631"/>
      <c r="X12" s="631"/>
      <c r="Y12" s="632"/>
      <c r="Z12" s="657">
        <v>0.2</v>
      </c>
      <c r="AA12" s="657"/>
      <c r="AB12" s="657"/>
      <c r="AC12" s="657"/>
      <c r="AD12" s="658">
        <v>23940</v>
      </c>
      <c r="AE12" s="658"/>
      <c r="AF12" s="658"/>
      <c r="AG12" s="658"/>
      <c r="AH12" s="658"/>
      <c r="AI12" s="658"/>
      <c r="AJ12" s="658"/>
      <c r="AK12" s="658"/>
      <c r="AL12" s="633">
        <v>0.4</v>
      </c>
      <c r="AM12" s="634"/>
      <c r="AN12" s="634"/>
      <c r="AO12" s="659"/>
      <c r="AP12" s="627" t="s">
        <v>255</v>
      </c>
      <c r="AQ12" s="628"/>
      <c r="AR12" s="628"/>
      <c r="AS12" s="628"/>
      <c r="AT12" s="628"/>
      <c r="AU12" s="628"/>
      <c r="AV12" s="628"/>
      <c r="AW12" s="628"/>
      <c r="AX12" s="628"/>
      <c r="AY12" s="628"/>
      <c r="AZ12" s="628"/>
      <c r="BA12" s="628"/>
      <c r="BB12" s="628"/>
      <c r="BC12" s="628"/>
      <c r="BD12" s="628"/>
      <c r="BE12" s="628"/>
      <c r="BF12" s="629"/>
      <c r="BG12" s="630">
        <v>704335</v>
      </c>
      <c r="BH12" s="631"/>
      <c r="BI12" s="631"/>
      <c r="BJ12" s="631"/>
      <c r="BK12" s="631"/>
      <c r="BL12" s="631"/>
      <c r="BM12" s="631"/>
      <c r="BN12" s="632"/>
      <c r="BO12" s="657">
        <v>49.5</v>
      </c>
      <c r="BP12" s="657"/>
      <c r="BQ12" s="657"/>
      <c r="BR12" s="657"/>
      <c r="BS12" s="658" t="s">
        <v>129</v>
      </c>
      <c r="BT12" s="658"/>
      <c r="BU12" s="658"/>
      <c r="BV12" s="658"/>
      <c r="BW12" s="658"/>
      <c r="BX12" s="658"/>
      <c r="BY12" s="658"/>
      <c r="BZ12" s="658"/>
      <c r="CA12" s="658"/>
      <c r="CB12" s="725"/>
      <c r="CD12" s="672" t="s">
        <v>256</v>
      </c>
      <c r="CE12" s="669"/>
      <c r="CF12" s="669"/>
      <c r="CG12" s="669"/>
      <c r="CH12" s="669"/>
      <c r="CI12" s="669"/>
      <c r="CJ12" s="669"/>
      <c r="CK12" s="669"/>
      <c r="CL12" s="669"/>
      <c r="CM12" s="669"/>
      <c r="CN12" s="669"/>
      <c r="CO12" s="669"/>
      <c r="CP12" s="669"/>
      <c r="CQ12" s="670"/>
      <c r="CR12" s="630">
        <v>366790</v>
      </c>
      <c r="CS12" s="631"/>
      <c r="CT12" s="631"/>
      <c r="CU12" s="631"/>
      <c r="CV12" s="631"/>
      <c r="CW12" s="631"/>
      <c r="CX12" s="631"/>
      <c r="CY12" s="632"/>
      <c r="CZ12" s="657">
        <v>3.1</v>
      </c>
      <c r="DA12" s="657"/>
      <c r="DB12" s="657"/>
      <c r="DC12" s="657"/>
      <c r="DD12" s="636">
        <v>32054</v>
      </c>
      <c r="DE12" s="631"/>
      <c r="DF12" s="631"/>
      <c r="DG12" s="631"/>
      <c r="DH12" s="631"/>
      <c r="DI12" s="631"/>
      <c r="DJ12" s="631"/>
      <c r="DK12" s="631"/>
      <c r="DL12" s="631"/>
      <c r="DM12" s="631"/>
      <c r="DN12" s="631"/>
      <c r="DO12" s="631"/>
      <c r="DP12" s="632"/>
      <c r="DQ12" s="636">
        <v>127398</v>
      </c>
      <c r="DR12" s="631"/>
      <c r="DS12" s="631"/>
      <c r="DT12" s="631"/>
      <c r="DU12" s="631"/>
      <c r="DV12" s="631"/>
      <c r="DW12" s="631"/>
      <c r="DX12" s="631"/>
      <c r="DY12" s="631"/>
      <c r="DZ12" s="631"/>
      <c r="EA12" s="631"/>
      <c r="EB12" s="631"/>
      <c r="EC12" s="671"/>
    </row>
    <row r="13" spans="1:143" ht="11.25" customHeight="1">
      <c r="B13" s="627" t="s">
        <v>257</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57" t="s">
        <v>129</v>
      </c>
      <c r="AA13" s="657"/>
      <c r="AB13" s="657"/>
      <c r="AC13" s="657"/>
      <c r="AD13" s="658" t="s">
        <v>129</v>
      </c>
      <c r="AE13" s="658"/>
      <c r="AF13" s="658"/>
      <c r="AG13" s="658"/>
      <c r="AH13" s="658"/>
      <c r="AI13" s="658"/>
      <c r="AJ13" s="658"/>
      <c r="AK13" s="658"/>
      <c r="AL13" s="633" t="s">
        <v>129</v>
      </c>
      <c r="AM13" s="634"/>
      <c r="AN13" s="634"/>
      <c r="AO13" s="659"/>
      <c r="AP13" s="627" t="s">
        <v>258</v>
      </c>
      <c r="AQ13" s="628"/>
      <c r="AR13" s="628"/>
      <c r="AS13" s="628"/>
      <c r="AT13" s="628"/>
      <c r="AU13" s="628"/>
      <c r="AV13" s="628"/>
      <c r="AW13" s="628"/>
      <c r="AX13" s="628"/>
      <c r="AY13" s="628"/>
      <c r="AZ13" s="628"/>
      <c r="BA13" s="628"/>
      <c r="BB13" s="628"/>
      <c r="BC13" s="628"/>
      <c r="BD13" s="628"/>
      <c r="BE13" s="628"/>
      <c r="BF13" s="629"/>
      <c r="BG13" s="630">
        <v>698752</v>
      </c>
      <c r="BH13" s="631"/>
      <c r="BI13" s="631"/>
      <c r="BJ13" s="631"/>
      <c r="BK13" s="631"/>
      <c r="BL13" s="631"/>
      <c r="BM13" s="631"/>
      <c r="BN13" s="632"/>
      <c r="BO13" s="657">
        <v>49.1</v>
      </c>
      <c r="BP13" s="657"/>
      <c r="BQ13" s="657"/>
      <c r="BR13" s="657"/>
      <c r="BS13" s="658" t="s">
        <v>129</v>
      </c>
      <c r="BT13" s="658"/>
      <c r="BU13" s="658"/>
      <c r="BV13" s="658"/>
      <c r="BW13" s="658"/>
      <c r="BX13" s="658"/>
      <c r="BY13" s="658"/>
      <c r="BZ13" s="658"/>
      <c r="CA13" s="658"/>
      <c r="CB13" s="725"/>
      <c r="CD13" s="672" t="s">
        <v>259</v>
      </c>
      <c r="CE13" s="669"/>
      <c r="CF13" s="669"/>
      <c r="CG13" s="669"/>
      <c r="CH13" s="669"/>
      <c r="CI13" s="669"/>
      <c r="CJ13" s="669"/>
      <c r="CK13" s="669"/>
      <c r="CL13" s="669"/>
      <c r="CM13" s="669"/>
      <c r="CN13" s="669"/>
      <c r="CO13" s="669"/>
      <c r="CP13" s="669"/>
      <c r="CQ13" s="670"/>
      <c r="CR13" s="630">
        <v>1106103</v>
      </c>
      <c r="CS13" s="631"/>
      <c r="CT13" s="631"/>
      <c r="CU13" s="631"/>
      <c r="CV13" s="631"/>
      <c r="CW13" s="631"/>
      <c r="CX13" s="631"/>
      <c r="CY13" s="632"/>
      <c r="CZ13" s="657">
        <v>9.4</v>
      </c>
      <c r="DA13" s="657"/>
      <c r="DB13" s="657"/>
      <c r="DC13" s="657"/>
      <c r="DD13" s="636">
        <v>700431</v>
      </c>
      <c r="DE13" s="631"/>
      <c r="DF13" s="631"/>
      <c r="DG13" s="631"/>
      <c r="DH13" s="631"/>
      <c r="DI13" s="631"/>
      <c r="DJ13" s="631"/>
      <c r="DK13" s="631"/>
      <c r="DL13" s="631"/>
      <c r="DM13" s="631"/>
      <c r="DN13" s="631"/>
      <c r="DO13" s="631"/>
      <c r="DP13" s="632"/>
      <c r="DQ13" s="636">
        <v>551741</v>
      </c>
      <c r="DR13" s="631"/>
      <c r="DS13" s="631"/>
      <c r="DT13" s="631"/>
      <c r="DU13" s="631"/>
      <c r="DV13" s="631"/>
      <c r="DW13" s="631"/>
      <c r="DX13" s="631"/>
      <c r="DY13" s="631"/>
      <c r="DZ13" s="631"/>
      <c r="EA13" s="631"/>
      <c r="EB13" s="631"/>
      <c r="EC13" s="671"/>
    </row>
    <row r="14" spans="1:143" ht="11.25" customHeight="1">
      <c r="B14" s="627" t="s">
        <v>260</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57" t="s">
        <v>129</v>
      </c>
      <c r="AA14" s="657"/>
      <c r="AB14" s="657"/>
      <c r="AC14" s="657"/>
      <c r="AD14" s="658" t="s">
        <v>129</v>
      </c>
      <c r="AE14" s="658"/>
      <c r="AF14" s="658"/>
      <c r="AG14" s="658"/>
      <c r="AH14" s="658"/>
      <c r="AI14" s="658"/>
      <c r="AJ14" s="658"/>
      <c r="AK14" s="658"/>
      <c r="AL14" s="633" t="s">
        <v>129</v>
      </c>
      <c r="AM14" s="634"/>
      <c r="AN14" s="634"/>
      <c r="AO14" s="659"/>
      <c r="AP14" s="627" t="s">
        <v>261</v>
      </c>
      <c r="AQ14" s="628"/>
      <c r="AR14" s="628"/>
      <c r="AS14" s="628"/>
      <c r="AT14" s="628"/>
      <c r="AU14" s="628"/>
      <c r="AV14" s="628"/>
      <c r="AW14" s="628"/>
      <c r="AX14" s="628"/>
      <c r="AY14" s="628"/>
      <c r="AZ14" s="628"/>
      <c r="BA14" s="628"/>
      <c r="BB14" s="628"/>
      <c r="BC14" s="628"/>
      <c r="BD14" s="628"/>
      <c r="BE14" s="628"/>
      <c r="BF14" s="629"/>
      <c r="BG14" s="630">
        <v>71099</v>
      </c>
      <c r="BH14" s="631"/>
      <c r="BI14" s="631"/>
      <c r="BJ14" s="631"/>
      <c r="BK14" s="631"/>
      <c r="BL14" s="631"/>
      <c r="BM14" s="631"/>
      <c r="BN14" s="632"/>
      <c r="BO14" s="657">
        <v>5</v>
      </c>
      <c r="BP14" s="657"/>
      <c r="BQ14" s="657"/>
      <c r="BR14" s="657"/>
      <c r="BS14" s="658" t="s">
        <v>129</v>
      </c>
      <c r="BT14" s="658"/>
      <c r="BU14" s="658"/>
      <c r="BV14" s="658"/>
      <c r="BW14" s="658"/>
      <c r="BX14" s="658"/>
      <c r="BY14" s="658"/>
      <c r="BZ14" s="658"/>
      <c r="CA14" s="658"/>
      <c r="CB14" s="725"/>
      <c r="CD14" s="672" t="s">
        <v>262</v>
      </c>
      <c r="CE14" s="669"/>
      <c r="CF14" s="669"/>
      <c r="CG14" s="669"/>
      <c r="CH14" s="669"/>
      <c r="CI14" s="669"/>
      <c r="CJ14" s="669"/>
      <c r="CK14" s="669"/>
      <c r="CL14" s="669"/>
      <c r="CM14" s="669"/>
      <c r="CN14" s="669"/>
      <c r="CO14" s="669"/>
      <c r="CP14" s="669"/>
      <c r="CQ14" s="670"/>
      <c r="CR14" s="630">
        <v>452257</v>
      </c>
      <c r="CS14" s="631"/>
      <c r="CT14" s="631"/>
      <c r="CU14" s="631"/>
      <c r="CV14" s="631"/>
      <c r="CW14" s="631"/>
      <c r="CX14" s="631"/>
      <c r="CY14" s="632"/>
      <c r="CZ14" s="657">
        <v>3.9</v>
      </c>
      <c r="DA14" s="657"/>
      <c r="DB14" s="657"/>
      <c r="DC14" s="657"/>
      <c r="DD14" s="636">
        <v>18890</v>
      </c>
      <c r="DE14" s="631"/>
      <c r="DF14" s="631"/>
      <c r="DG14" s="631"/>
      <c r="DH14" s="631"/>
      <c r="DI14" s="631"/>
      <c r="DJ14" s="631"/>
      <c r="DK14" s="631"/>
      <c r="DL14" s="631"/>
      <c r="DM14" s="631"/>
      <c r="DN14" s="631"/>
      <c r="DO14" s="631"/>
      <c r="DP14" s="632"/>
      <c r="DQ14" s="636">
        <v>433398</v>
      </c>
      <c r="DR14" s="631"/>
      <c r="DS14" s="631"/>
      <c r="DT14" s="631"/>
      <c r="DU14" s="631"/>
      <c r="DV14" s="631"/>
      <c r="DW14" s="631"/>
      <c r="DX14" s="631"/>
      <c r="DY14" s="631"/>
      <c r="DZ14" s="631"/>
      <c r="EA14" s="631"/>
      <c r="EB14" s="631"/>
      <c r="EC14" s="671"/>
    </row>
    <row r="15" spans="1:143" ht="11.25" customHeight="1">
      <c r="B15" s="627" t="s">
        <v>263</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57" t="s">
        <v>129</v>
      </c>
      <c r="AA15" s="657"/>
      <c r="AB15" s="657"/>
      <c r="AC15" s="657"/>
      <c r="AD15" s="658" t="s">
        <v>129</v>
      </c>
      <c r="AE15" s="658"/>
      <c r="AF15" s="658"/>
      <c r="AG15" s="658"/>
      <c r="AH15" s="658"/>
      <c r="AI15" s="658"/>
      <c r="AJ15" s="658"/>
      <c r="AK15" s="658"/>
      <c r="AL15" s="633" t="s">
        <v>129</v>
      </c>
      <c r="AM15" s="634"/>
      <c r="AN15" s="634"/>
      <c r="AO15" s="659"/>
      <c r="AP15" s="627" t="s">
        <v>264</v>
      </c>
      <c r="AQ15" s="628"/>
      <c r="AR15" s="628"/>
      <c r="AS15" s="628"/>
      <c r="AT15" s="628"/>
      <c r="AU15" s="628"/>
      <c r="AV15" s="628"/>
      <c r="AW15" s="628"/>
      <c r="AX15" s="628"/>
      <c r="AY15" s="628"/>
      <c r="AZ15" s="628"/>
      <c r="BA15" s="628"/>
      <c r="BB15" s="628"/>
      <c r="BC15" s="628"/>
      <c r="BD15" s="628"/>
      <c r="BE15" s="628"/>
      <c r="BF15" s="629"/>
      <c r="BG15" s="630">
        <v>87518</v>
      </c>
      <c r="BH15" s="631"/>
      <c r="BI15" s="631"/>
      <c r="BJ15" s="631"/>
      <c r="BK15" s="631"/>
      <c r="BL15" s="631"/>
      <c r="BM15" s="631"/>
      <c r="BN15" s="632"/>
      <c r="BO15" s="657">
        <v>6.1</v>
      </c>
      <c r="BP15" s="657"/>
      <c r="BQ15" s="657"/>
      <c r="BR15" s="657"/>
      <c r="BS15" s="658" t="s">
        <v>129</v>
      </c>
      <c r="BT15" s="658"/>
      <c r="BU15" s="658"/>
      <c r="BV15" s="658"/>
      <c r="BW15" s="658"/>
      <c r="BX15" s="658"/>
      <c r="BY15" s="658"/>
      <c r="BZ15" s="658"/>
      <c r="CA15" s="658"/>
      <c r="CB15" s="725"/>
      <c r="CD15" s="672" t="s">
        <v>265</v>
      </c>
      <c r="CE15" s="669"/>
      <c r="CF15" s="669"/>
      <c r="CG15" s="669"/>
      <c r="CH15" s="669"/>
      <c r="CI15" s="669"/>
      <c r="CJ15" s="669"/>
      <c r="CK15" s="669"/>
      <c r="CL15" s="669"/>
      <c r="CM15" s="669"/>
      <c r="CN15" s="669"/>
      <c r="CO15" s="669"/>
      <c r="CP15" s="669"/>
      <c r="CQ15" s="670"/>
      <c r="CR15" s="630">
        <v>1294697</v>
      </c>
      <c r="CS15" s="631"/>
      <c r="CT15" s="631"/>
      <c r="CU15" s="631"/>
      <c r="CV15" s="631"/>
      <c r="CW15" s="631"/>
      <c r="CX15" s="631"/>
      <c r="CY15" s="632"/>
      <c r="CZ15" s="657">
        <v>11</v>
      </c>
      <c r="DA15" s="657"/>
      <c r="DB15" s="657"/>
      <c r="DC15" s="657"/>
      <c r="DD15" s="636">
        <v>354091</v>
      </c>
      <c r="DE15" s="631"/>
      <c r="DF15" s="631"/>
      <c r="DG15" s="631"/>
      <c r="DH15" s="631"/>
      <c r="DI15" s="631"/>
      <c r="DJ15" s="631"/>
      <c r="DK15" s="631"/>
      <c r="DL15" s="631"/>
      <c r="DM15" s="631"/>
      <c r="DN15" s="631"/>
      <c r="DO15" s="631"/>
      <c r="DP15" s="632"/>
      <c r="DQ15" s="636">
        <v>895355</v>
      </c>
      <c r="DR15" s="631"/>
      <c r="DS15" s="631"/>
      <c r="DT15" s="631"/>
      <c r="DU15" s="631"/>
      <c r="DV15" s="631"/>
      <c r="DW15" s="631"/>
      <c r="DX15" s="631"/>
      <c r="DY15" s="631"/>
      <c r="DZ15" s="631"/>
      <c r="EA15" s="631"/>
      <c r="EB15" s="631"/>
      <c r="EC15" s="671"/>
    </row>
    <row r="16" spans="1:143" ht="11.25" customHeight="1">
      <c r="B16" s="627" t="s">
        <v>266</v>
      </c>
      <c r="C16" s="628"/>
      <c r="D16" s="628"/>
      <c r="E16" s="628"/>
      <c r="F16" s="628"/>
      <c r="G16" s="628"/>
      <c r="H16" s="628"/>
      <c r="I16" s="628"/>
      <c r="J16" s="628"/>
      <c r="K16" s="628"/>
      <c r="L16" s="628"/>
      <c r="M16" s="628"/>
      <c r="N16" s="628"/>
      <c r="O16" s="628"/>
      <c r="P16" s="628"/>
      <c r="Q16" s="629"/>
      <c r="R16" s="630">
        <v>9552</v>
      </c>
      <c r="S16" s="631"/>
      <c r="T16" s="631"/>
      <c r="U16" s="631"/>
      <c r="V16" s="631"/>
      <c r="W16" s="631"/>
      <c r="X16" s="631"/>
      <c r="Y16" s="632"/>
      <c r="Z16" s="657">
        <v>0.1</v>
      </c>
      <c r="AA16" s="657"/>
      <c r="AB16" s="657"/>
      <c r="AC16" s="657"/>
      <c r="AD16" s="658">
        <v>9552</v>
      </c>
      <c r="AE16" s="658"/>
      <c r="AF16" s="658"/>
      <c r="AG16" s="658"/>
      <c r="AH16" s="658"/>
      <c r="AI16" s="658"/>
      <c r="AJ16" s="658"/>
      <c r="AK16" s="658"/>
      <c r="AL16" s="633">
        <v>0.1</v>
      </c>
      <c r="AM16" s="634"/>
      <c r="AN16" s="634"/>
      <c r="AO16" s="659"/>
      <c r="AP16" s="627" t="s">
        <v>267</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57" t="s">
        <v>129</v>
      </c>
      <c r="BP16" s="657"/>
      <c r="BQ16" s="657"/>
      <c r="BR16" s="657"/>
      <c r="BS16" s="658" t="s">
        <v>129</v>
      </c>
      <c r="BT16" s="658"/>
      <c r="BU16" s="658"/>
      <c r="BV16" s="658"/>
      <c r="BW16" s="658"/>
      <c r="BX16" s="658"/>
      <c r="BY16" s="658"/>
      <c r="BZ16" s="658"/>
      <c r="CA16" s="658"/>
      <c r="CB16" s="725"/>
      <c r="CD16" s="672" t="s">
        <v>268</v>
      </c>
      <c r="CE16" s="669"/>
      <c r="CF16" s="669"/>
      <c r="CG16" s="669"/>
      <c r="CH16" s="669"/>
      <c r="CI16" s="669"/>
      <c r="CJ16" s="669"/>
      <c r="CK16" s="669"/>
      <c r="CL16" s="669"/>
      <c r="CM16" s="669"/>
      <c r="CN16" s="669"/>
      <c r="CO16" s="669"/>
      <c r="CP16" s="669"/>
      <c r="CQ16" s="670"/>
      <c r="CR16" s="630">
        <v>240511</v>
      </c>
      <c r="CS16" s="631"/>
      <c r="CT16" s="631"/>
      <c r="CU16" s="631"/>
      <c r="CV16" s="631"/>
      <c r="CW16" s="631"/>
      <c r="CX16" s="631"/>
      <c r="CY16" s="632"/>
      <c r="CZ16" s="657">
        <v>2</v>
      </c>
      <c r="DA16" s="657"/>
      <c r="DB16" s="657"/>
      <c r="DC16" s="657"/>
      <c r="DD16" s="636" t="s">
        <v>129</v>
      </c>
      <c r="DE16" s="631"/>
      <c r="DF16" s="631"/>
      <c r="DG16" s="631"/>
      <c r="DH16" s="631"/>
      <c r="DI16" s="631"/>
      <c r="DJ16" s="631"/>
      <c r="DK16" s="631"/>
      <c r="DL16" s="631"/>
      <c r="DM16" s="631"/>
      <c r="DN16" s="631"/>
      <c r="DO16" s="631"/>
      <c r="DP16" s="632"/>
      <c r="DQ16" s="636">
        <v>79092</v>
      </c>
      <c r="DR16" s="631"/>
      <c r="DS16" s="631"/>
      <c r="DT16" s="631"/>
      <c r="DU16" s="631"/>
      <c r="DV16" s="631"/>
      <c r="DW16" s="631"/>
      <c r="DX16" s="631"/>
      <c r="DY16" s="631"/>
      <c r="DZ16" s="631"/>
      <c r="EA16" s="631"/>
      <c r="EB16" s="631"/>
      <c r="EC16" s="671"/>
    </row>
    <row r="17" spans="2:133" ht="11.25" customHeight="1">
      <c r="B17" s="627" t="s">
        <v>269</v>
      </c>
      <c r="C17" s="628"/>
      <c r="D17" s="628"/>
      <c r="E17" s="628"/>
      <c r="F17" s="628"/>
      <c r="G17" s="628"/>
      <c r="H17" s="628"/>
      <c r="I17" s="628"/>
      <c r="J17" s="628"/>
      <c r="K17" s="628"/>
      <c r="L17" s="628"/>
      <c r="M17" s="628"/>
      <c r="N17" s="628"/>
      <c r="O17" s="628"/>
      <c r="P17" s="628"/>
      <c r="Q17" s="629"/>
      <c r="R17" s="630">
        <v>17460</v>
      </c>
      <c r="S17" s="631"/>
      <c r="T17" s="631"/>
      <c r="U17" s="631"/>
      <c r="V17" s="631"/>
      <c r="W17" s="631"/>
      <c r="X17" s="631"/>
      <c r="Y17" s="632"/>
      <c r="Z17" s="657">
        <v>0.1</v>
      </c>
      <c r="AA17" s="657"/>
      <c r="AB17" s="657"/>
      <c r="AC17" s="657"/>
      <c r="AD17" s="658">
        <v>17460</v>
      </c>
      <c r="AE17" s="658"/>
      <c r="AF17" s="658"/>
      <c r="AG17" s="658"/>
      <c r="AH17" s="658"/>
      <c r="AI17" s="658"/>
      <c r="AJ17" s="658"/>
      <c r="AK17" s="658"/>
      <c r="AL17" s="633">
        <v>0.3</v>
      </c>
      <c r="AM17" s="634"/>
      <c r="AN17" s="634"/>
      <c r="AO17" s="659"/>
      <c r="AP17" s="627" t="s">
        <v>270</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57" t="s">
        <v>129</v>
      </c>
      <c r="BP17" s="657"/>
      <c r="BQ17" s="657"/>
      <c r="BR17" s="657"/>
      <c r="BS17" s="658" t="s">
        <v>129</v>
      </c>
      <c r="BT17" s="658"/>
      <c r="BU17" s="658"/>
      <c r="BV17" s="658"/>
      <c r="BW17" s="658"/>
      <c r="BX17" s="658"/>
      <c r="BY17" s="658"/>
      <c r="BZ17" s="658"/>
      <c r="CA17" s="658"/>
      <c r="CB17" s="725"/>
      <c r="CD17" s="672" t="s">
        <v>271</v>
      </c>
      <c r="CE17" s="669"/>
      <c r="CF17" s="669"/>
      <c r="CG17" s="669"/>
      <c r="CH17" s="669"/>
      <c r="CI17" s="669"/>
      <c r="CJ17" s="669"/>
      <c r="CK17" s="669"/>
      <c r="CL17" s="669"/>
      <c r="CM17" s="669"/>
      <c r="CN17" s="669"/>
      <c r="CO17" s="669"/>
      <c r="CP17" s="669"/>
      <c r="CQ17" s="670"/>
      <c r="CR17" s="630">
        <v>998818</v>
      </c>
      <c r="CS17" s="631"/>
      <c r="CT17" s="631"/>
      <c r="CU17" s="631"/>
      <c r="CV17" s="631"/>
      <c r="CW17" s="631"/>
      <c r="CX17" s="631"/>
      <c r="CY17" s="632"/>
      <c r="CZ17" s="657">
        <v>8.5</v>
      </c>
      <c r="DA17" s="657"/>
      <c r="DB17" s="657"/>
      <c r="DC17" s="657"/>
      <c r="DD17" s="636" t="s">
        <v>129</v>
      </c>
      <c r="DE17" s="631"/>
      <c r="DF17" s="631"/>
      <c r="DG17" s="631"/>
      <c r="DH17" s="631"/>
      <c r="DI17" s="631"/>
      <c r="DJ17" s="631"/>
      <c r="DK17" s="631"/>
      <c r="DL17" s="631"/>
      <c r="DM17" s="631"/>
      <c r="DN17" s="631"/>
      <c r="DO17" s="631"/>
      <c r="DP17" s="632"/>
      <c r="DQ17" s="636">
        <v>966507</v>
      </c>
      <c r="DR17" s="631"/>
      <c r="DS17" s="631"/>
      <c r="DT17" s="631"/>
      <c r="DU17" s="631"/>
      <c r="DV17" s="631"/>
      <c r="DW17" s="631"/>
      <c r="DX17" s="631"/>
      <c r="DY17" s="631"/>
      <c r="DZ17" s="631"/>
      <c r="EA17" s="631"/>
      <c r="EB17" s="631"/>
      <c r="EC17" s="671"/>
    </row>
    <row r="18" spans="2:133" ht="11.25" customHeight="1">
      <c r="B18" s="627" t="s">
        <v>272</v>
      </c>
      <c r="C18" s="628"/>
      <c r="D18" s="628"/>
      <c r="E18" s="628"/>
      <c r="F18" s="628"/>
      <c r="G18" s="628"/>
      <c r="H18" s="628"/>
      <c r="I18" s="628"/>
      <c r="J18" s="628"/>
      <c r="K18" s="628"/>
      <c r="L18" s="628"/>
      <c r="M18" s="628"/>
      <c r="N18" s="628"/>
      <c r="O18" s="628"/>
      <c r="P18" s="628"/>
      <c r="Q18" s="629"/>
      <c r="R18" s="630">
        <v>33313</v>
      </c>
      <c r="S18" s="631"/>
      <c r="T18" s="631"/>
      <c r="U18" s="631"/>
      <c r="V18" s="631"/>
      <c r="W18" s="631"/>
      <c r="X18" s="631"/>
      <c r="Y18" s="632"/>
      <c r="Z18" s="657">
        <v>0.3</v>
      </c>
      <c r="AA18" s="657"/>
      <c r="AB18" s="657"/>
      <c r="AC18" s="657"/>
      <c r="AD18" s="658">
        <v>33313</v>
      </c>
      <c r="AE18" s="658"/>
      <c r="AF18" s="658"/>
      <c r="AG18" s="658"/>
      <c r="AH18" s="658"/>
      <c r="AI18" s="658"/>
      <c r="AJ18" s="658"/>
      <c r="AK18" s="658"/>
      <c r="AL18" s="633">
        <v>0.5</v>
      </c>
      <c r="AM18" s="634"/>
      <c r="AN18" s="634"/>
      <c r="AO18" s="659"/>
      <c r="AP18" s="627" t="s">
        <v>273</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57" t="s">
        <v>129</v>
      </c>
      <c r="BP18" s="657"/>
      <c r="BQ18" s="657"/>
      <c r="BR18" s="657"/>
      <c r="BS18" s="658" t="s">
        <v>129</v>
      </c>
      <c r="BT18" s="658"/>
      <c r="BU18" s="658"/>
      <c r="BV18" s="658"/>
      <c r="BW18" s="658"/>
      <c r="BX18" s="658"/>
      <c r="BY18" s="658"/>
      <c r="BZ18" s="658"/>
      <c r="CA18" s="658"/>
      <c r="CB18" s="725"/>
      <c r="CD18" s="672" t="s">
        <v>274</v>
      </c>
      <c r="CE18" s="669"/>
      <c r="CF18" s="669"/>
      <c r="CG18" s="669"/>
      <c r="CH18" s="669"/>
      <c r="CI18" s="669"/>
      <c r="CJ18" s="669"/>
      <c r="CK18" s="669"/>
      <c r="CL18" s="669"/>
      <c r="CM18" s="669"/>
      <c r="CN18" s="669"/>
      <c r="CO18" s="669"/>
      <c r="CP18" s="669"/>
      <c r="CQ18" s="670"/>
      <c r="CR18" s="630" t="s">
        <v>129</v>
      </c>
      <c r="CS18" s="631"/>
      <c r="CT18" s="631"/>
      <c r="CU18" s="631"/>
      <c r="CV18" s="631"/>
      <c r="CW18" s="631"/>
      <c r="CX18" s="631"/>
      <c r="CY18" s="632"/>
      <c r="CZ18" s="657" t="s">
        <v>129</v>
      </c>
      <c r="DA18" s="657"/>
      <c r="DB18" s="657"/>
      <c r="DC18" s="657"/>
      <c r="DD18" s="636" t="s">
        <v>129</v>
      </c>
      <c r="DE18" s="631"/>
      <c r="DF18" s="631"/>
      <c r="DG18" s="631"/>
      <c r="DH18" s="631"/>
      <c r="DI18" s="631"/>
      <c r="DJ18" s="631"/>
      <c r="DK18" s="631"/>
      <c r="DL18" s="631"/>
      <c r="DM18" s="631"/>
      <c r="DN18" s="631"/>
      <c r="DO18" s="631"/>
      <c r="DP18" s="632"/>
      <c r="DQ18" s="636" t="s">
        <v>129</v>
      </c>
      <c r="DR18" s="631"/>
      <c r="DS18" s="631"/>
      <c r="DT18" s="631"/>
      <c r="DU18" s="631"/>
      <c r="DV18" s="631"/>
      <c r="DW18" s="631"/>
      <c r="DX18" s="631"/>
      <c r="DY18" s="631"/>
      <c r="DZ18" s="631"/>
      <c r="EA18" s="631"/>
      <c r="EB18" s="631"/>
      <c r="EC18" s="671"/>
    </row>
    <row r="19" spans="2:133" ht="11.25" customHeight="1">
      <c r="B19" s="627" t="s">
        <v>275</v>
      </c>
      <c r="C19" s="628"/>
      <c r="D19" s="628"/>
      <c r="E19" s="628"/>
      <c r="F19" s="628"/>
      <c r="G19" s="628"/>
      <c r="H19" s="628"/>
      <c r="I19" s="628"/>
      <c r="J19" s="628"/>
      <c r="K19" s="628"/>
      <c r="L19" s="628"/>
      <c r="M19" s="628"/>
      <c r="N19" s="628"/>
      <c r="O19" s="628"/>
      <c r="P19" s="628"/>
      <c r="Q19" s="629"/>
      <c r="R19" s="630">
        <v>7829</v>
      </c>
      <c r="S19" s="631"/>
      <c r="T19" s="631"/>
      <c r="U19" s="631"/>
      <c r="V19" s="631"/>
      <c r="W19" s="631"/>
      <c r="X19" s="631"/>
      <c r="Y19" s="632"/>
      <c r="Z19" s="657">
        <v>0.1</v>
      </c>
      <c r="AA19" s="657"/>
      <c r="AB19" s="657"/>
      <c r="AC19" s="657"/>
      <c r="AD19" s="658">
        <v>7829</v>
      </c>
      <c r="AE19" s="658"/>
      <c r="AF19" s="658"/>
      <c r="AG19" s="658"/>
      <c r="AH19" s="658"/>
      <c r="AI19" s="658"/>
      <c r="AJ19" s="658"/>
      <c r="AK19" s="658"/>
      <c r="AL19" s="633">
        <v>0.1</v>
      </c>
      <c r="AM19" s="634"/>
      <c r="AN19" s="634"/>
      <c r="AO19" s="659"/>
      <c r="AP19" s="627" t="s">
        <v>276</v>
      </c>
      <c r="AQ19" s="628"/>
      <c r="AR19" s="628"/>
      <c r="AS19" s="628"/>
      <c r="AT19" s="628"/>
      <c r="AU19" s="628"/>
      <c r="AV19" s="628"/>
      <c r="AW19" s="628"/>
      <c r="AX19" s="628"/>
      <c r="AY19" s="628"/>
      <c r="AZ19" s="628"/>
      <c r="BA19" s="628"/>
      <c r="BB19" s="628"/>
      <c r="BC19" s="628"/>
      <c r="BD19" s="628"/>
      <c r="BE19" s="628"/>
      <c r="BF19" s="629"/>
      <c r="BG19" s="630" t="s">
        <v>129</v>
      </c>
      <c r="BH19" s="631"/>
      <c r="BI19" s="631"/>
      <c r="BJ19" s="631"/>
      <c r="BK19" s="631"/>
      <c r="BL19" s="631"/>
      <c r="BM19" s="631"/>
      <c r="BN19" s="632"/>
      <c r="BO19" s="657" t="s">
        <v>129</v>
      </c>
      <c r="BP19" s="657"/>
      <c r="BQ19" s="657"/>
      <c r="BR19" s="657"/>
      <c r="BS19" s="658" t="s">
        <v>129</v>
      </c>
      <c r="BT19" s="658"/>
      <c r="BU19" s="658"/>
      <c r="BV19" s="658"/>
      <c r="BW19" s="658"/>
      <c r="BX19" s="658"/>
      <c r="BY19" s="658"/>
      <c r="BZ19" s="658"/>
      <c r="CA19" s="658"/>
      <c r="CB19" s="725"/>
      <c r="CD19" s="672" t="s">
        <v>277</v>
      </c>
      <c r="CE19" s="669"/>
      <c r="CF19" s="669"/>
      <c r="CG19" s="669"/>
      <c r="CH19" s="669"/>
      <c r="CI19" s="669"/>
      <c r="CJ19" s="669"/>
      <c r="CK19" s="669"/>
      <c r="CL19" s="669"/>
      <c r="CM19" s="669"/>
      <c r="CN19" s="669"/>
      <c r="CO19" s="669"/>
      <c r="CP19" s="669"/>
      <c r="CQ19" s="670"/>
      <c r="CR19" s="630" t="s">
        <v>129</v>
      </c>
      <c r="CS19" s="631"/>
      <c r="CT19" s="631"/>
      <c r="CU19" s="631"/>
      <c r="CV19" s="631"/>
      <c r="CW19" s="631"/>
      <c r="CX19" s="631"/>
      <c r="CY19" s="632"/>
      <c r="CZ19" s="657" t="s">
        <v>129</v>
      </c>
      <c r="DA19" s="657"/>
      <c r="DB19" s="657"/>
      <c r="DC19" s="657"/>
      <c r="DD19" s="636" t="s">
        <v>129</v>
      </c>
      <c r="DE19" s="631"/>
      <c r="DF19" s="631"/>
      <c r="DG19" s="631"/>
      <c r="DH19" s="631"/>
      <c r="DI19" s="631"/>
      <c r="DJ19" s="631"/>
      <c r="DK19" s="631"/>
      <c r="DL19" s="631"/>
      <c r="DM19" s="631"/>
      <c r="DN19" s="631"/>
      <c r="DO19" s="631"/>
      <c r="DP19" s="632"/>
      <c r="DQ19" s="636" t="s">
        <v>129</v>
      </c>
      <c r="DR19" s="631"/>
      <c r="DS19" s="631"/>
      <c r="DT19" s="631"/>
      <c r="DU19" s="631"/>
      <c r="DV19" s="631"/>
      <c r="DW19" s="631"/>
      <c r="DX19" s="631"/>
      <c r="DY19" s="631"/>
      <c r="DZ19" s="631"/>
      <c r="EA19" s="631"/>
      <c r="EB19" s="631"/>
      <c r="EC19" s="671"/>
    </row>
    <row r="20" spans="2:133" ht="11.25" customHeight="1">
      <c r="B20" s="627" t="s">
        <v>278</v>
      </c>
      <c r="C20" s="628"/>
      <c r="D20" s="628"/>
      <c r="E20" s="628"/>
      <c r="F20" s="628"/>
      <c r="G20" s="628"/>
      <c r="H20" s="628"/>
      <c r="I20" s="628"/>
      <c r="J20" s="628"/>
      <c r="K20" s="628"/>
      <c r="L20" s="628"/>
      <c r="M20" s="628"/>
      <c r="N20" s="628"/>
      <c r="O20" s="628"/>
      <c r="P20" s="628"/>
      <c r="Q20" s="629"/>
      <c r="R20" s="630">
        <v>3005</v>
      </c>
      <c r="S20" s="631"/>
      <c r="T20" s="631"/>
      <c r="U20" s="631"/>
      <c r="V20" s="631"/>
      <c r="W20" s="631"/>
      <c r="X20" s="631"/>
      <c r="Y20" s="632"/>
      <c r="Z20" s="657">
        <v>0</v>
      </c>
      <c r="AA20" s="657"/>
      <c r="AB20" s="657"/>
      <c r="AC20" s="657"/>
      <c r="AD20" s="658">
        <v>3005</v>
      </c>
      <c r="AE20" s="658"/>
      <c r="AF20" s="658"/>
      <c r="AG20" s="658"/>
      <c r="AH20" s="658"/>
      <c r="AI20" s="658"/>
      <c r="AJ20" s="658"/>
      <c r="AK20" s="658"/>
      <c r="AL20" s="633">
        <v>0</v>
      </c>
      <c r="AM20" s="634"/>
      <c r="AN20" s="634"/>
      <c r="AO20" s="659"/>
      <c r="AP20" s="627" t="s">
        <v>279</v>
      </c>
      <c r="AQ20" s="628"/>
      <c r="AR20" s="628"/>
      <c r="AS20" s="628"/>
      <c r="AT20" s="628"/>
      <c r="AU20" s="628"/>
      <c r="AV20" s="628"/>
      <c r="AW20" s="628"/>
      <c r="AX20" s="628"/>
      <c r="AY20" s="628"/>
      <c r="AZ20" s="628"/>
      <c r="BA20" s="628"/>
      <c r="BB20" s="628"/>
      <c r="BC20" s="628"/>
      <c r="BD20" s="628"/>
      <c r="BE20" s="628"/>
      <c r="BF20" s="629"/>
      <c r="BG20" s="630" t="s">
        <v>129</v>
      </c>
      <c r="BH20" s="631"/>
      <c r="BI20" s="631"/>
      <c r="BJ20" s="631"/>
      <c r="BK20" s="631"/>
      <c r="BL20" s="631"/>
      <c r="BM20" s="631"/>
      <c r="BN20" s="632"/>
      <c r="BO20" s="657" t="s">
        <v>129</v>
      </c>
      <c r="BP20" s="657"/>
      <c r="BQ20" s="657"/>
      <c r="BR20" s="657"/>
      <c r="BS20" s="658" t="s">
        <v>129</v>
      </c>
      <c r="BT20" s="658"/>
      <c r="BU20" s="658"/>
      <c r="BV20" s="658"/>
      <c r="BW20" s="658"/>
      <c r="BX20" s="658"/>
      <c r="BY20" s="658"/>
      <c r="BZ20" s="658"/>
      <c r="CA20" s="658"/>
      <c r="CB20" s="725"/>
      <c r="CD20" s="672" t="s">
        <v>280</v>
      </c>
      <c r="CE20" s="669"/>
      <c r="CF20" s="669"/>
      <c r="CG20" s="669"/>
      <c r="CH20" s="669"/>
      <c r="CI20" s="669"/>
      <c r="CJ20" s="669"/>
      <c r="CK20" s="669"/>
      <c r="CL20" s="669"/>
      <c r="CM20" s="669"/>
      <c r="CN20" s="669"/>
      <c r="CO20" s="669"/>
      <c r="CP20" s="669"/>
      <c r="CQ20" s="670"/>
      <c r="CR20" s="630">
        <v>11735623</v>
      </c>
      <c r="CS20" s="631"/>
      <c r="CT20" s="631"/>
      <c r="CU20" s="631"/>
      <c r="CV20" s="631"/>
      <c r="CW20" s="631"/>
      <c r="CX20" s="631"/>
      <c r="CY20" s="632"/>
      <c r="CZ20" s="657">
        <v>100</v>
      </c>
      <c r="DA20" s="657"/>
      <c r="DB20" s="657"/>
      <c r="DC20" s="657"/>
      <c r="DD20" s="636">
        <v>1607342</v>
      </c>
      <c r="DE20" s="631"/>
      <c r="DF20" s="631"/>
      <c r="DG20" s="631"/>
      <c r="DH20" s="631"/>
      <c r="DI20" s="631"/>
      <c r="DJ20" s="631"/>
      <c r="DK20" s="631"/>
      <c r="DL20" s="631"/>
      <c r="DM20" s="631"/>
      <c r="DN20" s="631"/>
      <c r="DO20" s="631"/>
      <c r="DP20" s="632"/>
      <c r="DQ20" s="636">
        <v>7710581</v>
      </c>
      <c r="DR20" s="631"/>
      <c r="DS20" s="631"/>
      <c r="DT20" s="631"/>
      <c r="DU20" s="631"/>
      <c r="DV20" s="631"/>
      <c r="DW20" s="631"/>
      <c r="DX20" s="631"/>
      <c r="DY20" s="631"/>
      <c r="DZ20" s="631"/>
      <c r="EA20" s="631"/>
      <c r="EB20" s="631"/>
      <c r="EC20" s="671"/>
    </row>
    <row r="21" spans="2:133" ht="11.25" customHeight="1">
      <c r="B21" s="627" t="s">
        <v>281</v>
      </c>
      <c r="C21" s="628"/>
      <c r="D21" s="628"/>
      <c r="E21" s="628"/>
      <c r="F21" s="628"/>
      <c r="G21" s="628"/>
      <c r="H21" s="628"/>
      <c r="I21" s="628"/>
      <c r="J21" s="628"/>
      <c r="K21" s="628"/>
      <c r="L21" s="628"/>
      <c r="M21" s="628"/>
      <c r="N21" s="628"/>
      <c r="O21" s="628"/>
      <c r="P21" s="628"/>
      <c r="Q21" s="629"/>
      <c r="R21" s="630">
        <v>865</v>
      </c>
      <c r="S21" s="631"/>
      <c r="T21" s="631"/>
      <c r="U21" s="631"/>
      <c r="V21" s="631"/>
      <c r="W21" s="631"/>
      <c r="X21" s="631"/>
      <c r="Y21" s="632"/>
      <c r="Z21" s="657">
        <v>0</v>
      </c>
      <c r="AA21" s="657"/>
      <c r="AB21" s="657"/>
      <c r="AC21" s="657"/>
      <c r="AD21" s="658">
        <v>865</v>
      </c>
      <c r="AE21" s="658"/>
      <c r="AF21" s="658"/>
      <c r="AG21" s="658"/>
      <c r="AH21" s="658"/>
      <c r="AI21" s="658"/>
      <c r="AJ21" s="658"/>
      <c r="AK21" s="658"/>
      <c r="AL21" s="633">
        <v>0</v>
      </c>
      <c r="AM21" s="634"/>
      <c r="AN21" s="634"/>
      <c r="AO21" s="659"/>
      <c r="AP21" s="722" t="s">
        <v>282</v>
      </c>
      <c r="AQ21" s="730"/>
      <c r="AR21" s="730"/>
      <c r="AS21" s="730"/>
      <c r="AT21" s="730"/>
      <c r="AU21" s="730"/>
      <c r="AV21" s="730"/>
      <c r="AW21" s="730"/>
      <c r="AX21" s="730"/>
      <c r="AY21" s="730"/>
      <c r="AZ21" s="730"/>
      <c r="BA21" s="730"/>
      <c r="BB21" s="730"/>
      <c r="BC21" s="730"/>
      <c r="BD21" s="730"/>
      <c r="BE21" s="730"/>
      <c r="BF21" s="724"/>
      <c r="BG21" s="630" t="s">
        <v>129</v>
      </c>
      <c r="BH21" s="631"/>
      <c r="BI21" s="631"/>
      <c r="BJ21" s="631"/>
      <c r="BK21" s="631"/>
      <c r="BL21" s="631"/>
      <c r="BM21" s="631"/>
      <c r="BN21" s="632"/>
      <c r="BO21" s="657" t="s">
        <v>129</v>
      </c>
      <c r="BP21" s="657"/>
      <c r="BQ21" s="657"/>
      <c r="BR21" s="657"/>
      <c r="BS21" s="658" t="s">
        <v>129</v>
      </c>
      <c r="BT21" s="658"/>
      <c r="BU21" s="658"/>
      <c r="BV21" s="658"/>
      <c r="BW21" s="658"/>
      <c r="BX21" s="658"/>
      <c r="BY21" s="658"/>
      <c r="BZ21" s="658"/>
      <c r="CA21" s="658"/>
      <c r="CB21" s="725"/>
      <c r="CD21" s="735"/>
      <c r="CE21" s="661"/>
      <c r="CF21" s="661"/>
      <c r="CG21" s="661"/>
      <c r="CH21" s="661"/>
      <c r="CI21" s="661"/>
      <c r="CJ21" s="661"/>
      <c r="CK21" s="661"/>
      <c r="CL21" s="661"/>
      <c r="CM21" s="661"/>
      <c r="CN21" s="661"/>
      <c r="CO21" s="661"/>
      <c r="CP21" s="661"/>
      <c r="CQ21" s="662"/>
      <c r="CR21" s="736"/>
      <c r="CS21" s="737"/>
      <c r="CT21" s="737"/>
      <c r="CU21" s="737"/>
      <c r="CV21" s="737"/>
      <c r="CW21" s="737"/>
      <c r="CX21" s="737"/>
      <c r="CY21" s="738"/>
      <c r="CZ21" s="739"/>
      <c r="DA21" s="739"/>
      <c r="DB21" s="739"/>
      <c r="DC21" s="739"/>
      <c r="DD21" s="740"/>
      <c r="DE21" s="737"/>
      <c r="DF21" s="737"/>
      <c r="DG21" s="737"/>
      <c r="DH21" s="737"/>
      <c r="DI21" s="737"/>
      <c r="DJ21" s="737"/>
      <c r="DK21" s="737"/>
      <c r="DL21" s="737"/>
      <c r="DM21" s="737"/>
      <c r="DN21" s="737"/>
      <c r="DO21" s="737"/>
      <c r="DP21" s="738"/>
      <c r="DQ21" s="740"/>
      <c r="DR21" s="737"/>
      <c r="DS21" s="737"/>
      <c r="DT21" s="737"/>
      <c r="DU21" s="737"/>
      <c r="DV21" s="737"/>
      <c r="DW21" s="737"/>
      <c r="DX21" s="737"/>
      <c r="DY21" s="737"/>
      <c r="DZ21" s="737"/>
      <c r="EA21" s="737"/>
      <c r="EB21" s="737"/>
      <c r="EC21" s="744"/>
    </row>
    <row r="22" spans="2:133" ht="11.25" customHeight="1">
      <c r="B22" s="693" t="s">
        <v>283</v>
      </c>
      <c r="C22" s="694"/>
      <c r="D22" s="694"/>
      <c r="E22" s="694"/>
      <c r="F22" s="694"/>
      <c r="G22" s="694"/>
      <c r="H22" s="694"/>
      <c r="I22" s="694"/>
      <c r="J22" s="694"/>
      <c r="K22" s="694"/>
      <c r="L22" s="694"/>
      <c r="M22" s="694"/>
      <c r="N22" s="694"/>
      <c r="O22" s="694"/>
      <c r="P22" s="694"/>
      <c r="Q22" s="695"/>
      <c r="R22" s="630">
        <v>21614</v>
      </c>
      <c r="S22" s="631"/>
      <c r="T22" s="631"/>
      <c r="U22" s="631"/>
      <c r="V22" s="631"/>
      <c r="W22" s="631"/>
      <c r="X22" s="631"/>
      <c r="Y22" s="632"/>
      <c r="Z22" s="657">
        <v>0.2</v>
      </c>
      <c r="AA22" s="657"/>
      <c r="AB22" s="657"/>
      <c r="AC22" s="657"/>
      <c r="AD22" s="658">
        <v>21614</v>
      </c>
      <c r="AE22" s="658"/>
      <c r="AF22" s="658"/>
      <c r="AG22" s="658"/>
      <c r="AH22" s="658"/>
      <c r="AI22" s="658"/>
      <c r="AJ22" s="658"/>
      <c r="AK22" s="658"/>
      <c r="AL22" s="633">
        <v>0.30000001192092896</v>
      </c>
      <c r="AM22" s="634"/>
      <c r="AN22" s="634"/>
      <c r="AO22" s="659"/>
      <c r="AP22" s="722" t="s">
        <v>284</v>
      </c>
      <c r="AQ22" s="730"/>
      <c r="AR22" s="730"/>
      <c r="AS22" s="730"/>
      <c r="AT22" s="730"/>
      <c r="AU22" s="730"/>
      <c r="AV22" s="730"/>
      <c r="AW22" s="730"/>
      <c r="AX22" s="730"/>
      <c r="AY22" s="730"/>
      <c r="AZ22" s="730"/>
      <c r="BA22" s="730"/>
      <c r="BB22" s="730"/>
      <c r="BC22" s="730"/>
      <c r="BD22" s="730"/>
      <c r="BE22" s="730"/>
      <c r="BF22" s="724"/>
      <c r="BG22" s="630" t="s">
        <v>129</v>
      </c>
      <c r="BH22" s="631"/>
      <c r="BI22" s="631"/>
      <c r="BJ22" s="631"/>
      <c r="BK22" s="631"/>
      <c r="BL22" s="631"/>
      <c r="BM22" s="631"/>
      <c r="BN22" s="632"/>
      <c r="BO22" s="657" t="s">
        <v>129</v>
      </c>
      <c r="BP22" s="657"/>
      <c r="BQ22" s="657"/>
      <c r="BR22" s="657"/>
      <c r="BS22" s="658" t="s">
        <v>129</v>
      </c>
      <c r="BT22" s="658"/>
      <c r="BU22" s="658"/>
      <c r="BV22" s="658"/>
      <c r="BW22" s="658"/>
      <c r="BX22" s="658"/>
      <c r="BY22" s="658"/>
      <c r="BZ22" s="658"/>
      <c r="CA22" s="658"/>
      <c r="CB22" s="725"/>
      <c r="CD22" s="732" t="s">
        <v>285</v>
      </c>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4"/>
    </row>
    <row r="23" spans="2:133" ht="11.25" customHeight="1">
      <c r="B23" s="627" t="s">
        <v>286</v>
      </c>
      <c r="C23" s="628"/>
      <c r="D23" s="628"/>
      <c r="E23" s="628"/>
      <c r="F23" s="628"/>
      <c r="G23" s="628"/>
      <c r="H23" s="628"/>
      <c r="I23" s="628"/>
      <c r="J23" s="628"/>
      <c r="K23" s="628"/>
      <c r="L23" s="628"/>
      <c r="M23" s="628"/>
      <c r="N23" s="628"/>
      <c r="O23" s="628"/>
      <c r="P23" s="628"/>
      <c r="Q23" s="629"/>
      <c r="R23" s="630">
        <v>5215015</v>
      </c>
      <c r="S23" s="631"/>
      <c r="T23" s="631"/>
      <c r="U23" s="631"/>
      <c r="V23" s="631"/>
      <c r="W23" s="631"/>
      <c r="X23" s="631"/>
      <c r="Y23" s="632"/>
      <c r="Z23" s="657">
        <v>42.8</v>
      </c>
      <c r="AA23" s="657"/>
      <c r="AB23" s="657"/>
      <c r="AC23" s="657"/>
      <c r="AD23" s="658">
        <v>4682400</v>
      </c>
      <c r="AE23" s="658"/>
      <c r="AF23" s="658"/>
      <c r="AG23" s="658"/>
      <c r="AH23" s="658"/>
      <c r="AI23" s="658"/>
      <c r="AJ23" s="658"/>
      <c r="AK23" s="658"/>
      <c r="AL23" s="633">
        <v>69.3</v>
      </c>
      <c r="AM23" s="634"/>
      <c r="AN23" s="634"/>
      <c r="AO23" s="659"/>
      <c r="AP23" s="722" t="s">
        <v>287</v>
      </c>
      <c r="AQ23" s="730"/>
      <c r="AR23" s="730"/>
      <c r="AS23" s="730"/>
      <c r="AT23" s="730"/>
      <c r="AU23" s="730"/>
      <c r="AV23" s="730"/>
      <c r="AW23" s="730"/>
      <c r="AX23" s="730"/>
      <c r="AY23" s="730"/>
      <c r="AZ23" s="730"/>
      <c r="BA23" s="730"/>
      <c r="BB23" s="730"/>
      <c r="BC23" s="730"/>
      <c r="BD23" s="730"/>
      <c r="BE23" s="730"/>
      <c r="BF23" s="724"/>
      <c r="BG23" s="630" t="s">
        <v>129</v>
      </c>
      <c r="BH23" s="631"/>
      <c r="BI23" s="631"/>
      <c r="BJ23" s="631"/>
      <c r="BK23" s="631"/>
      <c r="BL23" s="631"/>
      <c r="BM23" s="631"/>
      <c r="BN23" s="632"/>
      <c r="BO23" s="657" t="s">
        <v>129</v>
      </c>
      <c r="BP23" s="657"/>
      <c r="BQ23" s="657"/>
      <c r="BR23" s="657"/>
      <c r="BS23" s="658" t="s">
        <v>129</v>
      </c>
      <c r="BT23" s="658"/>
      <c r="BU23" s="658"/>
      <c r="BV23" s="658"/>
      <c r="BW23" s="658"/>
      <c r="BX23" s="658"/>
      <c r="BY23" s="658"/>
      <c r="BZ23" s="658"/>
      <c r="CA23" s="658"/>
      <c r="CB23" s="725"/>
      <c r="CD23" s="732" t="s">
        <v>227</v>
      </c>
      <c r="CE23" s="733"/>
      <c r="CF23" s="733"/>
      <c r="CG23" s="733"/>
      <c r="CH23" s="733"/>
      <c r="CI23" s="733"/>
      <c r="CJ23" s="733"/>
      <c r="CK23" s="733"/>
      <c r="CL23" s="733"/>
      <c r="CM23" s="733"/>
      <c r="CN23" s="733"/>
      <c r="CO23" s="733"/>
      <c r="CP23" s="733"/>
      <c r="CQ23" s="734"/>
      <c r="CR23" s="732" t="s">
        <v>288</v>
      </c>
      <c r="CS23" s="733"/>
      <c r="CT23" s="733"/>
      <c r="CU23" s="733"/>
      <c r="CV23" s="733"/>
      <c r="CW23" s="733"/>
      <c r="CX23" s="733"/>
      <c r="CY23" s="734"/>
      <c r="CZ23" s="732" t="s">
        <v>289</v>
      </c>
      <c r="DA23" s="733"/>
      <c r="DB23" s="733"/>
      <c r="DC23" s="734"/>
      <c r="DD23" s="732" t="s">
        <v>290</v>
      </c>
      <c r="DE23" s="733"/>
      <c r="DF23" s="733"/>
      <c r="DG23" s="733"/>
      <c r="DH23" s="733"/>
      <c r="DI23" s="733"/>
      <c r="DJ23" s="733"/>
      <c r="DK23" s="734"/>
      <c r="DL23" s="741" t="s">
        <v>291</v>
      </c>
      <c r="DM23" s="742"/>
      <c r="DN23" s="742"/>
      <c r="DO23" s="742"/>
      <c r="DP23" s="742"/>
      <c r="DQ23" s="742"/>
      <c r="DR23" s="742"/>
      <c r="DS23" s="742"/>
      <c r="DT23" s="742"/>
      <c r="DU23" s="742"/>
      <c r="DV23" s="743"/>
      <c r="DW23" s="732" t="s">
        <v>292</v>
      </c>
      <c r="DX23" s="733"/>
      <c r="DY23" s="733"/>
      <c r="DZ23" s="733"/>
      <c r="EA23" s="733"/>
      <c r="EB23" s="733"/>
      <c r="EC23" s="734"/>
    </row>
    <row r="24" spans="2:133" ht="11.25" customHeight="1">
      <c r="B24" s="627" t="s">
        <v>293</v>
      </c>
      <c r="C24" s="628"/>
      <c r="D24" s="628"/>
      <c r="E24" s="628"/>
      <c r="F24" s="628"/>
      <c r="G24" s="628"/>
      <c r="H24" s="628"/>
      <c r="I24" s="628"/>
      <c r="J24" s="628"/>
      <c r="K24" s="628"/>
      <c r="L24" s="628"/>
      <c r="M24" s="628"/>
      <c r="N24" s="628"/>
      <c r="O24" s="628"/>
      <c r="P24" s="628"/>
      <c r="Q24" s="629"/>
      <c r="R24" s="630">
        <v>4682400</v>
      </c>
      <c r="S24" s="631"/>
      <c r="T24" s="631"/>
      <c r="U24" s="631"/>
      <c r="V24" s="631"/>
      <c r="W24" s="631"/>
      <c r="X24" s="631"/>
      <c r="Y24" s="632"/>
      <c r="Z24" s="657">
        <v>38.4</v>
      </c>
      <c r="AA24" s="657"/>
      <c r="AB24" s="657"/>
      <c r="AC24" s="657"/>
      <c r="AD24" s="658">
        <v>4682400</v>
      </c>
      <c r="AE24" s="658"/>
      <c r="AF24" s="658"/>
      <c r="AG24" s="658"/>
      <c r="AH24" s="658"/>
      <c r="AI24" s="658"/>
      <c r="AJ24" s="658"/>
      <c r="AK24" s="658"/>
      <c r="AL24" s="633">
        <v>69.3</v>
      </c>
      <c r="AM24" s="634"/>
      <c r="AN24" s="634"/>
      <c r="AO24" s="659"/>
      <c r="AP24" s="722" t="s">
        <v>294</v>
      </c>
      <c r="AQ24" s="730"/>
      <c r="AR24" s="730"/>
      <c r="AS24" s="730"/>
      <c r="AT24" s="730"/>
      <c r="AU24" s="730"/>
      <c r="AV24" s="730"/>
      <c r="AW24" s="730"/>
      <c r="AX24" s="730"/>
      <c r="AY24" s="730"/>
      <c r="AZ24" s="730"/>
      <c r="BA24" s="730"/>
      <c r="BB24" s="730"/>
      <c r="BC24" s="730"/>
      <c r="BD24" s="730"/>
      <c r="BE24" s="730"/>
      <c r="BF24" s="724"/>
      <c r="BG24" s="630" t="s">
        <v>129</v>
      </c>
      <c r="BH24" s="631"/>
      <c r="BI24" s="631"/>
      <c r="BJ24" s="631"/>
      <c r="BK24" s="631"/>
      <c r="BL24" s="631"/>
      <c r="BM24" s="631"/>
      <c r="BN24" s="632"/>
      <c r="BO24" s="657" t="s">
        <v>129</v>
      </c>
      <c r="BP24" s="657"/>
      <c r="BQ24" s="657"/>
      <c r="BR24" s="657"/>
      <c r="BS24" s="658" t="s">
        <v>129</v>
      </c>
      <c r="BT24" s="658"/>
      <c r="BU24" s="658"/>
      <c r="BV24" s="658"/>
      <c r="BW24" s="658"/>
      <c r="BX24" s="658"/>
      <c r="BY24" s="658"/>
      <c r="BZ24" s="658"/>
      <c r="CA24" s="658"/>
      <c r="CB24" s="725"/>
      <c r="CD24" s="686" t="s">
        <v>295</v>
      </c>
      <c r="CE24" s="687"/>
      <c r="CF24" s="687"/>
      <c r="CG24" s="687"/>
      <c r="CH24" s="687"/>
      <c r="CI24" s="687"/>
      <c r="CJ24" s="687"/>
      <c r="CK24" s="687"/>
      <c r="CL24" s="687"/>
      <c r="CM24" s="687"/>
      <c r="CN24" s="687"/>
      <c r="CO24" s="687"/>
      <c r="CP24" s="687"/>
      <c r="CQ24" s="688"/>
      <c r="CR24" s="683">
        <v>4085146</v>
      </c>
      <c r="CS24" s="684"/>
      <c r="CT24" s="684"/>
      <c r="CU24" s="684"/>
      <c r="CV24" s="684"/>
      <c r="CW24" s="684"/>
      <c r="CX24" s="684"/>
      <c r="CY24" s="727"/>
      <c r="CZ24" s="728">
        <v>34.799999999999997</v>
      </c>
      <c r="DA24" s="702"/>
      <c r="DB24" s="702"/>
      <c r="DC24" s="731"/>
      <c r="DD24" s="726">
        <v>2982976</v>
      </c>
      <c r="DE24" s="684"/>
      <c r="DF24" s="684"/>
      <c r="DG24" s="684"/>
      <c r="DH24" s="684"/>
      <c r="DI24" s="684"/>
      <c r="DJ24" s="684"/>
      <c r="DK24" s="727"/>
      <c r="DL24" s="726">
        <v>2871749</v>
      </c>
      <c r="DM24" s="684"/>
      <c r="DN24" s="684"/>
      <c r="DO24" s="684"/>
      <c r="DP24" s="684"/>
      <c r="DQ24" s="684"/>
      <c r="DR24" s="684"/>
      <c r="DS24" s="684"/>
      <c r="DT24" s="684"/>
      <c r="DU24" s="684"/>
      <c r="DV24" s="727"/>
      <c r="DW24" s="728">
        <v>41</v>
      </c>
      <c r="DX24" s="702"/>
      <c r="DY24" s="702"/>
      <c r="DZ24" s="702"/>
      <c r="EA24" s="702"/>
      <c r="EB24" s="702"/>
      <c r="EC24" s="729"/>
    </row>
    <row r="25" spans="2:133" ht="11.25" customHeight="1">
      <c r="B25" s="627" t="s">
        <v>296</v>
      </c>
      <c r="C25" s="628"/>
      <c r="D25" s="628"/>
      <c r="E25" s="628"/>
      <c r="F25" s="628"/>
      <c r="G25" s="628"/>
      <c r="H25" s="628"/>
      <c r="I25" s="628"/>
      <c r="J25" s="628"/>
      <c r="K25" s="628"/>
      <c r="L25" s="628"/>
      <c r="M25" s="628"/>
      <c r="N25" s="628"/>
      <c r="O25" s="628"/>
      <c r="P25" s="628"/>
      <c r="Q25" s="629"/>
      <c r="R25" s="630">
        <v>532615</v>
      </c>
      <c r="S25" s="631"/>
      <c r="T25" s="631"/>
      <c r="U25" s="631"/>
      <c r="V25" s="631"/>
      <c r="W25" s="631"/>
      <c r="X25" s="631"/>
      <c r="Y25" s="632"/>
      <c r="Z25" s="657">
        <v>4.4000000000000004</v>
      </c>
      <c r="AA25" s="657"/>
      <c r="AB25" s="657"/>
      <c r="AC25" s="657"/>
      <c r="AD25" s="658" t="s">
        <v>129</v>
      </c>
      <c r="AE25" s="658"/>
      <c r="AF25" s="658"/>
      <c r="AG25" s="658"/>
      <c r="AH25" s="658"/>
      <c r="AI25" s="658"/>
      <c r="AJ25" s="658"/>
      <c r="AK25" s="658"/>
      <c r="AL25" s="633" t="s">
        <v>129</v>
      </c>
      <c r="AM25" s="634"/>
      <c r="AN25" s="634"/>
      <c r="AO25" s="659"/>
      <c r="AP25" s="722" t="s">
        <v>297</v>
      </c>
      <c r="AQ25" s="730"/>
      <c r="AR25" s="730"/>
      <c r="AS25" s="730"/>
      <c r="AT25" s="730"/>
      <c r="AU25" s="730"/>
      <c r="AV25" s="730"/>
      <c r="AW25" s="730"/>
      <c r="AX25" s="730"/>
      <c r="AY25" s="730"/>
      <c r="AZ25" s="730"/>
      <c r="BA25" s="730"/>
      <c r="BB25" s="730"/>
      <c r="BC25" s="730"/>
      <c r="BD25" s="730"/>
      <c r="BE25" s="730"/>
      <c r="BF25" s="724"/>
      <c r="BG25" s="630" t="s">
        <v>129</v>
      </c>
      <c r="BH25" s="631"/>
      <c r="BI25" s="631"/>
      <c r="BJ25" s="631"/>
      <c r="BK25" s="631"/>
      <c r="BL25" s="631"/>
      <c r="BM25" s="631"/>
      <c r="BN25" s="632"/>
      <c r="BO25" s="657" t="s">
        <v>129</v>
      </c>
      <c r="BP25" s="657"/>
      <c r="BQ25" s="657"/>
      <c r="BR25" s="657"/>
      <c r="BS25" s="658" t="s">
        <v>129</v>
      </c>
      <c r="BT25" s="658"/>
      <c r="BU25" s="658"/>
      <c r="BV25" s="658"/>
      <c r="BW25" s="658"/>
      <c r="BX25" s="658"/>
      <c r="BY25" s="658"/>
      <c r="BZ25" s="658"/>
      <c r="CA25" s="658"/>
      <c r="CB25" s="725"/>
      <c r="CD25" s="672" t="s">
        <v>298</v>
      </c>
      <c r="CE25" s="669"/>
      <c r="CF25" s="669"/>
      <c r="CG25" s="669"/>
      <c r="CH25" s="669"/>
      <c r="CI25" s="669"/>
      <c r="CJ25" s="669"/>
      <c r="CK25" s="669"/>
      <c r="CL25" s="669"/>
      <c r="CM25" s="669"/>
      <c r="CN25" s="669"/>
      <c r="CO25" s="669"/>
      <c r="CP25" s="669"/>
      <c r="CQ25" s="670"/>
      <c r="CR25" s="630">
        <v>1892184</v>
      </c>
      <c r="CS25" s="641"/>
      <c r="CT25" s="641"/>
      <c r="CU25" s="641"/>
      <c r="CV25" s="641"/>
      <c r="CW25" s="641"/>
      <c r="CX25" s="641"/>
      <c r="CY25" s="642"/>
      <c r="CZ25" s="633">
        <v>16.100000000000001</v>
      </c>
      <c r="DA25" s="643"/>
      <c r="DB25" s="643"/>
      <c r="DC25" s="644"/>
      <c r="DD25" s="636">
        <v>1800899</v>
      </c>
      <c r="DE25" s="641"/>
      <c r="DF25" s="641"/>
      <c r="DG25" s="641"/>
      <c r="DH25" s="641"/>
      <c r="DI25" s="641"/>
      <c r="DJ25" s="641"/>
      <c r="DK25" s="642"/>
      <c r="DL25" s="636">
        <v>1689898</v>
      </c>
      <c r="DM25" s="641"/>
      <c r="DN25" s="641"/>
      <c r="DO25" s="641"/>
      <c r="DP25" s="641"/>
      <c r="DQ25" s="641"/>
      <c r="DR25" s="641"/>
      <c r="DS25" s="641"/>
      <c r="DT25" s="641"/>
      <c r="DU25" s="641"/>
      <c r="DV25" s="642"/>
      <c r="DW25" s="633">
        <v>24.1</v>
      </c>
      <c r="DX25" s="643"/>
      <c r="DY25" s="643"/>
      <c r="DZ25" s="643"/>
      <c r="EA25" s="643"/>
      <c r="EB25" s="643"/>
      <c r="EC25" s="664"/>
    </row>
    <row r="26" spans="2:133" ht="11.25" customHeight="1">
      <c r="B26" s="627" t="s">
        <v>299</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57" t="s">
        <v>129</v>
      </c>
      <c r="AA26" s="657"/>
      <c r="AB26" s="657"/>
      <c r="AC26" s="657"/>
      <c r="AD26" s="658" t="s">
        <v>129</v>
      </c>
      <c r="AE26" s="658"/>
      <c r="AF26" s="658"/>
      <c r="AG26" s="658"/>
      <c r="AH26" s="658"/>
      <c r="AI26" s="658"/>
      <c r="AJ26" s="658"/>
      <c r="AK26" s="658"/>
      <c r="AL26" s="633" t="s">
        <v>129</v>
      </c>
      <c r="AM26" s="634"/>
      <c r="AN26" s="634"/>
      <c r="AO26" s="659"/>
      <c r="AP26" s="722" t="s">
        <v>300</v>
      </c>
      <c r="AQ26" s="723"/>
      <c r="AR26" s="723"/>
      <c r="AS26" s="723"/>
      <c r="AT26" s="723"/>
      <c r="AU26" s="723"/>
      <c r="AV26" s="723"/>
      <c r="AW26" s="723"/>
      <c r="AX26" s="723"/>
      <c r="AY26" s="723"/>
      <c r="AZ26" s="723"/>
      <c r="BA26" s="723"/>
      <c r="BB26" s="723"/>
      <c r="BC26" s="723"/>
      <c r="BD26" s="723"/>
      <c r="BE26" s="723"/>
      <c r="BF26" s="724"/>
      <c r="BG26" s="630" t="s">
        <v>129</v>
      </c>
      <c r="BH26" s="631"/>
      <c r="BI26" s="631"/>
      <c r="BJ26" s="631"/>
      <c r="BK26" s="631"/>
      <c r="BL26" s="631"/>
      <c r="BM26" s="631"/>
      <c r="BN26" s="632"/>
      <c r="BO26" s="657" t="s">
        <v>129</v>
      </c>
      <c r="BP26" s="657"/>
      <c r="BQ26" s="657"/>
      <c r="BR26" s="657"/>
      <c r="BS26" s="658" t="s">
        <v>129</v>
      </c>
      <c r="BT26" s="658"/>
      <c r="BU26" s="658"/>
      <c r="BV26" s="658"/>
      <c r="BW26" s="658"/>
      <c r="BX26" s="658"/>
      <c r="BY26" s="658"/>
      <c r="BZ26" s="658"/>
      <c r="CA26" s="658"/>
      <c r="CB26" s="725"/>
      <c r="CD26" s="672" t="s">
        <v>301</v>
      </c>
      <c r="CE26" s="669"/>
      <c r="CF26" s="669"/>
      <c r="CG26" s="669"/>
      <c r="CH26" s="669"/>
      <c r="CI26" s="669"/>
      <c r="CJ26" s="669"/>
      <c r="CK26" s="669"/>
      <c r="CL26" s="669"/>
      <c r="CM26" s="669"/>
      <c r="CN26" s="669"/>
      <c r="CO26" s="669"/>
      <c r="CP26" s="669"/>
      <c r="CQ26" s="670"/>
      <c r="CR26" s="630">
        <v>1207432</v>
      </c>
      <c r="CS26" s="631"/>
      <c r="CT26" s="631"/>
      <c r="CU26" s="631"/>
      <c r="CV26" s="631"/>
      <c r="CW26" s="631"/>
      <c r="CX26" s="631"/>
      <c r="CY26" s="632"/>
      <c r="CZ26" s="633">
        <v>10.3</v>
      </c>
      <c r="DA26" s="643"/>
      <c r="DB26" s="643"/>
      <c r="DC26" s="644"/>
      <c r="DD26" s="636">
        <v>1167990</v>
      </c>
      <c r="DE26" s="631"/>
      <c r="DF26" s="631"/>
      <c r="DG26" s="631"/>
      <c r="DH26" s="631"/>
      <c r="DI26" s="631"/>
      <c r="DJ26" s="631"/>
      <c r="DK26" s="632"/>
      <c r="DL26" s="636" t="s">
        <v>129</v>
      </c>
      <c r="DM26" s="631"/>
      <c r="DN26" s="631"/>
      <c r="DO26" s="631"/>
      <c r="DP26" s="631"/>
      <c r="DQ26" s="631"/>
      <c r="DR26" s="631"/>
      <c r="DS26" s="631"/>
      <c r="DT26" s="631"/>
      <c r="DU26" s="631"/>
      <c r="DV26" s="632"/>
      <c r="DW26" s="633" t="s">
        <v>129</v>
      </c>
      <c r="DX26" s="643"/>
      <c r="DY26" s="643"/>
      <c r="DZ26" s="643"/>
      <c r="EA26" s="643"/>
      <c r="EB26" s="643"/>
      <c r="EC26" s="664"/>
    </row>
    <row r="27" spans="2:133" ht="11.25" customHeight="1">
      <c r="B27" s="627" t="s">
        <v>302</v>
      </c>
      <c r="C27" s="628"/>
      <c r="D27" s="628"/>
      <c r="E27" s="628"/>
      <c r="F27" s="628"/>
      <c r="G27" s="628"/>
      <c r="H27" s="628"/>
      <c r="I27" s="628"/>
      <c r="J27" s="628"/>
      <c r="K27" s="628"/>
      <c r="L27" s="628"/>
      <c r="M27" s="628"/>
      <c r="N27" s="628"/>
      <c r="O27" s="628"/>
      <c r="P27" s="628"/>
      <c r="Q27" s="629"/>
      <c r="R27" s="630">
        <v>7286552</v>
      </c>
      <c r="S27" s="631"/>
      <c r="T27" s="631"/>
      <c r="U27" s="631"/>
      <c r="V27" s="631"/>
      <c r="W27" s="631"/>
      <c r="X27" s="631"/>
      <c r="Y27" s="632"/>
      <c r="Z27" s="657">
        <v>59.8</v>
      </c>
      <c r="AA27" s="657"/>
      <c r="AB27" s="657"/>
      <c r="AC27" s="657"/>
      <c r="AD27" s="658">
        <v>6739625</v>
      </c>
      <c r="AE27" s="658"/>
      <c r="AF27" s="658"/>
      <c r="AG27" s="658"/>
      <c r="AH27" s="658"/>
      <c r="AI27" s="658"/>
      <c r="AJ27" s="658"/>
      <c r="AK27" s="658"/>
      <c r="AL27" s="633">
        <v>99.800003051757813</v>
      </c>
      <c r="AM27" s="634"/>
      <c r="AN27" s="634"/>
      <c r="AO27" s="659"/>
      <c r="AP27" s="627" t="s">
        <v>303</v>
      </c>
      <c r="AQ27" s="628"/>
      <c r="AR27" s="628"/>
      <c r="AS27" s="628"/>
      <c r="AT27" s="628"/>
      <c r="AU27" s="628"/>
      <c r="AV27" s="628"/>
      <c r="AW27" s="628"/>
      <c r="AX27" s="628"/>
      <c r="AY27" s="628"/>
      <c r="AZ27" s="628"/>
      <c r="BA27" s="628"/>
      <c r="BB27" s="628"/>
      <c r="BC27" s="628"/>
      <c r="BD27" s="628"/>
      <c r="BE27" s="628"/>
      <c r="BF27" s="629"/>
      <c r="BG27" s="630">
        <v>1423829</v>
      </c>
      <c r="BH27" s="631"/>
      <c r="BI27" s="631"/>
      <c r="BJ27" s="631"/>
      <c r="BK27" s="631"/>
      <c r="BL27" s="631"/>
      <c r="BM27" s="631"/>
      <c r="BN27" s="632"/>
      <c r="BO27" s="657">
        <v>100</v>
      </c>
      <c r="BP27" s="657"/>
      <c r="BQ27" s="657"/>
      <c r="BR27" s="657"/>
      <c r="BS27" s="658" t="s">
        <v>129</v>
      </c>
      <c r="BT27" s="658"/>
      <c r="BU27" s="658"/>
      <c r="BV27" s="658"/>
      <c r="BW27" s="658"/>
      <c r="BX27" s="658"/>
      <c r="BY27" s="658"/>
      <c r="BZ27" s="658"/>
      <c r="CA27" s="658"/>
      <c r="CB27" s="725"/>
      <c r="CD27" s="672" t="s">
        <v>304</v>
      </c>
      <c r="CE27" s="669"/>
      <c r="CF27" s="669"/>
      <c r="CG27" s="669"/>
      <c r="CH27" s="669"/>
      <c r="CI27" s="669"/>
      <c r="CJ27" s="669"/>
      <c r="CK27" s="669"/>
      <c r="CL27" s="669"/>
      <c r="CM27" s="669"/>
      <c r="CN27" s="669"/>
      <c r="CO27" s="669"/>
      <c r="CP27" s="669"/>
      <c r="CQ27" s="670"/>
      <c r="CR27" s="630">
        <v>1194144</v>
      </c>
      <c r="CS27" s="641"/>
      <c r="CT27" s="641"/>
      <c r="CU27" s="641"/>
      <c r="CV27" s="641"/>
      <c r="CW27" s="641"/>
      <c r="CX27" s="641"/>
      <c r="CY27" s="642"/>
      <c r="CZ27" s="633">
        <v>10.199999999999999</v>
      </c>
      <c r="DA27" s="643"/>
      <c r="DB27" s="643"/>
      <c r="DC27" s="644"/>
      <c r="DD27" s="636">
        <v>215570</v>
      </c>
      <c r="DE27" s="641"/>
      <c r="DF27" s="641"/>
      <c r="DG27" s="641"/>
      <c r="DH27" s="641"/>
      <c r="DI27" s="641"/>
      <c r="DJ27" s="641"/>
      <c r="DK27" s="642"/>
      <c r="DL27" s="636">
        <v>215344</v>
      </c>
      <c r="DM27" s="641"/>
      <c r="DN27" s="641"/>
      <c r="DO27" s="641"/>
      <c r="DP27" s="641"/>
      <c r="DQ27" s="641"/>
      <c r="DR27" s="641"/>
      <c r="DS27" s="641"/>
      <c r="DT27" s="641"/>
      <c r="DU27" s="641"/>
      <c r="DV27" s="642"/>
      <c r="DW27" s="633">
        <v>3.1</v>
      </c>
      <c r="DX27" s="643"/>
      <c r="DY27" s="643"/>
      <c r="DZ27" s="643"/>
      <c r="EA27" s="643"/>
      <c r="EB27" s="643"/>
      <c r="EC27" s="664"/>
    </row>
    <row r="28" spans="2:133" ht="11.25" customHeight="1">
      <c r="B28" s="627" t="s">
        <v>305</v>
      </c>
      <c r="C28" s="628"/>
      <c r="D28" s="628"/>
      <c r="E28" s="628"/>
      <c r="F28" s="628"/>
      <c r="G28" s="628"/>
      <c r="H28" s="628"/>
      <c r="I28" s="628"/>
      <c r="J28" s="628"/>
      <c r="K28" s="628"/>
      <c r="L28" s="628"/>
      <c r="M28" s="628"/>
      <c r="N28" s="628"/>
      <c r="O28" s="628"/>
      <c r="P28" s="628"/>
      <c r="Q28" s="629"/>
      <c r="R28" s="630">
        <v>1924</v>
      </c>
      <c r="S28" s="631"/>
      <c r="T28" s="631"/>
      <c r="U28" s="631"/>
      <c r="V28" s="631"/>
      <c r="W28" s="631"/>
      <c r="X28" s="631"/>
      <c r="Y28" s="632"/>
      <c r="Z28" s="657">
        <v>0</v>
      </c>
      <c r="AA28" s="657"/>
      <c r="AB28" s="657"/>
      <c r="AC28" s="657"/>
      <c r="AD28" s="658">
        <v>1924</v>
      </c>
      <c r="AE28" s="658"/>
      <c r="AF28" s="658"/>
      <c r="AG28" s="658"/>
      <c r="AH28" s="658"/>
      <c r="AI28" s="658"/>
      <c r="AJ28" s="658"/>
      <c r="AK28" s="658"/>
      <c r="AL28" s="633">
        <v>0</v>
      </c>
      <c r="AM28" s="634"/>
      <c r="AN28" s="634"/>
      <c r="AO28" s="659"/>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7"/>
      <c r="BP28" s="657"/>
      <c r="BQ28" s="657"/>
      <c r="BR28" s="657"/>
      <c r="BS28" s="636"/>
      <c r="BT28" s="631"/>
      <c r="BU28" s="631"/>
      <c r="BV28" s="631"/>
      <c r="BW28" s="631"/>
      <c r="BX28" s="631"/>
      <c r="BY28" s="631"/>
      <c r="BZ28" s="631"/>
      <c r="CA28" s="631"/>
      <c r="CB28" s="671"/>
      <c r="CD28" s="672" t="s">
        <v>306</v>
      </c>
      <c r="CE28" s="669"/>
      <c r="CF28" s="669"/>
      <c r="CG28" s="669"/>
      <c r="CH28" s="669"/>
      <c r="CI28" s="669"/>
      <c r="CJ28" s="669"/>
      <c r="CK28" s="669"/>
      <c r="CL28" s="669"/>
      <c r="CM28" s="669"/>
      <c r="CN28" s="669"/>
      <c r="CO28" s="669"/>
      <c r="CP28" s="669"/>
      <c r="CQ28" s="670"/>
      <c r="CR28" s="630">
        <v>998818</v>
      </c>
      <c r="CS28" s="631"/>
      <c r="CT28" s="631"/>
      <c r="CU28" s="631"/>
      <c r="CV28" s="631"/>
      <c r="CW28" s="631"/>
      <c r="CX28" s="631"/>
      <c r="CY28" s="632"/>
      <c r="CZ28" s="633">
        <v>8.5</v>
      </c>
      <c r="DA28" s="643"/>
      <c r="DB28" s="643"/>
      <c r="DC28" s="644"/>
      <c r="DD28" s="636">
        <v>966507</v>
      </c>
      <c r="DE28" s="631"/>
      <c r="DF28" s="631"/>
      <c r="DG28" s="631"/>
      <c r="DH28" s="631"/>
      <c r="DI28" s="631"/>
      <c r="DJ28" s="631"/>
      <c r="DK28" s="632"/>
      <c r="DL28" s="636">
        <v>966507</v>
      </c>
      <c r="DM28" s="631"/>
      <c r="DN28" s="631"/>
      <c r="DO28" s="631"/>
      <c r="DP28" s="631"/>
      <c r="DQ28" s="631"/>
      <c r="DR28" s="631"/>
      <c r="DS28" s="631"/>
      <c r="DT28" s="631"/>
      <c r="DU28" s="631"/>
      <c r="DV28" s="632"/>
      <c r="DW28" s="633">
        <v>13.8</v>
      </c>
      <c r="DX28" s="643"/>
      <c r="DY28" s="643"/>
      <c r="DZ28" s="643"/>
      <c r="EA28" s="643"/>
      <c r="EB28" s="643"/>
      <c r="EC28" s="664"/>
    </row>
    <row r="29" spans="2:133" ht="11.25" customHeight="1">
      <c r="B29" s="627" t="s">
        <v>307</v>
      </c>
      <c r="C29" s="628"/>
      <c r="D29" s="628"/>
      <c r="E29" s="628"/>
      <c r="F29" s="628"/>
      <c r="G29" s="628"/>
      <c r="H29" s="628"/>
      <c r="I29" s="628"/>
      <c r="J29" s="628"/>
      <c r="K29" s="628"/>
      <c r="L29" s="628"/>
      <c r="M29" s="628"/>
      <c r="N29" s="628"/>
      <c r="O29" s="628"/>
      <c r="P29" s="628"/>
      <c r="Q29" s="629"/>
      <c r="R29" s="630">
        <v>33902</v>
      </c>
      <c r="S29" s="631"/>
      <c r="T29" s="631"/>
      <c r="U29" s="631"/>
      <c r="V29" s="631"/>
      <c r="W29" s="631"/>
      <c r="X29" s="631"/>
      <c r="Y29" s="632"/>
      <c r="Z29" s="657">
        <v>0.3</v>
      </c>
      <c r="AA29" s="657"/>
      <c r="AB29" s="657"/>
      <c r="AC29" s="657"/>
      <c r="AD29" s="658" t="s">
        <v>129</v>
      </c>
      <c r="AE29" s="658"/>
      <c r="AF29" s="658"/>
      <c r="AG29" s="658"/>
      <c r="AH29" s="658"/>
      <c r="AI29" s="658"/>
      <c r="AJ29" s="658"/>
      <c r="AK29" s="658"/>
      <c r="AL29" s="633" t="s">
        <v>129</v>
      </c>
      <c r="AM29" s="634"/>
      <c r="AN29" s="634"/>
      <c r="AO29" s="659"/>
      <c r="AP29" s="607"/>
      <c r="AQ29" s="608"/>
      <c r="AR29" s="608"/>
      <c r="AS29" s="608"/>
      <c r="AT29" s="608"/>
      <c r="AU29" s="608"/>
      <c r="AV29" s="608"/>
      <c r="AW29" s="608"/>
      <c r="AX29" s="608"/>
      <c r="AY29" s="608"/>
      <c r="AZ29" s="608"/>
      <c r="BA29" s="608"/>
      <c r="BB29" s="608"/>
      <c r="BC29" s="608"/>
      <c r="BD29" s="608"/>
      <c r="BE29" s="608"/>
      <c r="BF29" s="609"/>
      <c r="BG29" s="630"/>
      <c r="BH29" s="631"/>
      <c r="BI29" s="631"/>
      <c r="BJ29" s="631"/>
      <c r="BK29" s="631"/>
      <c r="BL29" s="631"/>
      <c r="BM29" s="631"/>
      <c r="BN29" s="632"/>
      <c r="BO29" s="657"/>
      <c r="BP29" s="657"/>
      <c r="BQ29" s="657"/>
      <c r="BR29" s="657"/>
      <c r="BS29" s="658"/>
      <c r="BT29" s="658"/>
      <c r="BU29" s="658"/>
      <c r="BV29" s="658"/>
      <c r="BW29" s="658"/>
      <c r="BX29" s="658"/>
      <c r="BY29" s="658"/>
      <c r="BZ29" s="658"/>
      <c r="CA29" s="658"/>
      <c r="CB29" s="725"/>
      <c r="CD29" s="716" t="s">
        <v>308</v>
      </c>
      <c r="CE29" s="717"/>
      <c r="CF29" s="672" t="s">
        <v>70</v>
      </c>
      <c r="CG29" s="669"/>
      <c r="CH29" s="669"/>
      <c r="CI29" s="669"/>
      <c r="CJ29" s="669"/>
      <c r="CK29" s="669"/>
      <c r="CL29" s="669"/>
      <c r="CM29" s="669"/>
      <c r="CN29" s="669"/>
      <c r="CO29" s="669"/>
      <c r="CP29" s="669"/>
      <c r="CQ29" s="670"/>
      <c r="CR29" s="630">
        <v>998818</v>
      </c>
      <c r="CS29" s="641"/>
      <c r="CT29" s="641"/>
      <c r="CU29" s="641"/>
      <c r="CV29" s="641"/>
      <c r="CW29" s="641"/>
      <c r="CX29" s="641"/>
      <c r="CY29" s="642"/>
      <c r="CZ29" s="633">
        <v>8.5</v>
      </c>
      <c r="DA29" s="643"/>
      <c r="DB29" s="643"/>
      <c r="DC29" s="644"/>
      <c r="DD29" s="636">
        <v>966507</v>
      </c>
      <c r="DE29" s="641"/>
      <c r="DF29" s="641"/>
      <c r="DG29" s="641"/>
      <c r="DH29" s="641"/>
      <c r="DI29" s="641"/>
      <c r="DJ29" s="641"/>
      <c r="DK29" s="642"/>
      <c r="DL29" s="636">
        <v>966507</v>
      </c>
      <c r="DM29" s="641"/>
      <c r="DN29" s="641"/>
      <c r="DO29" s="641"/>
      <c r="DP29" s="641"/>
      <c r="DQ29" s="641"/>
      <c r="DR29" s="641"/>
      <c r="DS29" s="641"/>
      <c r="DT29" s="641"/>
      <c r="DU29" s="641"/>
      <c r="DV29" s="642"/>
      <c r="DW29" s="633">
        <v>13.8</v>
      </c>
      <c r="DX29" s="643"/>
      <c r="DY29" s="643"/>
      <c r="DZ29" s="643"/>
      <c r="EA29" s="643"/>
      <c r="EB29" s="643"/>
      <c r="EC29" s="664"/>
    </row>
    <row r="30" spans="2:133" ht="11.25" customHeight="1">
      <c r="B30" s="627" t="s">
        <v>309</v>
      </c>
      <c r="C30" s="628"/>
      <c r="D30" s="628"/>
      <c r="E30" s="628"/>
      <c r="F30" s="628"/>
      <c r="G30" s="628"/>
      <c r="H30" s="628"/>
      <c r="I30" s="628"/>
      <c r="J30" s="628"/>
      <c r="K30" s="628"/>
      <c r="L30" s="628"/>
      <c r="M30" s="628"/>
      <c r="N30" s="628"/>
      <c r="O30" s="628"/>
      <c r="P30" s="628"/>
      <c r="Q30" s="629"/>
      <c r="R30" s="630">
        <v>109498</v>
      </c>
      <c r="S30" s="631"/>
      <c r="T30" s="631"/>
      <c r="U30" s="631"/>
      <c r="V30" s="631"/>
      <c r="W30" s="631"/>
      <c r="X30" s="631"/>
      <c r="Y30" s="632"/>
      <c r="Z30" s="657">
        <v>0.9</v>
      </c>
      <c r="AA30" s="657"/>
      <c r="AB30" s="657"/>
      <c r="AC30" s="657"/>
      <c r="AD30" s="658">
        <v>10714</v>
      </c>
      <c r="AE30" s="658"/>
      <c r="AF30" s="658"/>
      <c r="AG30" s="658"/>
      <c r="AH30" s="658"/>
      <c r="AI30" s="658"/>
      <c r="AJ30" s="658"/>
      <c r="AK30" s="658"/>
      <c r="AL30" s="633">
        <v>0.2</v>
      </c>
      <c r="AM30" s="634"/>
      <c r="AN30" s="634"/>
      <c r="AO30" s="659"/>
      <c r="AP30" s="689" t="s">
        <v>227</v>
      </c>
      <c r="AQ30" s="690"/>
      <c r="AR30" s="690"/>
      <c r="AS30" s="690"/>
      <c r="AT30" s="690"/>
      <c r="AU30" s="690"/>
      <c r="AV30" s="690"/>
      <c r="AW30" s="690"/>
      <c r="AX30" s="690"/>
      <c r="AY30" s="690"/>
      <c r="AZ30" s="690"/>
      <c r="BA30" s="690"/>
      <c r="BB30" s="690"/>
      <c r="BC30" s="690"/>
      <c r="BD30" s="690"/>
      <c r="BE30" s="690"/>
      <c r="BF30" s="691"/>
      <c r="BG30" s="689" t="s">
        <v>310</v>
      </c>
      <c r="BH30" s="705"/>
      <c r="BI30" s="705"/>
      <c r="BJ30" s="705"/>
      <c r="BK30" s="705"/>
      <c r="BL30" s="705"/>
      <c r="BM30" s="705"/>
      <c r="BN30" s="705"/>
      <c r="BO30" s="705"/>
      <c r="BP30" s="705"/>
      <c r="BQ30" s="706"/>
      <c r="BR30" s="689" t="s">
        <v>311</v>
      </c>
      <c r="BS30" s="705"/>
      <c r="BT30" s="705"/>
      <c r="BU30" s="705"/>
      <c r="BV30" s="705"/>
      <c r="BW30" s="705"/>
      <c r="BX30" s="705"/>
      <c r="BY30" s="705"/>
      <c r="BZ30" s="705"/>
      <c r="CA30" s="705"/>
      <c r="CB30" s="706"/>
      <c r="CD30" s="718"/>
      <c r="CE30" s="719"/>
      <c r="CF30" s="672" t="s">
        <v>312</v>
      </c>
      <c r="CG30" s="669"/>
      <c r="CH30" s="669"/>
      <c r="CI30" s="669"/>
      <c r="CJ30" s="669"/>
      <c r="CK30" s="669"/>
      <c r="CL30" s="669"/>
      <c r="CM30" s="669"/>
      <c r="CN30" s="669"/>
      <c r="CO30" s="669"/>
      <c r="CP30" s="669"/>
      <c r="CQ30" s="670"/>
      <c r="CR30" s="630">
        <v>975972</v>
      </c>
      <c r="CS30" s="631"/>
      <c r="CT30" s="631"/>
      <c r="CU30" s="631"/>
      <c r="CV30" s="631"/>
      <c r="CW30" s="631"/>
      <c r="CX30" s="631"/>
      <c r="CY30" s="632"/>
      <c r="CZ30" s="633">
        <v>8.3000000000000007</v>
      </c>
      <c r="DA30" s="643"/>
      <c r="DB30" s="643"/>
      <c r="DC30" s="644"/>
      <c r="DD30" s="636">
        <v>943661</v>
      </c>
      <c r="DE30" s="631"/>
      <c r="DF30" s="631"/>
      <c r="DG30" s="631"/>
      <c r="DH30" s="631"/>
      <c r="DI30" s="631"/>
      <c r="DJ30" s="631"/>
      <c r="DK30" s="632"/>
      <c r="DL30" s="636">
        <v>943661</v>
      </c>
      <c r="DM30" s="631"/>
      <c r="DN30" s="631"/>
      <c r="DO30" s="631"/>
      <c r="DP30" s="631"/>
      <c r="DQ30" s="631"/>
      <c r="DR30" s="631"/>
      <c r="DS30" s="631"/>
      <c r="DT30" s="631"/>
      <c r="DU30" s="631"/>
      <c r="DV30" s="632"/>
      <c r="DW30" s="633">
        <v>13.5</v>
      </c>
      <c r="DX30" s="643"/>
      <c r="DY30" s="643"/>
      <c r="DZ30" s="643"/>
      <c r="EA30" s="643"/>
      <c r="EB30" s="643"/>
      <c r="EC30" s="664"/>
    </row>
    <row r="31" spans="2:133" ht="11.25" customHeight="1">
      <c r="B31" s="627" t="s">
        <v>313</v>
      </c>
      <c r="C31" s="628"/>
      <c r="D31" s="628"/>
      <c r="E31" s="628"/>
      <c r="F31" s="628"/>
      <c r="G31" s="628"/>
      <c r="H31" s="628"/>
      <c r="I31" s="628"/>
      <c r="J31" s="628"/>
      <c r="K31" s="628"/>
      <c r="L31" s="628"/>
      <c r="M31" s="628"/>
      <c r="N31" s="628"/>
      <c r="O31" s="628"/>
      <c r="P31" s="628"/>
      <c r="Q31" s="629"/>
      <c r="R31" s="630">
        <v>38040</v>
      </c>
      <c r="S31" s="631"/>
      <c r="T31" s="631"/>
      <c r="U31" s="631"/>
      <c r="V31" s="631"/>
      <c r="W31" s="631"/>
      <c r="X31" s="631"/>
      <c r="Y31" s="632"/>
      <c r="Z31" s="657">
        <v>0.3</v>
      </c>
      <c r="AA31" s="657"/>
      <c r="AB31" s="657"/>
      <c r="AC31" s="657"/>
      <c r="AD31" s="658" t="s">
        <v>129</v>
      </c>
      <c r="AE31" s="658"/>
      <c r="AF31" s="658"/>
      <c r="AG31" s="658"/>
      <c r="AH31" s="658"/>
      <c r="AI31" s="658"/>
      <c r="AJ31" s="658"/>
      <c r="AK31" s="658"/>
      <c r="AL31" s="633" t="s">
        <v>129</v>
      </c>
      <c r="AM31" s="634"/>
      <c r="AN31" s="634"/>
      <c r="AO31" s="659"/>
      <c r="AP31" s="707" t="s">
        <v>314</v>
      </c>
      <c r="AQ31" s="708"/>
      <c r="AR31" s="708"/>
      <c r="AS31" s="708"/>
      <c r="AT31" s="713" t="s">
        <v>315</v>
      </c>
      <c r="AU31" s="367"/>
      <c r="AV31" s="367"/>
      <c r="AW31" s="367"/>
      <c r="AX31" s="697" t="s">
        <v>191</v>
      </c>
      <c r="AY31" s="698"/>
      <c r="AZ31" s="698"/>
      <c r="BA31" s="698"/>
      <c r="BB31" s="698"/>
      <c r="BC31" s="698"/>
      <c r="BD31" s="698"/>
      <c r="BE31" s="698"/>
      <c r="BF31" s="699"/>
      <c r="BG31" s="700">
        <v>99.4</v>
      </c>
      <c r="BH31" s="701"/>
      <c r="BI31" s="701"/>
      <c r="BJ31" s="701"/>
      <c r="BK31" s="701"/>
      <c r="BL31" s="701"/>
      <c r="BM31" s="702">
        <v>98.7</v>
      </c>
      <c r="BN31" s="701"/>
      <c r="BO31" s="701"/>
      <c r="BP31" s="701"/>
      <c r="BQ31" s="703"/>
      <c r="BR31" s="700">
        <v>99</v>
      </c>
      <c r="BS31" s="701"/>
      <c r="BT31" s="701"/>
      <c r="BU31" s="701"/>
      <c r="BV31" s="701"/>
      <c r="BW31" s="701"/>
      <c r="BX31" s="702">
        <v>98.2</v>
      </c>
      <c r="BY31" s="701"/>
      <c r="BZ31" s="701"/>
      <c r="CA31" s="701"/>
      <c r="CB31" s="703"/>
      <c r="CD31" s="718"/>
      <c r="CE31" s="719"/>
      <c r="CF31" s="672" t="s">
        <v>316</v>
      </c>
      <c r="CG31" s="669"/>
      <c r="CH31" s="669"/>
      <c r="CI31" s="669"/>
      <c r="CJ31" s="669"/>
      <c r="CK31" s="669"/>
      <c r="CL31" s="669"/>
      <c r="CM31" s="669"/>
      <c r="CN31" s="669"/>
      <c r="CO31" s="669"/>
      <c r="CP31" s="669"/>
      <c r="CQ31" s="670"/>
      <c r="CR31" s="630">
        <v>22846</v>
      </c>
      <c r="CS31" s="641"/>
      <c r="CT31" s="641"/>
      <c r="CU31" s="641"/>
      <c r="CV31" s="641"/>
      <c r="CW31" s="641"/>
      <c r="CX31" s="641"/>
      <c r="CY31" s="642"/>
      <c r="CZ31" s="633">
        <v>0.2</v>
      </c>
      <c r="DA31" s="643"/>
      <c r="DB31" s="643"/>
      <c r="DC31" s="644"/>
      <c r="DD31" s="636">
        <v>22846</v>
      </c>
      <c r="DE31" s="641"/>
      <c r="DF31" s="641"/>
      <c r="DG31" s="641"/>
      <c r="DH31" s="641"/>
      <c r="DI31" s="641"/>
      <c r="DJ31" s="641"/>
      <c r="DK31" s="642"/>
      <c r="DL31" s="636">
        <v>22846</v>
      </c>
      <c r="DM31" s="641"/>
      <c r="DN31" s="641"/>
      <c r="DO31" s="641"/>
      <c r="DP31" s="641"/>
      <c r="DQ31" s="641"/>
      <c r="DR31" s="641"/>
      <c r="DS31" s="641"/>
      <c r="DT31" s="641"/>
      <c r="DU31" s="641"/>
      <c r="DV31" s="642"/>
      <c r="DW31" s="633">
        <v>0.3</v>
      </c>
      <c r="DX31" s="643"/>
      <c r="DY31" s="643"/>
      <c r="DZ31" s="643"/>
      <c r="EA31" s="643"/>
      <c r="EB31" s="643"/>
      <c r="EC31" s="664"/>
    </row>
    <row r="32" spans="2:133" ht="11.25" customHeight="1">
      <c r="B32" s="627" t="s">
        <v>317</v>
      </c>
      <c r="C32" s="628"/>
      <c r="D32" s="628"/>
      <c r="E32" s="628"/>
      <c r="F32" s="628"/>
      <c r="G32" s="628"/>
      <c r="H32" s="628"/>
      <c r="I32" s="628"/>
      <c r="J32" s="628"/>
      <c r="K32" s="628"/>
      <c r="L32" s="628"/>
      <c r="M32" s="628"/>
      <c r="N32" s="628"/>
      <c r="O32" s="628"/>
      <c r="P32" s="628"/>
      <c r="Q32" s="629"/>
      <c r="R32" s="630">
        <v>1865430</v>
      </c>
      <c r="S32" s="631"/>
      <c r="T32" s="631"/>
      <c r="U32" s="631"/>
      <c r="V32" s="631"/>
      <c r="W32" s="631"/>
      <c r="X32" s="631"/>
      <c r="Y32" s="632"/>
      <c r="Z32" s="657">
        <v>15.3</v>
      </c>
      <c r="AA32" s="657"/>
      <c r="AB32" s="657"/>
      <c r="AC32" s="657"/>
      <c r="AD32" s="658" t="s">
        <v>129</v>
      </c>
      <c r="AE32" s="658"/>
      <c r="AF32" s="658"/>
      <c r="AG32" s="658"/>
      <c r="AH32" s="658"/>
      <c r="AI32" s="658"/>
      <c r="AJ32" s="658"/>
      <c r="AK32" s="658"/>
      <c r="AL32" s="633" t="s">
        <v>129</v>
      </c>
      <c r="AM32" s="634"/>
      <c r="AN32" s="634"/>
      <c r="AO32" s="659"/>
      <c r="AP32" s="709"/>
      <c r="AQ32" s="710"/>
      <c r="AR32" s="710"/>
      <c r="AS32" s="710"/>
      <c r="AT32" s="714"/>
      <c r="AU32" s="363" t="s">
        <v>318</v>
      </c>
      <c r="AV32" s="363"/>
      <c r="AW32" s="363"/>
      <c r="AX32" s="627" t="s">
        <v>319</v>
      </c>
      <c r="AY32" s="628"/>
      <c r="AZ32" s="628"/>
      <c r="BA32" s="628"/>
      <c r="BB32" s="628"/>
      <c r="BC32" s="628"/>
      <c r="BD32" s="628"/>
      <c r="BE32" s="628"/>
      <c r="BF32" s="629"/>
      <c r="BG32" s="704">
        <v>99.5</v>
      </c>
      <c r="BH32" s="641"/>
      <c r="BI32" s="641"/>
      <c r="BJ32" s="641"/>
      <c r="BK32" s="641"/>
      <c r="BL32" s="641"/>
      <c r="BM32" s="634">
        <v>99.1</v>
      </c>
      <c r="BN32" s="696"/>
      <c r="BO32" s="696"/>
      <c r="BP32" s="696"/>
      <c r="BQ32" s="668"/>
      <c r="BR32" s="704">
        <v>99.5</v>
      </c>
      <c r="BS32" s="641"/>
      <c r="BT32" s="641"/>
      <c r="BU32" s="641"/>
      <c r="BV32" s="641"/>
      <c r="BW32" s="641"/>
      <c r="BX32" s="634">
        <v>99</v>
      </c>
      <c r="BY32" s="696"/>
      <c r="BZ32" s="696"/>
      <c r="CA32" s="696"/>
      <c r="CB32" s="668"/>
      <c r="CD32" s="720"/>
      <c r="CE32" s="721"/>
      <c r="CF32" s="672" t="s">
        <v>320</v>
      </c>
      <c r="CG32" s="669"/>
      <c r="CH32" s="669"/>
      <c r="CI32" s="669"/>
      <c r="CJ32" s="669"/>
      <c r="CK32" s="669"/>
      <c r="CL32" s="669"/>
      <c r="CM32" s="669"/>
      <c r="CN32" s="669"/>
      <c r="CO32" s="669"/>
      <c r="CP32" s="669"/>
      <c r="CQ32" s="670"/>
      <c r="CR32" s="630" t="s">
        <v>129</v>
      </c>
      <c r="CS32" s="631"/>
      <c r="CT32" s="631"/>
      <c r="CU32" s="631"/>
      <c r="CV32" s="631"/>
      <c r="CW32" s="631"/>
      <c r="CX32" s="631"/>
      <c r="CY32" s="632"/>
      <c r="CZ32" s="633" t="s">
        <v>129</v>
      </c>
      <c r="DA32" s="643"/>
      <c r="DB32" s="643"/>
      <c r="DC32" s="644"/>
      <c r="DD32" s="636" t="s">
        <v>129</v>
      </c>
      <c r="DE32" s="631"/>
      <c r="DF32" s="631"/>
      <c r="DG32" s="631"/>
      <c r="DH32" s="631"/>
      <c r="DI32" s="631"/>
      <c r="DJ32" s="631"/>
      <c r="DK32" s="632"/>
      <c r="DL32" s="636" t="s">
        <v>129</v>
      </c>
      <c r="DM32" s="631"/>
      <c r="DN32" s="631"/>
      <c r="DO32" s="631"/>
      <c r="DP32" s="631"/>
      <c r="DQ32" s="631"/>
      <c r="DR32" s="631"/>
      <c r="DS32" s="631"/>
      <c r="DT32" s="631"/>
      <c r="DU32" s="631"/>
      <c r="DV32" s="632"/>
      <c r="DW32" s="633" t="s">
        <v>129</v>
      </c>
      <c r="DX32" s="643"/>
      <c r="DY32" s="643"/>
      <c r="DZ32" s="643"/>
      <c r="EA32" s="643"/>
      <c r="EB32" s="643"/>
      <c r="EC32" s="664"/>
    </row>
    <row r="33" spans="2:133" ht="11.25" customHeight="1">
      <c r="B33" s="693" t="s">
        <v>321</v>
      </c>
      <c r="C33" s="694"/>
      <c r="D33" s="694"/>
      <c r="E33" s="694"/>
      <c r="F33" s="694"/>
      <c r="G33" s="694"/>
      <c r="H33" s="694"/>
      <c r="I33" s="694"/>
      <c r="J33" s="694"/>
      <c r="K33" s="694"/>
      <c r="L33" s="694"/>
      <c r="M33" s="694"/>
      <c r="N33" s="694"/>
      <c r="O33" s="694"/>
      <c r="P33" s="694"/>
      <c r="Q33" s="695"/>
      <c r="R33" s="630" t="s">
        <v>129</v>
      </c>
      <c r="S33" s="631"/>
      <c r="T33" s="631"/>
      <c r="U33" s="631"/>
      <c r="V33" s="631"/>
      <c r="W33" s="631"/>
      <c r="X33" s="631"/>
      <c r="Y33" s="632"/>
      <c r="Z33" s="657" t="s">
        <v>129</v>
      </c>
      <c r="AA33" s="657"/>
      <c r="AB33" s="657"/>
      <c r="AC33" s="657"/>
      <c r="AD33" s="658" t="s">
        <v>129</v>
      </c>
      <c r="AE33" s="658"/>
      <c r="AF33" s="658"/>
      <c r="AG33" s="658"/>
      <c r="AH33" s="658"/>
      <c r="AI33" s="658"/>
      <c r="AJ33" s="658"/>
      <c r="AK33" s="658"/>
      <c r="AL33" s="633" t="s">
        <v>129</v>
      </c>
      <c r="AM33" s="634"/>
      <c r="AN33" s="634"/>
      <c r="AO33" s="659"/>
      <c r="AP33" s="711"/>
      <c r="AQ33" s="712"/>
      <c r="AR33" s="712"/>
      <c r="AS33" s="712"/>
      <c r="AT33" s="715"/>
      <c r="AU33" s="361"/>
      <c r="AV33" s="361"/>
      <c r="AW33" s="361"/>
      <c r="AX33" s="607" t="s">
        <v>322</v>
      </c>
      <c r="AY33" s="608"/>
      <c r="AZ33" s="608"/>
      <c r="BA33" s="608"/>
      <c r="BB33" s="608"/>
      <c r="BC33" s="608"/>
      <c r="BD33" s="608"/>
      <c r="BE33" s="608"/>
      <c r="BF33" s="609"/>
      <c r="BG33" s="692">
        <v>99.4</v>
      </c>
      <c r="BH33" s="611"/>
      <c r="BI33" s="611"/>
      <c r="BJ33" s="611"/>
      <c r="BK33" s="611"/>
      <c r="BL33" s="611"/>
      <c r="BM33" s="649">
        <v>98.3</v>
      </c>
      <c r="BN33" s="611"/>
      <c r="BO33" s="611"/>
      <c r="BP33" s="611"/>
      <c r="BQ33" s="660"/>
      <c r="BR33" s="692">
        <v>98.5</v>
      </c>
      <c r="BS33" s="611"/>
      <c r="BT33" s="611"/>
      <c r="BU33" s="611"/>
      <c r="BV33" s="611"/>
      <c r="BW33" s="611"/>
      <c r="BX33" s="649">
        <v>97.5</v>
      </c>
      <c r="BY33" s="611"/>
      <c r="BZ33" s="611"/>
      <c r="CA33" s="611"/>
      <c r="CB33" s="660"/>
      <c r="CD33" s="672" t="s">
        <v>323</v>
      </c>
      <c r="CE33" s="669"/>
      <c r="CF33" s="669"/>
      <c r="CG33" s="669"/>
      <c r="CH33" s="669"/>
      <c r="CI33" s="669"/>
      <c r="CJ33" s="669"/>
      <c r="CK33" s="669"/>
      <c r="CL33" s="669"/>
      <c r="CM33" s="669"/>
      <c r="CN33" s="669"/>
      <c r="CO33" s="669"/>
      <c r="CP33" s="669"/>
      <c r="CQ33" s="670"/>
      <c r="CR33" s="630">
        <v>5802624</v>
      </c>
      <c r="CS33" s="641"/>
      <c r="CT33" s="641"/>
      <c r="CU33" s="641"/>
      <c r="CV33" s="641"/>
      <c r="CW33" s="641"/>
      <c r="CX33" s="641"/>
      <c r="CY33" s="642"/>
      <c r="CZ33" s="633">
        <v>49.4</v>
      </c>
      <c r="DA33" s="643"/>
      <c r="DB33" s="643"/>
      <c r="DC33" s="644"/>
      <c r="DD33" s="636">
        <v>4171590</v>
      </c>
      <c r="DE33" s="641"/>
      <c r="DF33" s="641"/>
      <c r="DG33" s="641"/>
      <c r="DH33" s="641"/>
      <c r="DI33" s="641"/>
      <c r="DJ33" s="641"/>
      <c r="DK33" s="642"/>
      <c r="DL33" s="636">
        <v>2404512</v>
      </c>
      <c r="DM33" s="641"/>
      <c r="DN33" s="641"/>
      <c r="DO33" s="641"/>
      <c r="DP33" s="641"/>
      <c r="DQ33" s="641"/>
      <c r="DR33" s="641"/>
      <c r="DS33" s="641"/>
      <c r="DT33" s="641"/>
      <c r="DU33" s="641"/>
      <c r="DV33" s="642"/>
      <c r="DW33" s="633">
        <v>34.299999999999997</v>
      </c>
      <c r="DX33" s="643"/>
      <c r="DY33" s="643"/>
      <c r="DZ33" s="643"/>
      <c r="EA33" s="643"/>
      <c r="EB33" s="643"/>
      <c r="EC33" s="664"/>
    </row>
    <row r="34" spans="2:133" ht="11.25" customHeight="1">
      <c r="B34" s="627" t="s">
        <v>324</v>
      </c>
      <c r="C34" s="628"/>
      <c r="D34" s="628"/>
      <c r="E34" s="628"/>
      <c r="F34" s="628"/>
      <c r="G34" s="628"/>
      <c r="H34" s="628"/>
      <c r="I34" s="628"/>
      <c r="J34" s="628"/>
      <c r="K34" s="628"/>
      <c r="L34" s="628"/>
      <c r="M34" s="628"/>
      <c r="N34" s="628"/>
      <c r="O34" s="628"/>
      <c r="P34" s="628"/>
      <c r="Q34" s="629"/>
      <c r="R34" s="630">
        <v>976673</v>
      </c>
      <c r="S34" s="631"/>
      <c r="T34" s="631"/>
      <c r="U34" s="631"/>
      <c r="V34" s="631"/>
      <c r="W34" s="631"/>
      <c r="X34" s="631"/>
      <c r="Y34" s="632"/>
      <c r="Z34" s="657">
        <v>8</v>
      </c>
      <c r="AA34" s="657"/>
      <c r="AB34" s="657"/>
      <c r="AC34" s="657"/>
      <c r="AD34" s="658" t="s">
        <v>129</v>
      </c>
      <c r="AE34" s="658"/>
      <c r="AF34" s="658"/>
      <c r="AG34" s="658"/>
      <c r="AH34" s="658"/>
      <c r="AI34" s="658"/>
      <c r="AJ34" s="658"/>
      <c r="AK34" s="658"/>
      <c r="AL34" s="633" t="s">
        <v>129</v>
      </c>
      <c r="AM34" s="634"/>
      <c r="AN34" s="634"/>
      <c r="AO34" s="659"/>
      <c r="AP34" s="217"/>
      <c r="AQ34" s="218"/>
      <c r="AR34" s="363"/>
      <c r="AS34" s="367"/>
      <c r="AT34" s="367"/>
      <c r="AU34" s="367"/>
      <c r="AV34" s="367"/>
      <c r="AW34" s="367"/>
      <c r="AX34" s="367"/>
      <c r="AY34" s="367"/>
      <c r="AZ34" s="367"/>
      <c r="BA34" s="367"/>
      <c r="BB34" s="367"/>
      <c r="BC34" s="367"/>
      <c r="BD34" s="367"/>
      <c r="BE34" s="367"/>
      <c r="BF34" s="367"/>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72" t="s">
        <v>325</v>
      </c>
      <c r="CE34" s="669"/>
      <c r="CF34" s="669"/>
      <c r="CG34" s="669"/>
      <c r="CH34" s="669"/>
      <c r="CI34" s="669"/>
      <c r="CJ34" s="669"/>
      <c r="CK34" s="669"/>
      <c r="CL34" s="669"/>
      <c r="CM34" s="669"/>
      <c r="CN34" s="669"/>
      <c r="CO34" s="669"/>
      <c r="CP34" s="669"/>
      <c r="CQ34" s="670"/>
      <c r="CR34" s="630">
        <v>1212017</v>
      </c>
      <c r="CS34" s="631"/>
      <c r="CT34" s="631"/>
      <c r="CU34" s="631"/>
      <c r="CV34" s="631"/>
      <c r="CW34" s="631"/>
      <c r="CX34" s="631"/>
      <c r="CY34" s="632"/>
      <c r="CZ34" s="633">
        <v>10.3</v>
      </c>
      <c r="DA34" s="643"/>
      <c r="DB34" s="643"/>
      <c r="DC34" s="644"/>
      <c r="DD34" s="636">
        <v>928528</v>
      </c>
      <c r="DE34" s="631"/>
      <c r="DF34" s="631"/>
      <c r="DG34" s="631"/>
      <c r="DH34" s="631"/>
      <c r="DI34" s="631"/>
      <c r="DJ34" s="631"/>
      <c r="DK34" s="632"/>
      <c r="DL34" s="636">
        <v>823180</v>
      </c>
      <c r="DM34" s="631"/>
      <c r="DN34" s="631"/>
      <c r="DO34" s="631"/>
      <c r="DP34" s="631"/>
      <c r="DQ34" s="631"/>
      <c r="DR34" s="631"/>
      <c r="DS34" s="631"/>
      <c r="DT34" s="631"/>
      <c r="DU34" s="631"/>
      <c r="DV34" s="632"/>
      <c r="DW34" s="633">
        <v>11.7</v>
      </c>
      <c r="DX34" s="643"/>
      <c r="DY34" s="643"/>
      <c r="DZ34" s="643"/>
      <c r="EA34" s="643"/>
      <c r="EB34" s="643"/>
      <c r="EC34" s="664"/>
    </row>
    <row r="35" spans="2:133" ht="11.25" customHeight="1">
      <c r="B35" s="627" t="s">
        <v>326</v>
      </c>
      <c r="C35" s="628"/>
      <c r="D35" s="628"/>
      <c r="E35" s="628"/>
      <c r="F35" s="628"/>
      <c r="G35" s="628"/>
      <c r="H35" s="628"/>
      <c r="I35" s="628"/>
      <c r="J35" s="628"/>
      <c r="K35" s="628"/>
      <c r="L35" s="628"/>
      <c r="M35" s="628"/>
      <c r="N35" s="628"/>
      <c r="O35" s="628"/>
      <c r="P35" s="628"/>
      <c r="Q35" s="629"/>
      <c r="R35" s="630">
        <v>60202</v>
      </c>
      <c r="S35" s="631"/>
      <c r="T35" s="631"/>
      <c r="U35" s="631"/>
      <c r="V35" s="631"/>
      <c r="W35" s="631"/>
      <c r="X35" s="631"/>
      <c r="Y35" s="632"/>
      <c r="Z35" s="657">
        <v>0.5</v>
      </c>
      <c r="AA35" s="657"/>
      <c r="AB35" s="657"/>
      <c r="AC35" s="657"/>
      <c r="AD35" s="658" t="s">
        <v>129</v>
      </c>
      <c r="AE35" s="658"/>
      <c r="AF35" s="658"/>
      <c r="AG35" s="658"/>
      <c r="AH35" s="658"/>
      <c r="AI35" s="658"/>
      <c r="AJ35" s="658"/>
      <c r="AK35" s="658"/>
      <c r="AL35" s="633" t="s">
        <v>129</v>
      </c>
      <c r="AM35" s="634"/>
      <c r="AN35" s="634"/>
      <c r="AO35" s="659"/>
      <c r="AP35" s="219"/>
      <c r="AQ35" s="689" t="s">
        <v>327</v>
      </c>
      <c r="AR35" s="690"/>
      <c r="AS35" s="690"/>
      <c r="AT35" s="690"/>
      <c r="AU35" s="690"/>
      <c r="AV35" s="690"/>
      <c r="AW35" s="690"/>
      <c r="AX35" s="690"/>
      <c r="AY35" s="690"/>
      <c r="AZ35" s="690"/>
      <c r="BA35" s="690"/>
      <c r="BB35" s="690"/>
      <c r="BC35" s="690"/>
      <c r="BD35" s="690"/>
      <c r="BE35" s="690"/>
      <c r="BF35" s="691"/>
      <c r="BG35" s="689" t="s">
        <v>328</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72" t="s">
        <v>329</v>
      </c>
      <c r="CE35" s="669"/>
      <c r="CF35" s="669"/>
      <c r="CG35" s="669"/>
      <c r="CH35" s="669"/>
      <c r="CI35" s="669"/>
      <c r="CJ35" s="669"/>
      <c r="CK35" s="669"/>
      <c r="CL35" s="669"/>
      <c r="CM35" s="669"/>
      <c r="CN35" s="669"/>
      <c r="CO35" s="669"/>
      <c r="CP35" s="669"/>
      <c r="CQ35" s="670"/>
      <c r="CR35" s="630">
        <v>308792</v>
      </c>
      <c r="CS35" s="641"/>
      <c r="CT35" s="641"/>
      <c r="CU35" s="641"/>
      <c r="CV35" s="641"/>
      <c r="CW35" s="641"/>
      <c r="CX35" s="641"/>
      <c r="CY35" s="642"/>
      <c r="CZ35" s="633">
        <v>2.6</v>
      </c>
      <c r="DA35" s="643"/>
      <c r="DB35" s="643"/>
      <c r="DC35" s="644"/>
      <c r="DD35" s="636">
        <v>114265</v>
      </c>
      <c r="DE35" s="641"/>
      <c r="DF35" s="641"/>
      <c r="DG35" s="641"/>
      <c r="DH35" s="641"/>
      <c r="DI35" s="641"/>
      <c r="DJ35" s="641"/>
      <c r="DK35" s="642"/>
      <c r="DL35" s="636">
        <v>61207</v>
      </c>
      <c r="DM35" s="641"/>
      <c r="DN35" s="641"/>
      <c r="DO35" s="641"/>
      <c r="DP35" s="641"/>
      <c r="DQ35" s="641"/>
      <c r="DR35" s="641"/>
      <c r="DS35" s="641"/>
      <c r="DT35" s="641"/>
      <c r="DU35" s="641"/>
      <c r="DV35" s="642"/>
      <c r="DW35" s="633">
        <v>0.9</v>
      </c>
      <c r="DX35" s="643"/>
      <c r="DY35" s="643"/>
      <c r="DZ35" s="643"/>
      <c r="EA35" s="643"/>
      <c r="EB35" s="643"/>
      <c r="EC35" s="664"/>
    </row>
    <row r="36" spans="2:133" ht="11.25" customHeight="1">
      <c r="B36" s="627" t="s">
        <v>330</v>
      </c>
      <c r="C36" s="628"/>
      <c r="D36" s="628"/>
      <c r="E36" s="628"/>
      <c r="F36" s="628"/>
      <c r="G36" s="628"/>
      <c r="H36" s="628"/>
      <c r="I36" s="628"/>
      <c r="J36" s="628"/>
      <c r="K36" s="628"/>
      <c r="L36" s="628"/>
      <c r="M36" s="628"/>
      <c r="N36" s="628"/>
      <c r="O36" s="628"/>
      <c r="P36" s="628"/>
      <c r="Q36" s="629"/>
      <c r="R36" s="630">
        <v>17908</v>
      </c>
      <c r="S36" s="631"/>
      <c r="T36" s="631"/>
      <c r="U36" s="631"/>
      <c r="V36" s="631"/>
      <c r="W36" s="631"/>
      <c r="X36" s="631"/>
      <c r="Y36" s="632"/>
      <c r="Z36" s="657">
        <v>0.1</v>
      </c>
      <c r="AA36" s="657"/>
      <c r="AB36" s="657"/>
      <c r="AC36" s="657"/>
      <c r="AD36" s="658" t="s">
        <v>129</v>
      </c>
      <c r="AE36" s="658"/>
      <c r="AF36" s="658"/>
      <c r="AG36" s="658"/>
      <c r="AH36" s="658"/>
      <c r="AI36" s="658"/>
      <c r="AJ36" s="658"/>
      <c r="AK36" s="658"/>
      <c r="AL36" s="633" t="s">
        <v>129</v>
      </c>
      <c r="AM36" s="634"/>
      <c r="AN36" s="634"/>
      <c r="AO36" s="659"/>
      <c r="AP36" s="219"/>
      <c r="AQ36" s="680" t="s">
        <v>331</v>
      </c>
      <c r="AR36" s="681"/>
      <c r="AS36" s="681"/>
      <c r="AT36" s="681"/>
      <c r="AU36" s="681"/>
      <c r="AV36" s="681"/>
      <c r="AW36" s="681"/>
      <c r="AX36" s="681"/>
      <c r="AY36" s="682"/>
      <c r="AZ36" s="683">
        <v>1371085</v>
      </c>
      <c r="BA36" s="684"/>
      <c r="BB36" s="684"/>
      <c r="BC36" s="684"/>
      <c r="BD36" s="684"/>
      <c r="BE36" s="684"/>
      <c r="BF36" s="685"/>
      <c r="BG36" s="686" t="s">
        <v>332</v>
      </c>
      <c r="BH36" s="687"/>
      <c r="BI36" s="687"/>
      <c r="BJ36" s="687"/>
      <c r="BK36" s="687"/>
      <c r="BL36" s="687"/>
      <c r="BM36" s="687"/>
      <c r="BN36" s="687"/>
      <c r="BO36" s="687"/>
      <c r="BP36" s="687"/>
      <c r="BQ36" s="687"/>
      <c r="BR36" s="687"/>
      <c r="BS36" s="687"/>
      <c r="BT36" s="687"/>
      <c r="BU36" s="688"/>
      <c r="BV36" s="683">
        <v>4135</v>
      </c>
      <c r="BW36" s="684"/>
      <c r="BX36" s="684"/>
      <c r="BY36" s="684"/>
      <c r="BZ36" s="684"/>
      <c r="CA36" s="684"/>
      <c r="CB36" s="685"/>
      <c r="CD36" s="672" t="s">
        <v>333</v>
      </c>
      <c r="CE36" s="669"/>
      <c r="CF36" s="669"/>
      <c r="CG36" s="669"/>
      <c r="CH36" s="669"/>
      <c r="CI36" s="669"/>
      <c r="CJ36" s="669"/>
      <c r="CK36" s="669"/>
      <c r="CL36" s="669"/>
      <c r="CM36" s="669"/>
      <c r="CN36" s="669"/>
      <c r="CO36" s="669"/>
      <c r="CP36" s="669"/>
      <c r="CQ36" s="670"/>
      <c r="CR36" s="630">
        <v>1746913</v>
      </c>
      <c r="CS36" s="631"/>
      <c r="CT36" s="631"/>
      <c r="CU36" s="631"/>
      <c r="CV36" s="631"/>
      <c r="CW36" s="631"/>
      <c r="CX36" s="631"/>
      <c r="CY36" s="632"/>
      <c r="CZ36" s="633">
        <v>14.9</v>
      </c>
      <c r="DA36" s="643"/>
      <c r="DB36" s="643"/>
      <c r="DC36" s="644"/>
      <c r="DD36" s="636">
        <v>1089810</v>
      </c>
      <c r="DE36" s="631"/>
      <c r="DF36" s="631"/>
      <c r="DG36" s="631"/>
      <c r="DH36" s="631"/>
      <c r="DI36" s="631"/>
      <c r="DJ36" s="631"/>
      <c r="DK36" s="632"/>
      <c r="DL36" s="636">
        <v>766129</v>
      </c>
      <c r="DM36" s="631"/>
      <c r="DN36" s="631"/>
      <c r="DO36" s="631"/>
      <c r="DP36" s="631"/>
      <c r="DQ36" s="631"/>
      <c r="DR36" s="631"/>
      <c r="DS36" s="631"/>
      <c r="DT36" s="631"/>
      <c r="DU36" s="631"/>
      <c r="DV36" s="632"/>
      <c r="DW36" s="633">
        <v>10.9</v>
      </c>
      <c r="DX36" s="643"/>
      <c r="DY36" s="643"/>
      <c r="DZ36" s="643"/>
      <c r="EA36" s="643"/>
      <c r="EB36" s="643"/>
      <c r="EC36" s="664"/>
    </row>
    <row r="37" spans="2:133" ht="11.25" customHeight="1">
      <c r="B37" s="627" t="s">
        <v>334</v>
      </c>
      <c r="C37" s="628"/>
      <c r="D37" s="628"/>
      <c r="E37" s="628"/>
      <c r="F37" s="628"/>
      <c r="G37" s="628"/>
      <c r="H37" s="628"/>
      <c r="I37" s="628"/>
      <c r="J37" s="628"/>
      <c r="K37" s="628"/>
      <c r="L37" s="628"/>
      <c r="M37" s="628"/>
      <c r="N37" s="628"/>
      <c r="O37" s="628"/>
      <c r="P37" s="628"/>
      <c r="Q37" s="629"/>
      <c r="R37" s="630">
        <v>179835</v>
      </c>
      <c r="S37" s="631"/>
      <c r="T37" s="631"/>
      <c r="U37" s="631"/>
      <c r="V37" s="631"/>
      <c r="W37" s="631"/>
      <c r="X37" s="631"/>
      <c r="Y37" s="632"/>
      <c r="Z37" s="657">
        <v>1.5</v>
      </c>
      <c r="AA37" s="657"/>
      <c r="AB37" s="657"/>
      <c r="AC37" s="657"/>
      <c r="AD37" s="658" t="s">
        <v>129</v>
      </c>
      <c r="AE37" s="658"/>
      <c r="AF37" s="658"/>
      <c r="AG37" s="658"/>
      <c r="AH37" s="658"/>
      <c r="AI37" s="658"/>
      <c r="AJ37" s="658"/>
      <c r="AK37" s="658"/>
      <c r="AL37" s="633" t="s">
        <v>129</v>
      </c>
      <c r="AM37" s="634"/>
      <c r="AN37" s="634"/>
      <c r="AO37" s="659"/>
      <c r="AQ37" s="665" t="s">
        <v>335</v>
      </c>
      <c r="AR37" s="666"/>
      <c r="AS37" s="666"/>
      <c r="AT37" s="666"/>
      <c r="AU37" s="666"/>
      <c r="AV37" s="666"/>
      <c r="AW37" s="666"/>
      <c r="AX37" s="666"/>
      <c r="AY37" s="667"/>
      <c r="AZ37" s="630">
        <v>198769</v>
      </c>
      <c r="BA37" s="631"/>
      <c r="BB37" s="631"/>
      <c r="BC37" s="631"/>
      <c r="BD37" s="641"/>
      <c r="BE37" s="641"/>
      <c r="BF37" s="668"/>
      <c r="BG37" s="672" t="s">
        <v>336</v>
      </c>
      <c r="BH37" s="669"/>
      <c r="BI37" s="669"/>
      <c r="BJ37" s="669"/>
      <c r="BK37" s="669"/>
      <c r="BL37" s="669"/>
      <c r="BM37" s="669"/>
      <c r="BN37" s="669"/>
      <c r="BO37" s="669"/>
      <c r="BP37" s="669"/>
      <c r="BQ37" s="669"/>
      <c r="BR37" s="669"/>
      <c r="BS37" s="669"/>
      <c r="BT37" s="669"/>
      <c r="BU37" s="670"/>
      <c r="BV37" s="630">
        <v>-24217</v>
      </c>
      <c r="BW37" s="631"/>
      <c r="BX37" s="631"/>
      <c r="BY37" s="631"/>
      <c r="BZ37" s="631"/>
      <c r="CA37" s="631"/>
      <c r="CB37" s="671"/>
      <c r="CD37" s="672" t="s">
        <v>337</v>
      </c>
      <c r="CE37" s="669"/>
      <c r="CF37" s="669"/>
      <c r="CG37" s="669"/>
      <c r="CH37" s="669"/>
      <c r="CI37" s="669"/>
      <c r="CJ37" s="669"/>
      <c r="CK37" s="669"/>
      <c r="CL37" s="669"/>
      <c r="CM37" s="669"/>
      <c r="CN37" s="669"/>
      <c r="CO37" s="669"/>
      <c r="CP37" s="669"/>
      <c r="CQ37" s="670"/>
      <c r="CR37" s="630">
        <v>395013</v>
      </c>
      <c r="CS37" s="641"/>
      <c r="CT37" s="641"/>
      <c r="CU37" s="641"/>
      <c r="CV37" s="641"/>
      <c r="CW37" s="641"/>
      <c r="CX37" s="641"/>
      <c r="CY37" s="642"/>
      <c r="CZ37" s="633">
        <v>3.4</v>
      </c>
      <c r="DA37" s="643"/>
      <c r="DB37" s="643"/>
      <c r="DC37" s="644"/>
      <c r="DD37" s="636">
        <v>394885</v>
      </c>
      <c r="DE37" s="641"/>
      <c r="DF37" s="641"/>
      <c r="DG37" s="641"/>
      <c r="DH37" s="641"/>
      <c r="DI37" s="641"/>
      <c r="DJ37" s="641"/>
      <c r="DK37" s="642"/>
      <c r="DL37" s="636">
        <v>368652</v>
      </c>
      <c r="DM37" s="641"/>
      <c r="DN37" s="641"/>
      <c r="DO37" s="641"/>
      <c r="DP37" s="641"/>
      <c r="DQ37" s="641"/>
      <c r="DR37" s="641"/>
      <c r="DS37" s="641"/>
      <c r="DT37" s="641"/>
      <c r="DU37" s="641"/>
      <c r="DV37" s="642"/>
      <c r="DW37" s="633">
        <v>5.3</v>
      </c>
      <c r="DX37" s="643"/>
      <c r="DY37" s="643"/>
      <c r="DZ37" s="643"/>
      <c r="EA37" s="643"/>
      <c r="EB37" s="643"/>
      <c r="EC37" s="664"/>
    </row>
    <row r="38" spans="2:133" ht="11.25" customHeight="1">
      <c r="B38" s="627" t="s">
        <v>338</v>
      </c>
      <c r="C38" s="628"/>
      <c r="D38" s="628"/>
      <c r="E38" s="628"/>
      <c r="F38" s="628"/>
      <c r="G38" s="628"/>
      <c r="H38" s="628"/>
      <c r="I38" s="628"/>
      <c r="J38" s="628"/>
      <c r="K38" s="628"/>
      <c r="L38" s="628"/>
      <c r="M38" s="628"/>
      <c r="N38" s="628"/>
      <c r="O38" s="628"/>
      <c r="P38" s="628"/>
      <c r="Q38" s="629"/>
      <c r="R38" s="630">
        <v>468420</v>
      </c>
      <c r="S38" s="631"/>
      <c r="T38" s="631"/>
      <c r="U38" s="631"/>
      <c r="V38" s="631"/>
      <c r="W38" s="631"/>
      <c r="X38" s="631"/>
      <c r="Y38" s="632"/>
      <c r="Z38" s="657">
        <v>3.8</v>
      </c>
      <c r="AA38" s="657"/>
      <c r="AB38" s="657"/>
      <c r="AC38" s="657"/>
      <c r="AD38" s="658" t="s">
        <v>129</v>
      </c>
      <c r="AE38" s="658"/>
      <c r="AF38" s="658"/>
      <c r="AG38" s="658"/>
      <c r="AH38" s="658"/>
      <c r="AI38" s="658"/>
      <c r="AJ38" s="658"/>
      <c r="AK38" s="658"/>
      <c r="AL38" s="633" t="s">
        <v>129</v>
      </c>
      <c r="AM38" s="634"/>
      <c r="AN38" s="634"/>
      <c r="AO38" s="659"/>
      <c r="AQ38" s="665" t="s">
        <v>339</v>
      </c>
      <c r="AR38" s="666"/>
      <c r="AS38" s="666"/>
      <c r="AT38" s="666"/>
      <c r="AU38" s="666"/>
      <c r="AV38" s="666"/>
      <c r="AW38" s="666"/>
      <c r="AX38" s="666"/>
      <c r="AY38" s="667"/>
      <c r="AZ38" s="630">
        <v>179901</v>
      </c>
      <c r="BA38" s="631"/>
      <c r="BB38" s="631"/>
      <c r="BC38" s="631"/>
      <c r="BD38" s="641"/>
      <c r="BE38" s="641"/>
      <c r="BF38" s="668"/>
      <c r="BG38" s="672" t="s">
        <v>340</v>
      </c>
      <c r="BH38" s="669"/>
      <c r="BI38" s="669"/>
      <c r="BJ38" s="669"/>
      <c r="BK38" s="669"/>
      <c r="BL38" s="669"/>
      <c r="BM38" s="669"/>
      <c r="BN38" s="669"/>
      <c r="BO38" s="669"/>
      <c r="BP38" s="669"/>
      <c r="BQ38" s="669"/>
      <c r="BR38" s="669"/>
      <c r="BS38" s="669"/>
      <c r="BT38" s="669"/>
      <c r="BU38" s="670"/>
      <c r="BV38" s="630">
        <v>2492</v>
      </c>
      <c r="BW38" s="631"/>
      <c r="BX38" s="631"/>
      <c r="BY38" s="631"/>
      <c r="BZ38" s="631"/>
      <c r="CA38" s="631"/>
      <c r="CB38" s="671"/>
      <c r="CD38" s="672" t="s">
        <v>341</v>
      </c>
      <c r="CE38" s="669"/>
      <c r="CF38" s="669"/>
      <c r="CG38" s="669"/>
      <c r="CH38" s="669"/>
      <c r="CI38" s="669"/>
      <c r="CJ38" s="669"/>
      <c r="CK38" s="669"/>
      <c r="CL38" s="669"/>
      <c r="CM38" s="669"/>
      <c r="CN38" s="669"/>
      <c r="CO38" s="669"/>
      <c r="CP38" s="669"/>
      <c r="CQ38" s="670"/>
      <c r="CR38" s="630">
        <v>992415</v>
      </c>
      <c r="CS38" s="631"/>
      <c r="CT38" s="631"/>
      <c r="CU38" s="631"/>
      <c r="CV38" s="631"/>
      <c r="CW38" s="631"/>
      <c r="CX38" s="631"/>
      <c r="CY38" s="632"/>
      <c r="CZ38" s="633">
        <v>8.5</v>
      </c>
      <c r="DA38" s="643"/>
      <c r="DB38" s="643"/>
      <c r="DC38" s="644"/>
      <c r="DD38" s="636">
        <v>820395</v>
      </c>
      <c r="DE38" s="631"/>
      <c r="DF38" s="631"/>
      <c r="DG38" s="631"/>
      <c r="DH38" s="631"/>
      <c r="DI38" s="631"/>
      <c r="DJ38" s="631"/>
      <c r="DK38" s="632"/>
      <c r="DL38" s="636">
        <v>753996</v>
      </c>
      <c r="DM38" s="631"/>
      <c r="DN38" s="631"/>
      <c r="DO38" s="631"/>
      <c r="DP38" s="631"/>
      <c r="DQ38" s="631"/>
      <c r="DR38" s="631"/>
      <c r="DS38" s="631"/>
      <c r="DT38" s="631"/>
      <c r="DU38" s="631"/>
      <c r="DV38" s="632"/>
      <c r="DW38" s="633">
        <v>10.8</v>
      </c>
      <c r="DX38" s="643"/>
      <c r="DY38" s="643"/>
      <c r="DZ38" s="643"/>
      <c r="EA38" s="643"/>
      <c r="EB38" s="643"/>
      <c r="EC38" s="664"/>
    </row>
    <row r="39" spans="2:133" ht="11.25" customHeight="1">
      <c r="B39" s="627" t="s">
        <v>342</v>
      </c>
      <c r="C39" s="628"/>
      <c r="D39" s="628"/>
      <c r="E39" s="628"/>
      <c r="F39" s="628"/>
      <c r="G39" s="628"/>
      <c r="H39" s="628"/>
      <c r="I39" s="628"/>
      <c r="J39" s="628"/>
      <c r="K39" s="628"/>
      <c r="L39" s="628"/>
      <c r="M39" s="628"/>
      <c r="N39" s="628"/>
      <c r="O39" s="628"/>
      <c r="P39" s="628"/>
      <c r="Q39" s="629"/>
      <c r="R39" s="630">
        <v>119213</v>
      </c>
      <c r="S39" s="631"/>
      <c r="T39" s="631"/>
      <c r="U39" s="631"/>
      <c r="V39" s="631"/>
      <c r="W39" s="631"/>
      <c r="X39" s="631"/>
      <c r="Y39" s="632"/>
      <c r="Z39" s="657">
        <v>1</v>
      </c>
      <c r="AA39" s="657"/>
      <c r="AB39" s="657"/>
      <c r="AC39" s="657"/>
      <c r="AD39" s="658">
        <v>2011</v>
      </c>
      <c r="AE39" s="658"/>
      <c r="AF39" s="658"/>
      <c r="AG39" s="658"/>
      <c r="AH39" s="658"/>
      <c r="AI39" s="658"/>
      <c r="AJ39" s="658"/>
      <c r="AK39" s="658"/>
      <c r="AL39" s="633">
        <v>0</v>
      </c>
      <c r="AM39" s="634"/>
      <c r="AN39" s="634"/>
      <c r="AO39" s="659"/>
      <c r="AQ39" s="665" t="s">
        <v>343</v>
      </c>
      <c r="AR39" s="666"/>
      <c r="AS39" s="666"/>
      <c r="AT39" s="666"/>
      <c r="AU39" s="666"/>
      <c r="AV39" s="666"/>
      <c r="AW39" s="666"/>
      <c r="AX39" s="666"/>
      <c r="AY39" s="667"/>
      <c r="AZ39" s="630" t="s">
        <v>129</v>
      </c>
      <c r="BA39" s="631"/>
      <c r="BB39" s="631"/>
      <c r="BC39" s="631"/>
      <c r="BD39" s="641"/>
      <c r="BE39" s="641"/>
      <c r="BF39" s="668"/>
      <c r="BG39" s="672" t="s">
        <v>344</v>
      </c>
      <c r="BH39" s="669"/>
      <c r="BI39" s="669"/>
      <c r="BJ39" s="669"/>
      <c r="BK39" s="669"/>
      <c r="BL39" s="669"/>
      <c r="BM39" s="669"/>
      <c r="BN39" s="669"/>
      <c r="BO39" s="669"/>
      <c r="BP39" s="669"/>
      <c r="BQ39" s="669"/>
      <c r="BR39" s="669"/>
      <c r="BS39" s="669"/>
      <c r="BT39" s="669"/>
      <c r="BU39" s="670"/>
      <c r="BV39" s="630">
        <v>4007</v>
      </c>
      <c r="BW39" s="631"/>
      <c r="BX39" s="631"/>
      <c r="BY39" s="631"/>
      <c r="BZ39" s="631"/>
      <c r="CA39" s="631"/>
      <c r="CB39" s="671"/>
      <c r="CD39" s="672" t="s">
        <v>345</v>
      </c>
      <c r="CE39" s="669"/>
      <c r="CF39" s="669"/>
      <c r="CG39" s="669"/>
      <c r="CH39" s="669"/>
      <c r="CI39" s="669"/>
      <c r="CJ39" s="669"/>
      <c r="CK39" s="669"/>
      <c r="CL39" s="669"/>
      <c r="CM39" s="669"/>
      <c r="CN39" s="669"/>
      <c r="CO39" s="669"/>
      <c r="CP39" s="669"/>
      <c r="CQ39" s="670"/>
      <c r="CR39" s="630">
        <v>1345479</v>
      </c>
      <c r="CS39" s="641"/>
      <c r="CT39" s="641"/>
      <c r="CU39" s="641"/>
      <c r="CV39" s="641"/>
      <c r="CW39" s="641"/>
      <c r="CX39" s="641"/>
      <c r="CY39" s="642"/>
      <c r="CZ39" s="633">
        <v>11.5</v>
      </c>
      <c r="DA39" s="643"/>
      <c r="DB39" s="643"/>
      <c r="DC39" s="644"/>
      <c r="DD39" s="636">
        <v>1026600</v>
      </c>
      <c r="DE39" s="641"/>
      <c r="DF39" s="641"/>
      <c r="DG39" s="641"/>
      <c r="DH39" s="641"/>
      <c r="DI39" s="641"/>
      <c r="DJ39" s="641"/>
      <c r="DK39" s="642"/>
      <c r="DL39" s="636" t="s">
        <v>129</v>
      </c>
      <c r="DM39" s="641"/>
      <c r="DN39" s="641"/>
      <c r="DO39" s="641"/>
      <c r="DP39" s="641"/>
      <c r="DQ39" s="641"/>
      <c r="DR39" s="641"/>
      <c r="DS39" s="641"/>
      <c r="DT39" s="641"/>
      <c r="DU39" s="641"/>
      <c r="DV39" s="642"/>
      <c r="DW39" s="633" t="s">
        <v>129</v>
      </c>
      <c r="DX39" s="643"/>
      <c r="DY39" s="643"/>
      <c r="DZ39" s="643"/>
      <c r="EA39" s="643"/>
      <c r="EB39" s="643"/>
      <c r="EC39" s="664"/>
    </row>
    <row r="40" spans="2:133" ht="11.25" customHeight="1">
      <c r="B40" s="627" t="s">
        <v>346</v>
      </c>
      <c r="C40" s="628"/>
      <c r="D40" s="628"/>
      <c r="E40" s="628"/>
      <c r="F40" s="628"/>
      <c r="G40" s="628"/>
      <c r="H40" s="628"/>
      <c r="I40" s="628"/>
      <c r="J40" s="628"/>
      <c r="K40" s="628"/>
      <c r="L40" s="628"/>
      <c r="M40" s="628"/>
      <c r="N40" s="628"/>
      <c r="O40" s="628"/>
      <c r="P40" s="628"/>
      <c r="Q40" s="629"/>
      <c r="R40" s="630">
        <v>1030514</v>
      </c>
      <c r="S40" s="631"/>
      <c r="T40" s="631"/>
      <c r="U40" s="631"/>
      <c r="V40" s="631"/>
      <c r="W40" s="631"/>
      <c r="X40" s="631"/>
      <c r="Y40" s="632"/>
      <c r="Z40" s="657">
        <v>8.5</v>
      </c>
      <c r="AA40" s="657"/>
      <c r="AB40" s="657"/>
      <c r="AC40" s="657"/>
      <c r="AD40" s="658" t="s">
        <v>129</v>
      </c>
      <c r="AE40" s="658"/>
      <c r="AF40" s="658"/>
      <c r="AG40" s="658"/>
      <c r="AH40" s="658"/>
      <c r="AI40" s="658"/>
      <c r="AJ40" s="658"/>
      <c r="AK40" s="658"/>
      <c r="AL40" s="633" t="s">
        <v>129</v>
      </c>
      <c r="AM40" s="634"/>
      <c r="AN40" s="634"/>
      <c r="AO40" s="659"/>
      <c r="AQ40" s="665" t="s">
        <v>347</v>
      </c>
      <c r="AR40" s="666"/>
      <c r="AS40" s="666"/>
      <c r="AT40" s="666"/>
      <c r="AU40" s="666"/>
      <c r="AV40" s="666"/>
      <c r="AW40" s="666"/>
      <c r="AX40" s="666"/>
      <c r="AY40" s="667"/>
      <c r="AZ40" s="630" t="s">
        <v>129</v>
      </c>
      <c r="BA40" s="631"/>
      <c r="BB40" s="631"/>
      <c r="BC40" s="631"/>
      <c r="BD40" s="641"/>
      <c r="BE40" s="641"/>
      <c r="BF40" s="668"/>
      <c r="BG40" s="673" t="s">
        <v>348</v>
      </c>
      <c r="BH40" s="674"/>
      <c r="BI40" s="674"/>
      <c r="BJ40" s="674"/>
      <c r="BK40" s="674"/>
      <c r="BL40" s="365"/>
      <c r="BM40" s="669" t="s">
        <v>349</v>
      </c>
      <c r="BN40" s="669"/>
      <c r="BO40" s="669"/>
      <c r="BP40" s="669"/>
      <c r="BQ40" s="669"/>
      <c r="BR40" s="669"/>
      <c r="BS40" s="669"/>
      <c r="BT40" s="669"/>
      <c r="BU40" s="670"/>
      <c r="BV40" s="630">
        <v>79</v>
      </c>
      <c r="BW40" s="631"/>
      <c r="BX40" s="631"/>
      <c r="BY40" s="631"/>
      <c r="BZ40" s="631"/>
      <c r="CA40" s="631"/>
      <c r="CB40" s="671"/>
      <c r="CD40" s="672" t="s">
        <v>350</v>
      </c>
      <c r="CE40" s="669"/>
      <c r="CF40" s="669"/>
      <c r="CG40" s="669"/>
      <c r="CH40" s="669"/>
      <c r="CI40" s="669"/>
      <c r="CJ40" s="669"/>
      <c r="CK40" s="669"/>
      <c r="CL40" s="669"/>
      <c r="CM40" s="669"/>
      <c r="CN40" s="669"/>
      <c r="CO40" s="669"/>
      <c r="CP40" s="669"/>
      <c r="CQ40" s="670"/>
      <c r="CR40" s="630">
        <v>197008</v>
      </c>
      <c r="CS40" s="631"/>
      <c r="CT40" s="631"/>
      <c r="CU40" s="631"/>
      <c r="CV40" s="631"/>
      <c r="CW40" s="631"/>
      <c r="CX40" s="631"/>
      <c r="CY40" s="632"/>
      <c r="CZ40" s="633">
        <v>1.7</v>
      </c>
      <c r="DA40" s="643"/>
      <c r="DB40" s="643"/>
      <c r="DC40" s="644"/>
      <c r="DD40" s="636">
        <v>191992</v>
      </c>
      <c r="DE40" s="631"/>
      <c r="DF40" s="631"/>
      <c r="DG40" s="631"/>
      <c r="DH40" s="631"/>
      <c r="DI40" s="631"/>
      <c r="DJ40" s="631"/>
      <c r="DK40" s="632"/>
      <c r="DL40" s="636" t="s">
        <v>129</v>
      </c>
      <c r="DM40" s="631"/>
      <c r="DN40" s="631"/>
      <c r="DO40" s="631"/>
      <c r="DP40" s="631"/>
      <c r="DQ40" s="631"/>
      <c r="DR40" s="631"/>
      <c r="DS40" s="631"/>
      <c r="DT40" s="631"/>
      <c r="DU40" s="631"/>
      <c r="DV40" s="632"/>
      <c r="DW40" s="633" t="s">
        <v>129</v>
      </c>
      <c r="DX40" s="643"/>
      <c r="DY40" s="643"/>
      <c r="DZ40" s="643"/>
      <c r="EA40" s="643"/>
      <c r="EB40" s="643"/>
      <c r="EC40" s="664"/>
    </row>
    <row r="41" spans="2:133" ht="11.25" customHeight="1">
      <c r="B41" s="627" t="s">
        <v>351</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57" t="s">
        <v>129</v>
      </c>
      <c r="AA41" s="657"/>
      <c r="AB41" s="657"/>
      <c r="AC41" s="657"/>
      <c r="AD41" s="658" t="s">
        <v>129</v>
      </c>
      <c r="AE41" s="658"/>
      <c r="AF41" s="658"/>
      <c r="AG41" s="658"/>
      <c r="AH41" s="658"/>
      <c r="AI41" s="658"/>
      <c r="AJ41" s="658"/>
      <c r="AK41" s="658"/>
      <c r="AL41" s="633" t="s">
        <v>129</v>
      </c>
      <c r="AM41" s="634"/>
      <c r="AN41" s="634"/>
      <c r="AO41" s="659"/>
      <c r="AQ41" s="665" t="s">
        <v>352</v>
      </c>
      <c r="AR41" s="666"/>
      <c r="AS41" s="666"/>
      <c r="AT41" s="666"/>
      <c r="AU41" s="666"/>
      <c r="AV41" s="666"/>
      <c r="AW41" s="666"/>
      <c r="AX41" s="666"/>
      <c r="AY41" s="667"/>
      <c r="AZ41" s="630">
        <v>168302</v>
      </c>
      <c r="BA41" s="631"/>
      <c r="BB41" s="631"/>
      <c r="BC41" s="631"/>
      <c r="BD41" s="641"/>
      <c r="BE41" s="641"/>
      <c r="BF41" s="668"/>
      <c r="BG41" s="673"/>
      <c r="BH41" s="674"/>
      <c r="BI41" s="674"/>
      <c r="BJ41" s="674"/>
      <c r="BK41" s="674"/>
      <c r="BL41" s="365"/>
      <c r="BM41" s="669" t="s">
        <v>353</v>
      </c>
      <c r="BN41" s="669"/>
      <c r="BO41" s="669"/>
      <c r="BP41" s="669"/>
      <c r="BQ41" s="669"/>
      <c r="BR41" s="669"/>
      <c r="BS41" s="669"/>
      <c r="BT41" s="669"/>
      <c r="BU41" s="670"/>
      <c r="BV41" s="630" t="s">
        <v>129</v>
      </c>
      <c r="BW41" s="631"/>
      <c r="BX41" s="631"/>
      <c r="BY41" s="631"/>
      <c r="BZ41" s="631"/>
      <c r="CA41" s="631"/>
      <c r="CB41" s="671"/>
      <c r="CD41" s="672" t="s">
        <v>354</v>
      </c>
      <c r="CE41" s="669"/>
      <c r="CF41" s="669"/>
      <c r="CG41" s="669"/>
      <c r="CH41" s="669"/>
      <c r="CI41" s="669"/>
      <c r="CJ41" s="669"/>
      <c r="CK41" s="669"/>
      <c r="CL41" s="669"/>
      <c r="CM41" s="669"/>
      <c r="CN41" s="669"/>
      <c r="CO41" s="669"/>
      <c r="CP41" s="669"/>
      <c r="CQ41" s="670"/>
      <c r="CR41" s="630" t="s">
        <v>129</v>
      </c>
      <c r="CS41" s="641"/>
      <c r="CT41" s="641"/>
      <c r="CU41" s="641"/>
      <c r="CV41" s="641"/>
      <c r="CW41" s="641"/>
      <c r="CX41" s="641"/>
      <c r="CY41" s="642"/>
      <c r="CZ41" s="633" t="s">
        <v>129</v>
      </c>
      <c r="DA41" s="643"/>
      <c r="DB41" s="643"/>
      <c r="DC41" s="644"/>
      <c r="DD41" s="636" t="s">
        <v>129</v>
      </c>
      <c r="DE41" s="641"/>
      <c r="DF41" s="641"/>
      <c r="DG41" s="641"/>
      <c r="DH41" s="641"/>
      <c r="DI41" s="641"/>
      <c r="DJ41" s="641"/>
      <c r="DK41" s="642"/>
      <c r="DL41" s="637"/>
      <c r="DM41" s="638"/>
      <c r="DN41" s="638"/>
      <c r="DO41" s="638"/>
      <c r="DP41" s="638"/>
      <c r="DQ41" s="638"/>
      <c r="DR41" s="638"/>
      <c r="DS41" s="638"/>
      <c r="DT41" s="638"/>
      <c r="DU41" s="638"/>
      <c r="DV41" s="639"/>
      <c r="DW41" s="623"/>
      <c r="DX41" s="624"/>
      <c r="DY41" s="624"/>
      <c r="DZ41" s="624"/>
      <c r="EA41" s="624"/>
      <c r="EB41" s="624"/>
      <c r="EC41" s="625"/>
    </row>
    <row r="42" spans="2:133" ht="11.25" customHeight="1">
      <c r="B42" s="627" t="s">
        <v>355</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57" t="s">
        <v>129</v>
      </c>
      <c r="AA42" s="657"/>
      <c r="AB42" s="657"/>
      <c r="AC42" s="657"/>
      <c r="AD42" s="658" t="s">
        <v>129</v>
      </c>
      <c r="AE42" s="658"/>
      <c r="AF42" s="658"/>
      <c r="AG42" s="658"/>
      <c r="AH42" s="658"/>
      <c r="AI42" s="658"/>
      <c r="AJ42" s="658"/>
      <c r="AK42" s="658"/>
      <c r="AL42" s="633" t="s">
        <v>129</v>
      </c>
      <c r="AM42" s="634"/>
      <c r="AN42" s="634"/>
      <c r="AO42" s="659"/>
      <c r="AQ42" s="677" t="s">
        <v>356</v>
      </c>
      <c r="AR42" s="678"/>
      <c r="AS42" s="678"/>
      <c r="AT42" s="678"/>
      <c r="AU42" s="678"/>
      <c r="AV42" s="678"/>
      <c r="AW42" s="678"/>
      <c r="AX42" s="678"/>
      <c r="AY42" s="679"/>
      <c r="AZ42" s="610">
        <v>824113</v>
      </c>
      <c r="BA42" s="645"/>
      <c r="BB42" s="645"/>
      <c r="BC42" s="645"/>
      <c r="BD42" s="611"/>
      <c r="BE42" s="611"/>
      <c r="BF42" s="660"/>
      <c r="BG42" s="675"/>
      <c r="BH42" s="676"/>
      <c r="BI42" s="676"/>
      <c r="BJ42" s="676"/>
      <c r="BK42" s="676"/>
      <c r="BL42" s="366"/>
      <c r="BM42" s="661" t="s">
        <v>357</v>
      </c>
      <c r="BN42" s="661"/>
      <c r="BO42" s="661"/>
      <c r="BP42" s="661"/>
      <c r="BQ42" s="661"/>
      <c r="BR42" s="661"/>
      <c r="BS42" s="661"/>
      <c r="BT42" s="661"/>
      <c r="BU42" s="662"/>
      <c r="BV42" s="610">
        <v>343</v>
      </c>
      <c r="BW42" s="645"/>
      <c r="BX42" s="645"/>
      <c r="BY42" s="645"/>
      <c r="BZ42" s="645"/>
      <c r="CA42" s="645"/>
      <c r="CB42" s="663"/>
      <c r="CD42" s="627" t="s">
        <v>358</v>
      </c>
      <c r="CE42" s="628"/>
      <c r="CF42" s="628"/>
      <c r="CG42" s="628"/>
      <c r="CH42" s="628"/>
      <c r="CI42" s="628"/>
      <c r="CJ42" s="628"/>
      <c r="CK42" s="628"/>
      <c r="CL42" s="628"/>
      <c r="CM42" s="628"/>
      <c r="CN42" s="628"/>
      <c r="CO42" s="628"/>
      <c r="CP42" s="628"/>
      <c r="CQ42" s="629"/>
      <c r="CR42" s="630">
        <v>1847853</v>
      </c>
      <c r="CS42" s="641"/>
      <c r="CT42" s="641"/>
      <c r="CU42" s="641"/>
      <c r="CV42" s="641"/>
      <c r="CW42" s="641"/>
      <c r="CX42" s="641"/>
      <c r="CY42" s="642"/>
      <c r="CZ42" s="633">
        <v>15.7</v>
      </c>
      <c r="DA42" s="643"/>
      <c r="DB42" s="643"/>
      <c r="DC42" s="644"/>
      <c r="DD42" s="636">
        <v>556015</v>
      </c>
      <c r="DE42" s="641"/>
      <c r="DF42" s="641"/>
      <c r="DG42" s="641"/>
      <c r="DH42" s="641"/>
      <c r="DI42" s="641"/>
      <c r="DJ42" s="641"/>
      <c r="DK42" s="642"/>
      <c r="DL42" s="637"/>
      <c r="DM42" s="638"/>
      <c r="DN42" s="638"/>
      <c r="DO42" s="638"/>
      <c r="DP42" s="638"/>
      <c r="DQ42" s="638"/>
      <c r="DR42" s="638"/>
      <c r="DS42" s="638"/>
      <c r="DT42" s="638"/>
      <c r="DU42" s="638"/>
      <c r="DV42" s="639"/>
      <c r="DW42" s="623"/>
      <c r="DX42" s="624"/>
      <c r="DY42" s="624"/>
      <c r="DZ42" s="624"/>
      <c r="EA42" s="624"/>
      <c r="EB42" s="624"/>
      <c r="EC42" s="625"/>
    </row>
    <row r="43" spans="2:133" ht="11.25" customHeight="1">
      <c r="B43" s="627" t="s">
        <v>359</v>
      </c>
      <c r="C43" s="628"/>
      <c r="D43" s="628"/>
      <c r="E43" s="628"/>
      <c r="F43" s="628"/>
      <c r="G43" s="628"/>
      <c r="H43" s="628"/>
      <c r="I43" s="628"/>
      <c r="J43" s="628"/>
      <c r="K43" s="628"/>
      <c r="L43" s="628"/>
      <c r="M43" s="628"/>
      <c r="N43" s="628"/>
      <c r="O43" s="628"/>
      <c r="P43" s="628"/>
      <c r="Q43" s="629"/>
      <c r="R43" s="630">
        <v>253014</v>
      </c>
      <c r="S43" s="631"/>
      <c r="T43" s="631"/>
      <c r="U43" s="631"/>
      <c r="V43" s="631"/>
      <c r="W43" s="631"/>
      <c r="X43" s="631"/>
      <c r="Y43" s="632"/>
      <c r="Z43" s="657">
        <v>2.1</v>
      </c>
      <c r="AA43" s="657"/>
      <c r="AB43" s="657"/>
      <c r="AC43" s="657"/>
      <c r="AD43" s="658" t="s">
        <v>129</v>
      </c>
      <c r="AE43" s="658"/>
      <c r="AF43" s="658"/>
      <c r="AG43" s="658"/>
      <c r="AH43" s="658"/>
      <c r="AI43" s="658"/>
      <c r="AJ43" s="658"/>
      <c r="AK43" s="658"/>
      <c r="AL43" s="633" t="s">
        <v>129</v>
      </c>
      <c r="AM43" s="634"/>
      <c r="AN43" s="634"/>
      <c r="AO43" s="659"/>
      <c r="BV43" s="220"/>
      <c r="BW43" s="220"/>
      <c r="BX43" s="220"/>
      <c r="BY43" s="220"/>
      <c r="BZ43" s="220"/>
      <c r="CA43" s="220"/>
      <c r="CB43" s="220"/>
      <c r="CD43" s="627" t="s">
        <v>360</v>
      </c>
      <c r="CE43" s="628"/>
      <c r="CF43" s="628"/>
      <c r="CG43" s="628"/>
      <c r="CH43" s="628"/>
      <c r="CI43" s="628"/>
      <c r="CJ43" s="628"/>
      <c r="CK43" s="628"/>
      <c r="CL43" s="628"/>
      <c r="CM43" s="628"/>
      <c r="CN43" s="628"/>
      <c r="CO43" s="628"/>
      <c r="CP43" s="628"/>
      <c r="CQ43" s="629"/>
      <c r="CR43" s="630">
        <v>40040</v>
      </c>
      <c r="CS43" s="641"/>
      <c r="CT43" s="641"/>
      <c r="CU43" s="641"/>
      <c r="CV43" s="641"/>
      <c r="CW43" s="641"/>
      <c r="CX43" s="641"/>
      <c r="CY43" s="642"/>
      <c r="CZ43" s="633">
        <v>0.3</v>
      </c>
      <c r="DA43" s="643"/>
      <c r="DB43" s="643"/>
      <c r="DC43" s="644"/>
      <c r="DD43" s="636">
        <v>37942</v>
      </c>
      <c r="DE43" s="641"/>
      <c r="DF43" s="641"/>
      <c r="DG43" s="641"/>
      <c r="DH43" s="641"/>
      <c r="DI43" s="641"/>
      <c r="DJ43" s="641"/>
      <c r="DK43" s="642"/>
      <c r="DL43" s="637"/>
      <c r="DM43" s="638"/>
      <c r="DN43" s="638"/>
      <c r="DO43" s="638"/>
      <c r="DP43" s="638"/>
      <c r="DQ43" s="638"/>
      <c r="DR43" s="638"/>
      <c r="DS43" s="638"/>
      <c r="DT43" s="638"/>
      <c r="DU43" s="638"/>
      <c r="DV43" s="639"/>
      <c r="DW43" s="623"/>
      <c r="DX43" s="624"/>
      <c r="DY43" s="624"/>
      <c r="DZ43" s="624"/>
      <c r="EA43" s="624"/>
      <c r="EB43" s="624"/>
      <c r="EC43" s="625"/>
    </row>
    <row r="44" spans="2:133" ht="11.25" customHeight="1">
      <c r="B44" s="607" t="s">
        <v>361</v>
      </c>
      <c r="C44" s="608"/>
      <c r="D44" s="608"/>
      <c r="E44" s="608"/>
      <c r="F44" s="608"/>
      <c r="G44" s="608"/>
      <c r="H44" s="608"/>
      <c r="I44" s="608"/>
      <c r="J44" s="608"/>
      <c r="K44" s="608"/>
      <c r="L44" s="608"/>
      <c r="M44" s="608"/>
      <c r="N44" s="608"/>
      <c r="O44" s="608"/>
      <c r="P44" s="608"/>
      <c r="Q44" s="609"/>
      <c r="R44" s="610">
        <v>12188111</v>
      </c>
      <c r="S44" s="645"/>
      <c r="T44" s="645"/>
      <c r="U44" s="645"/>
      <c r="V44" s="645"/>
      <c r="W44" s="645"/>
      <c r="X44" s="645"/>
      <c r="Y44" s="646"/>
      <c r="Z44" s="647">
        <v>100</v>
      </c>
      <c r="AA44" s="647"/>
      <c r="AB44" s="647"/>
      <c r="AC44" s="647"/>
      <c r="AD44" s="648">
        <v>6754274</v>
      </c>
      <c r="AE44" s="648"/>
      <c r="AF44" s="648"/>
      <c r="AG44" s="648"/>
      <c r="AH44" s="648"/>
      <c r="AI44" s="648"/>
      <c r="AJ44" s="648"/>
      <c r="AK44" s="648"/>
      <c r="AL44" s="613">
        <v>100</v>
      </c>
      <c r="AM44" s="649"/>
      <c r="AN44" s="649"/>
      <c r="AO44" s="650"/>
      <c r="CD44" s="651" t="s">
        <v>308</v>
      </c>
      <c r="CE44" s="652"/>
      <c r="CF44" s="627" t="s">
        <v>362</v>
      </c>
      <c r="CG44" s="628"/>
      <c r="CH44" s="628"/>
      <c r="CI44" s="628"/>
      <c r="CJ44" s="628"/>
      <c r="CK44" s="628"/>
      <c r="CL44" s="628"/>
      <c r="CM44" s="628"/>
      <c r="CN44" s="628"/>
      <c r="CO44" s="628"/>
      <c r="CP44" s="628"/>
      <c r="CQ44" s="629"/>
      <c r="CR44" s="630">
        <v>1607342</v>
      </c>
      <c r="CS44" s="631"/>
      <c r="CT44" s="631"/>
      <c r="CU44" s="631"/>
      <c r="CV44" s="631"/>
      <c r="CW44" s="631"/>
      <c r="CX44" s="631"/>
      <c r="CY44" s="632"/>
      <c r="CZ44" s="633">
        <v>13.7</v>
      </c>
      <c r="DA44" s="634"/>
      <c r="DB44" s="634"/>
      <c r="DC44" s="635"/>
      <c r="DD44" s="636">
        <v>476923</v>
      </c>
      <c r="DE44" s="631"/>
      <c r="DF44" s="631"/>
      <c r="DG44" s="631"/>
      <c r="DH44" s="631"/>
      <c r="DI44" s="631"/>
      <c r="DJ44" s="631"/>
      <c r="DK44" s="632"/>
      <c r="DL44" s="637"/>
      <c r="DM44" s="638"/>
      <c r="DN44" s="638"/>
      <c r="DO44" s="638"/>
      <c r="DP44" s="638"/>
      <c r="DQ44" s="638"/>
      <c r="DR44" s="638"/>
      <c r="DS44" s="638"/>
      <c r="DT44" s="638"/>
      <c r="DU44" s="638"/>
      <c r="DV44" s="639"/>
      <c r="DW44" s="623"/>
      <c r="DX44" s="624"/>
      <c r="DY44" s="624"/>
      <c r="DZ44" s="624"/>
      <c r="EA44" s="624"/>
      <c r="EB44" s="624"/>
      <c r="EC44" s="625"/>
    </row>
    <row r="45" spans="2:133" ht="11.25" customHeight="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53"/>
      <c r="CE45" s="654"/>
      <c r="CF45" s="627" t="s">
        <v>363</v>
      </c>
      <c r="CG45" s="628"/>
      <c r="CH45" s="628"/>
      <c r="CI45" s="628"/>
      <c r="CJ45" s="628"/>
      <c r="CK45" s="628"/>
      <c r="CL45" s="628"/>
      <c r="CM45" s="628"/>
      <c r="CN45" s="628"/>
      <c r="CO45" s="628"/>
      <c r="CP45" s="628"/>
      <c r="CQ45" s="629"/>
      <c r="CR45" s="630">
        <v>797627</v>
      </c>
      <c r="CS45" s="641"/>
      <c r="CT45" s="641"/>
      <c r="CU45" s="641"/>
      <c r="CV45" s="641"/>
      <c r="CW45" s="641"/>
      <c r="CX45" s="641"/>
      <c r="CY45" s="642"/>
      <c r="CZ45" s="633">
        <v>6.8</v>
      </c>
      <c r="DA45" s="643"/>
      <c r="DB45" s="643"/>
      <c r="DC45" s="644"/>
      <c r="DD45" s="636">
        <v>101707</v>
      </c>
      <c r="DE45" s="641"/>
      <c r="DF45" s="641"/>
      <c r="DG45" s="641"/>
      <c r="DH45" s="641"/>
      <c r="DI45" s="641"/>
      <c r="DJ45" s="641"/>
      <c r="DK45" s="642"/>
      <c r="DL45" s="637"/>
      <c r="DM45" s="638"/>
      <c r="DN45" s="638"/>
      <c r="DO45" s="638"/>
      <c r="DP45" s="638"/>
      <c r="DQ45" s="638"/>
      <c r="DR45" s="638"/>
      <c r="DS45" s="638"/>
      <c r="DT45" s="638"/>
      <c r="DU45" s="638"/>
      <c r="DV45" s="639"/>
      <c r="DW45" s="623"/>
      <c r="DX45" s="624"/>
      <c r="DY45" s="624"/>
      <c r="DZ45" s="624"/>
      <c r="EA45" s="624"/>
      <c r="EB45" s="624"/>
      <c r="EC45" s="625"/>
    </row>
    <row r="46" spans="2:133" ht="11.25" customHeight="1">
      <c r="B46" s="222" t="s">
        <v>364</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53"/>
      <c r="CE46" s="654"/>
      <c r="CF46" s="627" t="s">
        <v>365</v>
      </c>
      <c r="CG46" s="628"/>
      <c r="CH46" s="628"/>
      <c r="CI46" s="628"/>
      <c r="CJ46" s="628"/>
      <c r="CK46" s="628"/>
      <c r="CL46" s="628"/>
      <c r="CM46" s="628"/>
      <c r="CN46" s="628"/>
      <c r="CO46" s="628"/>
      <c r="CP46" s="628"/>
      <c r="CQ46" s="629"/>
      <c r="CR46" s="630">
        <v>764802</v>
      </c>
      <c r="CS46" s="631"/>
      <c r="CT46" s="631"/>
      <c r="CU46" s="631"/>
      <c r="CV46" s="631"/>
      <c r="CW46" s="631"/>
      <c r="CX46" s="631"/>
      <c r="CY46" s="632"/>
      <c r="CZ46" s="633">
        <v>6.5</v>
      </c>
      <c r="DA46" s="634"/>
      <c r="DB46" s="634"/>
      <c r="DC46" s="635"/>
      <c r="DD46" s="636">
        <v>333847</v>
      </c>
      <c r="DE46" s="631"/>
      <c r="DF46" s="631"/>
      <c r="DG46" s="631"/>
      <c r="DH46" s="631"/>
      <c r="DI46" s="631"/>
      <c r="DJ46" s="631"/>
      <c r="DK46" s="632"/>
      <c r="DL46" s="637"/>
      <c r="DM46" s="638"/>
      <c r="DN46" s="638"/>
      <c r="DO46" s="638"/>
      <c r="DP46" s="638"/>
      <c r="DQ46" s="638"/>
      <c r="DR46" s="638"/>
      <c r="DS46" s="638"/>
      <c r="DT46" s="638"/>
      <c r="DU46" s="638"/>
      <c r="DV46" s="639"/>
      <c r="DW46" s="623"/>
      <c r="DX46" s="624"/>
      <c r="DY46" s="624"/>
      <c r="DZ46" s="624"/>
      <c r="EA46" s="624"/>
      <c r="EB46" s="624"/>
      <c r="EC46" s="625"/>
    </row>
    <row r="47" spans="2:133" ht="11.25" customHeight="1">
      <c r="B47" s="640" t="s">
        <v>366</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3"/>
      <c r="CE47" s="654"/>
      <c r="CF47" s="627" t="s">
        <v>367</v>
      </c>
      <c r="CG47" s="628"/>
      <c r="CH47" s="628"/>
      <c r="CI47" s="628"/>
      <c r="CJ47" s="628"/>
      <c r="CK47" s="628"/>
      <c r="CL47" s="628"/>
      <c r="CM47" s="628"/>
      <c r="CN47" s="628"/>
      <c r="CO47" s="628"/>
      <c r="CP47" s="628"/>
      <c r="CQ47" s="629"/>
      <c r="CR47" s="630">
        <v>240511</v>
      </c>
      <c r="CS47" s="641"/>
      <c r="CT47" s="641"/>
      <c r="CU47" s="641"/>
      <c r="CV47" s="641"/>
      <c r="CW47" s="641"/>
      <c r="CX47" s="641"/>
      <c r="CY47" s="642"/>
      <c r="CZ47" s="633">
        <v>2</v>
      </c>
      <c r="DA47" s="643"/>
      <c r="DB47" s="643"/>
      <c r="DC47" s="644"/>
      <c r="DD47" s="636">
        <v>79092</v>
      </c>
      <c r="DE47" s="641"/>
      <c r="DF47" s="641"/>
      <c r="DG47" s="641"/>
      <c r="DH47" s="641"/>
      <c r="DI47" s="641"/>
      <c r="DJ47" s="641"/>
      <c r="DK47" s="642"/>
      <c r="DL47" s="637"/>
      <c r="DM47" s="638"/>
      <c r="DN47" s="638"/>
      <c r="DO47" s="638"/>
      <c r="DP47" s="638"/>
      <c r="DQ47" s="638"/>
      <c r="DR47" s="638"/>
      <c r="DS47" s="638"/>
      <c r="DT47" s="638"/>
      <c r="DU47" s="638"/>
      <c r="DV47" s="639"/>
      <c r="DW47" s="623"/>
      <c r="DX47" s="624"/>
      <c r="DY47" s="624"/>
      <c r="DZ47" s="624"/>
      <c r="EA47" s="624"/>
      <c r="EB47" s="624"/>
      <c r="EC47" s="625"/>
    </row>
    <row r="48" spans="2:133" ht="11.25">
      <c r="B48" s="626" t="s">
        <v>368</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D48" s="655"/>
      <c r="CE48" s="656"/>
      <c r="CF48" s="627" t="s">
        <v>369</v>
      </c>
      <c r="CG48" s="628"/>
      <c r="CH48" s="628"/>
      <c r="CI48" s="628"/>
      <c r="CJ48" s="628"/>
      <c r="CK48" s="628"/>
      <c r="CL48" s="628"/>
      <c r="CM48" s="628"/>
      <c r="CN48" s="628"/>
      <c r="CO48" s="628"/>
      <c r="CP48" s="628"/>
      <c r="CQ48" s="629"/>
      <c r="CR48" s="630" t="s">
        <v>129</v>
      </c>
      <c r="CS48" s="631"/>
      <c r="CT48" s="631"/>
      <c r="CU48" s="631"/>
      <c r="CV48" s="631"/>
      <c r="CW48" s="631"/>
      <c r="CX48" s="631"/>
      <c r="CY48" s="632"/>
      <c r="CZ48" s="633" t="s">
        <v>129</v>
      </c>
      <c r="DA48" s="634"/>
      <c r="DB48" s="634"/>
      <c r="DC48" s="635"/>
      <c r="DD48" s="636" t="s">
        <v>129</v>
      </c>
      <c r="DE48" s="631"/>
      <c r="DF48" s="631"/>
      <c r="DG48" s="631"/>
      <c r="DH48" s="631"/>
      <c r="DI48" s="631"/>
      <c r="DJ48" s="631"/>
      <c r="DK48" s="632"/>
      <c r="DL48" s="637"/>
      <c r="DM48" s="638"/>
      <c r="DN48" s="638"/>
      <c r="DO48" s="638"/>
      <c r="DP48" s="638"/>
      <c r="DQ48" s="638"/>
      <c r="DR48" s="638"/>
      <c r="DS48" s="638"/>
      <c r="DT48" s="638"/>
      <c r="DU48" s="638"/>
      <c r="DV48" s="639"/>
      <c r="DW48" s="623"/>
      <c r="DX48" s="624"/>
      <c r="DY48" s="624"/>
      <c r="DZ48" s="624"/>
      <c r="EA48" s="624"/>
      <c r="EB48" s="624"/>
      <c r="EC48" s="625"/>
    </row>
    <row r="49" spans="2:133" ht="11.25" customHeight="1">
      <c r="B49" s="364"/>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07" t="s">
        <v>370</v>
      </c>
      <c r="CE49" s="608"/>
      <c r="CF49" s="608"/>
      <c r="CG49" s="608"/>
      <c r="CH49" s="608"/>
      <c r="CI49" s="608"/>
      <c r="CJ49" s="608"/>
      <c r="CK49" s="608"/>
      <c r="CL49" s="608"/>
      <c r="CM49" s="608"/>
      <c r="CN49" s="608"/>
      <c r="CO49" s="608"/>
      <c r="CP49" s="608"/>
      <c r="CQ49" s="609"/>
      <c r="CR49" s="610">
        <v>11735623</v>
      </c>
      <c r="CS49" s="611"/>
      <c r="CT49" s="611"/>
      <c r="CU49" s="611"/>
      <c r="CV49" s="611"/>
      <c r="CW49" s="611"/>
      <c r="CX49" s="611"/>
      <c r="CY49" s="612"/>
      <c r="CZ49" s="613">
        <v>100</v>
      </c>
      <c r="DA49" s="614"/>
      <c r="DB49" s="614"/>
      <c r="DC49" s="615"/>
      <c r="DD49" s="616">
        <v>7710581</v>
      </c>
      <c r="DE49" s="611"/>
      <c r="DF49" s="611"/>
      <c r="DG49" s="611"/>
      <c r="DH49" s="611"/>
      <c r="DI49" s="611"/>
      <c r="DJ49" s="611"/>
      <c r="DK49" s="612"/>
      <c r="DL49" s="617"/>
      <c r="DM49" s="618"/>
      <c r="DN49" s="618"/>
      <c r="DO49" s="618"/>
      <c r="DP49" s="618"/>
      <c r="DQ49" s="618"/>
      <c r="DR49" s="618"/>
      <c r="DS49" s="618"/>
      <c r="DT49" s="618"/>
      <c r="DU49" s="618"/>
      <c r="DV49" s="619"/>
      <c r="DW49" s="620"/>
      <c r="DX49" s="621"/>
      <c r="DY49" s="621"/>
      <c r="DZ49" s="621"/>
      <c r="EA49" s="621"/>
      <c r="EB49" s="621"/>
      <c r="EC49" s="622"/>
    </row>
    <row r="50" spans="2:133" ht="11.25" hidden="1" customHeight="1">
      <c r="B50" s="362"/>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heetViews>
  <sheetFormatPr defaultColWidth="0" defaultRowHeight="13.5" zeroHeight="1"/>
  <cols>
    <col min="1" max="130" width="2.75" style="228" customWidth="1"/>
    <col min="131" max="131" width="1.625" style="228" customWidth="1"/>
    <col min="132" max="16384" width="9" style="228" hidden="1"/>
  </cols>
  <sheetData>
    <row r="1" spans="1:131" ht="11.25" customHeight="1" thickBot="1">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c r="A2" s="1120" t="s">
        <v>371</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121" t="s">
        <v>372</v>
      </c>
      <c r="DK2" s="1122"/>
      <c r="DL2" s="1122"/>
      <c r="DM2" s="1122"/>
      <c r="DN2" s="1122"/>
      <c r="DO2" s="1123"/>
      <c r="DP2" s="225"/>
      <c r="DQ2" s="1121" t="s">
        <v>373</v>
      </c>
      <c r="DR2" s="1122"/>
      <c r="DS2" s="1122"/>
      <c r="DT2" s="1122"/>
      <c r="DU2" s="1122"/>
      <c r="DV2" s="1122"/>
      <c r="DW2" s="1122"/>
      <c r="DX2" s="1122"/>
      <c r="DY2" s="1122"/>
      <c r="DZ2" s="1123"/>
      <c r="EA2" s="227"/>
    </row>
    <row r="3" spans="1:131" ht="11.25" customHeight="1">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c r="A4" s="1089" t="s">
        <v>374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9"/>
      <c r="BA4" s="229"/>
      <c r="BB4" s="229"/>
      <c r="BC4" s="229"/>
      <c r="BD4" s="229"/>
      <c r="BE4" s="230"/>
      <c r="BF4" s="230"/>
      <c r="BG4" s="230"/>
      <c r="BH4" s="230"/>
      <c r="BI4" s="230"/>
      <c r="BJ4" s="230"/>
      <c r="BK4" s="230"/>
      <c r="BL4" s="230"/>
      <c r="BM4" s="230"/>
      <c r="BN4" s="230"/>
      <c r="BO4" s="230"/>
      <c r="BP4" s="230"/>
      <c r="BQ4" s="760" t="s">
        <v>375</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31"/>
    </row>
    <row r="5" spans="1:131" s="232" customFormat="1" ht="26.25" customHeight="1">
      <c r="A5" s="1025" t="s">
        <v>376</v>
      </c>
      <c r="B5" s="1026"/>
      <c r="C5" s="1026"/>
      <c r="D5" s="1026"/>
      <c r="E5" s="1026"/>
      <c r="F5" s="1026"/>
      <c r="G5" s="1026"/>
      <c r="H5" s="1026"/>
      <c r="I5" s="1026"/>
      <c r="J5" s="1026"/>
      <c r="K5" s="1026"/>
      <c r="L5" s="1026"/>
      <c r="M5" s="1026"/>
      <c r="N5" s="1026"/>
      <c r="O5" s="1026"/>
      <c r="P5" s="1027"/>
      <c r="Q5" s="1031" t="s">
        <v>377</v>
      </c>
      <c r="R5" s="1032"/>
      <c r="S5" s="1032"/>
      <c r="T5" s="1032"/>
      <c r="U5" s="1033"/>
      <c r="V5" s="1031" t="s">
        <v>378</v>
      </c>
      <c r="W5" s="1032"/>
      <c r="X5" s="1032"/>
      <c r="Y5" s="1032"/>
      <c r="Z5" s="1033"/>
      <c r="AA5" s="1031" t="s">
        <v>379</v>
      </c>
      <c r="AB5" s="1032"/>
      <c r="AC5" s="1032"/>
      <c r="AD5" s="1032"/>
      <c r="AE5" s="1032"/>
      <c r="AF5" s="1124" t="s">
        <v>380</v>
      </c>
      <c r="AG5" s="1032"/>
      <c r="AH5" s="1032"/>
      <c r="AI5" s="1032"/>
      <c r="AJ5" s="1045"/>
      <c r="AK5" s="1032" t="s">
        <v>381</v>
      </c>
      <c r="AL5" s="1032"/>
      <c r="AM5" s="1032"/>
      <c r="AN5" s="1032"/>
      <c r="AO5" s="1033"/>
      <c r="AP5" s="1031" t="s">
        <v>382</v>
      </c>
      <c r="AQ5" s="1032"/>
      <c r="AR5" s="1032"/>
      <c r="AS5" s="1032"/>
      <c r="AT5" s="1033"/>
      <c r="AU5" s="1031" t="s">
        <v>383</v>
      </c>
      <c r="AV5" s="1032"/>
      <c r="AW5" s="1032"/>
      <c r="AX5" s="1032"/>
      <c r="AY5" s="1045"/>
      <c r="AZ5" s="229"/>
      <c r="BA5" s="229"/>
      <c r="BB5" s="229"/>
      <c r="BC5" s="229"/>
      <c r="BD5" s="229"/>
      <c r="BE5" s="230"/>
      <c r="BF5" s="230"/>
      <c r="BG5" s="230"/>
      <c r="BH5" s="230"/>
      <c r="BI5" s="230"/>
      <c r="BJ5" s="230"/>
      <c r="BK5" s="230"/>
      <c r="BL5" s="230"/>
      <c r="BM5" s="230"/>
      <c r="BN5" s="230"/>
      <c r="BO5" s="230"/>
      <c r="BP5" s="230"/>
      <c r="BQ5" s="1025" t="s">
        <v>384</v>
      </c>
      <c r="BR5" s="1026"/>
      <c r="BS5" s="1026"/>
      <c r="BT5" s="1026"/>
      <c r="BU5" s="1026"/>
      <c r="BV5" s="1026"/>
      <c r="BW5" s="1026"/>
      <c r="BX5" s="1026"/>
      <c r="BY5" s="1026"/>
      <c r="BZ5" s="1026"/>
      <c r="CA5" s="1026"/>
      <c r="CB5" s="1026"/>
      <c r="CC5" s="1026"/>
      <c r="CD5" s="1026"/>
      <c r="CE5" s="1026"/>
      <c r="CF5" s="1026"/>
      <c r="CG5" s="1027"/>
      <c r="CH5" s="1031" t="s">
        <v>385</v>
      </c>
      <c r="CI5" s="1032"/>
      <c r="CJ5" s="1032"/>
      <c r="CK5" s="1032"/>
      <c r="CL5" s="1033"/>
      <c r="CM5" s="1031" t="s">
        <v>386</v>
      </c>
      <c r="CN5" s="1032"/>
      <c r="CO5" s="1032"/>
      <c r="CP5" s="1032"/>
      <c r="CQ5" s="1033"/>
      <c r="CR5" s="1031" t="s">
        <v>387</v>
      </c>
      <c r="CS5" s="1032"/>
      <c r="CT5" s="1032"/>
      <c r="CU5" s="1032"/>
      <c r="CV5" s="1033"/>
      <c r="CW5" s="1031" t="s">
        <v>388</v>
      </c>
      <c r="CX5" s="1032"/>
      <c r="CY5" s="1032"/>
      <c r="CZ5" s="1032"/>
      <c r="DA5" s="1033"/>
      <c r="DB5" s="1031" t="s">
        <v>389</v>
      </c>
      <c r="DC5" s="1032"/>
      <c r="DD5" s="1032"/>
      <c r="DE5" s="1032"/>
      <c r="DF5" s="1033"/>
      <c r="DG5" s="1114" t="s">
        <v>390</v>
      </c>
      <c r="DH5" s="1115"/>
      <c r="DI5" s="1115"/>
      <c r="DJ5" s="1115"/>
      <c r="DK5" s="1116"/>
      <c r="DL5" s="1114" t="s">
        <v>391</v>
      </c>
      <c r="DM5" s="1115"/>
      <c r="DN5" s="1115"/>
      <c r="DO5" s="1115"/>
      <c r="DP5" s="1116"/>
      <c r="DQ5" s="1031" t="s">
        <v>392</v>
      </c>
      <c r="DR5" s="1032"/>
      <c r="DS5" s="1032"/>
      <c r="DT5" s="1032"/>
      <c r="DU5" s="1033"/>
      <c r="DV5" s="1031" t="s">
        <v>383</v>
      </c>
      <c r="DW5" s="1032"/>
      <c r="DX5" s="1032"/>
      <c r="DY5" s="1032"/>
      <c r="DZ5" s="1045"/>
      <c r="EA5" s="231"/>
    </row>
    <row r="6" spans="1:131" s="232"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29"/>
      <c r="BA6" s="229"/>
      <c r="BB6" s="229"/>
      <c r="BC6" s="229"/>
      <c r="BD6" s="229"/>
      <c r="BE6" s="230"/>
      <c r="BF6" s="230"/>
      <c r="BG6" s="230"/>
      <c r="BH6" s="230"/>
      <c r="BI6" s="230"/>
      <c r="BJ6" s="230"/>
      <c r="BK6" s="230"/>
      <c r="BL6" s="230"/>
      <c r="BM6" s="230"/>
      <c r="BN6" s="230"/>
      <c r="BO6" s="230"/>
      <c r="BP6" s="230"/>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31"/>
    </row>
    <row r="7" spans="1:131" s="232" customFormat="1" ht="26.25" customHeight="1" thickTop="1">
      <c r="A7" s="233">
        <v>1</v>
      </c>
      <c r="B7" s="1077" t="s">
        <v>393</v>
      </c>
      <c r="C7" s="1078"/>
      <c r="D7" s="1078"/>
      <c r="E7" s="1078"/>
      <c r="F7" s="1078"/>
      <c r="G7" s="1078"/>
      <c r="H7" s="1078"/>
      <c r="I7" s="1078"/>
      <c r="J7" s="1078"/>
      <c r="K7" s="1078"/>
      <c r="L7" s="1078"/>
      <c r="M7" s="1078"/>
      <c r="N7" s="1078"/>
      <c r="O7" s="1078"/>
      <c r="P7" s="1079"/>
      <c r="Q7" s="1132">
        <v>12171</v>
      </c>
      <c r="R7" s="1133"/>
      <c r="S7" s="1133"/>
      <c r="T7" s="1133"/>
      <c r="U7" s="1133"/>
      <c r="V7" s="1133">
        <v>11719</v>
      </c>
      <c r="W7" s="1133"/>
      <c r="X7" s="1133"/>
      <c r="Y7" s="1133"/>
      <c r="Z7" s="1133"/>
      <c r="AA7" s="1133">
        <v>452</v>
      </c>
      <c r="AB7" s="1133"/>
      <c r="AC7" s="1133"/>
      <c r="AD7" s="1133"/>
      <c r="AE7" s="1134"/>
      <c r="AF7" s="1135">
        <v>289</v>
      </c>
      <c r="AG7" s="1136"/>
      <c r="AH7" s="1136"/>
      <c r="AI7" s="1136"/>
      <c r="AJ7" s="1137"/>
      <c r="AK7" s="1138">
        <v>178</v>
      </c>
      <c r="AL7" s="1139"/>
      <c r="AM7" s="1139"/>
      <c r="AN7" s="1139"/>
      <c r="AO7" s="1139"/>
      <c r="AP7" s="1139">
        <v>8052</v>
      </c>
      <c r="AQ7" s="1139"/>
      <c r="AR7" s="1139"/>
      <c r="AS7" s="1139"/>
      <c r="AT7" s="1139"/>
      <c r="AU7" s="1140"/>
      <c r="AV7" s="1140"/>
      <c r="AW7" s="1140"/>
      <c r="AX7" s="1140"/>
      <c r="AY7" s="1141"/>
      <c r="AZ7" s="229"/>
      <c r="BA7" s="229"/>
      <c r="BB7" s="229"/>
      <c r="BC7" s="229"/>
      <c r="BD7" s="229"/>
      <c r="BE7" s="230"/>
      <c r="BF7" s="230"/>
      <c r="BG7" s="230"/>
      <c r="BH7" s="230"/>
      <c r="BI7" s="230"/>
      <c r="BJ7" s="230"/>
      <c r="BK7" s="230"/>
      <c r="BL7" s="230"/>
      <c r="BM7" s="230"/>
      <c r="BN7" s="230"/>
      <c r="BO7" s="230"/>
      <c r="BP7" s="230"/>
      <c r="BQ7" s="233">
        <v>1</v>
      </c>
      <c r="BR7" s="234"/>
      <c r="BS7" s="1129" t="s">
        <v>610</v>
      </c>
      <c r="BT7" s="1130"/>
      <c r="BU7" s="1130"/>
      <c r="BV7" s="1130"/>
      <c r="BW7" s="1130"/>
      <c r="BX7" s="1130"/>
      <c r="BY7" s="1130"/>
      <c r="BZ7" s="1130"/>
      <c r="CA7" s="1130"/>
      <c r="CB7" s="1130"/>
      <c r="CC7" s="1130"/>
      <c r="CD7" s="1130"/>
      <c r="CE7" s="1130"/>
      <c r="CF7" s="1130"/>
      <c r="CG7" s="1142"/>
      <c r="CH7" s="1126">
        <v>-18</v>
      </c>
      <c r="CI7" s="1127"/>
      <c r="CJ7" s="1127"/>
      <c r="CK7" s="1127"/>
      <c r="CL7" s="1128"/>
      <c r="CM7" s="1126">
        <v>119</v>
      </c>
      <c r="CN7" s="1127"/>
      <c r="CO7" s="1127"/>
      <c r="CP7" s="1127"/>
      <c r="CQ7" s="1128"/>
      <c r="CR7" s="1126">
        <v>35</v>
      </c>
      <c r="CS7" s="1127"/>
      <c r="CT7" s="1127"/>
      <c r="CU7" s="1127"/>
      <c r="CV7" s="1128"/>
      <c r="CW7" s="1126" t="s">
        <v>613</v>
      </c>
      <c r="CX7" s="1127"/>
      <c r="CY7" s="1127"/>
      <c r="CZ7" s="1127"/>
      <c r="DA7" s="1128"/>
      <c r="DB7" s="1126" t="s">
        <v>613</v>
      </c>
      <c r="DC7" s="1127"/>
      <c r="DD7" s="1127"/>
      <c r="DE7" s="1127"/>
      <c r="DF7" s="1128"/>
      <c r="DG7" s="1126" t="s">
        <v>613</v>
      </c>
      <c r="DH7" s="1127"/>
      <c r="DI7" s="1127"/>
      <c r="DJ7" s="1127"/>
      <c r="DK7" s="1128"/>
      <c r="DL7" s="1126" t="s">
        <v>613</v>
      </c>
      <c r="DM7" s="1127"/>
      <c r="DN7" s="1127"/>
      <c r="DO7" s="1127"/>
      <c r="DP7" s="1128"/>
      <c r="DQ7" s="1126" t="s">
        <v>613</v>
      </c>
      <c r="DR7" s="1127"/>
      <c r="DS7" s="1127"/>
      <c r="DT7" s="1127"/>
      <c r="DU7" s="1128"/>
      <c r="DV7" s="1129"/>
      <c r="DW7" s="1130"/>
      <c r="DX7" s="1130"/>
      <c r="DY7" s="1130"/>
      <c r="DZ7" s="1131"/>
      <c r="EA7" s="231"/>
    </row>
    <row r="8" spans="1:131" s="232" customFormat="1" ht="26.25" customHeight="1">
      <c r="A8" s="235">
        <v>2</v>
      </c>
      <c r="B8" s="1060" t="s">
        <v>394</v>
      </c>
      <c r="C8" s="1061"/>
      <c r="D8" s="1061"/>
      <c r="E8" s="1061"/>
      <c r="F8" s="1061"/>
      <c r="G8" s="1061"/>
      <c r="H8" s="1061"/>
      <c r="I8" s="1061"/>
      <c r="J8" s="1061"/>
      <c r="K8" s="1061"/>
      <c r="L8" s="1061"/>
      <c r="M8" s="1061"/>
      <c r="N8" s="1061"/>
      <c r="O8" s="1061"/>
      <c r="P8" s="1062"/>
      <c r="Q8" s="1068">
        <v>17</v>
      </c>
      <c r="R8" s="1069"/>
      <c r="S8" s="1069"/>
      <c r="T8" s="1069"/>
      <c r="U8" s="1069"/>
      <c r="V8" s="1069">
        <v>17</v>
      </c>
      <c r="W8" s="1069"/>
      <c r="X8" s="1069"/>
      <c r="Y8" s="1069"/>
      <c r="Z8" s="1069"/>
      <c r="AA8" s="1069" t="s">
        <v>613</v>
      </c>
      <c r="AB8" s="1069"/>
      <c r="AC8" s="1069"/>
      <c r="AD8" s="1069"/>
      <c r="AE8" s="1070"/>
      <c r="AF8" s="1065" t="s">
        <v>395</v>
      </c>
      <c r="AG8" s="1066"/>
      <c r="AH8" s="1066"/>
      <c r="AI8" s="1066"/>
      <c r="AJ8" s="1067"/>
      <c r="AK8" s="1110">
        <v>10</v>
      </c>
      <c r="AL8" s="1111"/>
      <c r="AM8" s="1111"/>
      <c r="AN8" s="1111"/>
      <c r="AO8" s="1111"/>
      <c r="AP8" s="1111" t="s">
        <v>613</v>
      </c>
      <c r="AQ8" s="1111"/>
      <c r="AR8" s="1111"/>
      <c r="AS8" s="1111"/>
      <c r="AT8" s="1111"/>
      <c r="AU8" s="1112"/>
      <c r="AV8" s="1112"/>
      <c r="AW8" s="1112"/>
      <c r="AX8" s="1112"/>
      <c r="AY8" s="1113"/>
      <c r="AZ8" s="229"/>
      <c r="BA8" s="229"/>
      <c r="BB8" s="229"/>
      <c r="BC8" s="229"/>
      <c r="BD8" s="229"/>
      <c r="BE8" s="230"/>
      <c r="BF8" s="230"/>
      <c r="BG8" s="230"/>
      <c r="BH8" s="230"/>
      <c r="BI8" s="230"/>
      <c r="BJ8" s="230"/>
      <c r="BK8" s="230"/>
      <c r="BL8" s="230"/>
      <c r="BM8" s="230"/>
      <c r="BN8" s="230"/>
      <c r="BO8" s="230"/>
      <c r="BP8" s="230"/>
      <c r="BQ8" s="235">
        <v>2</v>
      </c>
      <c r="BR8" s="236"/>
      <c r="BS8" s="1022" t="s">
        <v>611</v>
      </c>
      <c r="BT8" s="1023"/>
      <c r="BU8" s="1023"/>
      <c r="BV8" s="1023"/>
      <c r="BW8" s="1023"/>
      <c r="BX8" s="1023"/>
      <c r="BY8" s="1023"/>
      <c r="BZ8" s="1023"/>
      <c r="CA8" s="1023"/>
      <c r="CB8" s="1023"/>
      <c r="CC8" s="1023"/>
      <c r="CD8" s="1023"/>
      <c r="CE8" s="1023"/>
      <c r="CF8" s="1023"/>
      <c r="CG8" s="1044"/>
      <c r="CH8" s="1019">
        <v>0</v>
      </c>
      <c r="CI8" s="1020"/>
      <c r="CJ8" s="1020"/>
      <c r="CK8" s="1020"/>
      <c r="CL8" s="1021"/>
      <c r="CM8" s="1019">
        <v>2</v>
      </c>
      <c r="CN8" s="1020"/>
      <c r="CO8" s="1020"/>
      <c r="CP8" s="1020"/>
      <c r="CQ8" s="1021"/>
      <c r="CR8" s="1019">
        <v>115</v>
      </c>
      <c r="CS8" s="1020"/>
      <c r="CT8" s="1020"/>
      <c r="CU8" s="1020"/>
      <c r="CV8" s="1021"/>
      <c r="CW8" s="1019" t="s">
        <v>613</v>
      </c>
      <c r="CX8" s="1020"/>
      <c r="CY8" s="1020"/>
      <c r="CZ8" s="1020"/>
      <c r="DA8" s="1021"/>
      <c r="DB8" s="1019" t="s">
        <v>613</v>
      </c>
      <c r="DC8" s="1020"/>
      <c r="DD8" s="1020"/>
      <c r="DE8" s="1020"/>
      <c r="DF8" s="1021"/>
      <c r="DG8" s="1019" t="s">
        <v>613</v>
      </c>
      <c r="DH8" s="1020"/>
      <c r="DI8" s="1020"/>
      <c r="DJ8" s="1020"/>
      <c r="DK8" s="1021"/>
      <c r="DL8" s="1019" t="s">
        <v>613</v>
      </c>
      <c r="DM8" s="1020"/>
      <c r="DN8" s="1020"/>
      <c r="DO8" s="1020"/>
      <c r="DP8" s="1021"/>
      <c r="DQ8" s="1019" t="s">
        <v>613</v>
      </c>
      <c r="DR8" s="1020"/>
      <c r="DS8" s="1020"/>
      <c r="DT8" s="1020"/>
      <c r="DU8" s="1021"/>
      <c r="DV8" s="1022"/>
      <c r="DW8" s="1023"/>
      <c r="DX8" s="1023"/>
      <c r="DY8" s="1023"/>
      <c r="DZ8" s="1024"/>
      <c r="EA8" s="231"/>
    </row>
    <row r="9" spans="1:131" s="232" customFormat="1" ht="26.25" customHeight="1">
      <c r="A9" s="235">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29"/>
      <c r="BA9" s="229"/>
      <c r="BB9" s="229"/>
      <c r="BC9" s="229"/>
      <c r="BD9" s="229"/>
      <c r="BE9" s="230"/>
      <c r="BF9" s="230"/>
      <c r="BG9" s="230"/>
      <c r="BH9" s="230"/>
      <c r="BI9" s="230"/>
      <c r="BJ9" s="230"/>
      <c r="BK9" s="230"/>
      <c r="BL9" s="230"/>
      <c r="BM9" s="230"/>
      <c r="BN9" s="230"/>
      <c r="BO9" s="230"/>
      <c r="BP9" s="230"/>
      <c r="BQ9" s="235">
        <v>3</v>
      </c>
      <c r="BR9" s="236"/>
      <c r="BS9" s="1022" t="s">
        <v>612</v>
      </c>
      <c r="BT9" s="1023"/>
      <c r="BU9" s="1023"/>
      <c r="BV9" s="1023"/>
      <c r="BW9" s="1023"/>
      <c r="BX9" s="1023"/>
      <c r="BY9" s="1023"/>
      <c r="BZ9" s="1023"/>
      <c r="CA9" s="1023"/>
      <c r="CB9" s="1023"/>
      <c r="CC9" s="1023"/>
      <c r="CD9" s="1023"/>
      <c r="CE9" s="1023"/>
      <c r="CF9" s="1023"/>
      <c r="CG9" s="1044"/>
      <c r="CH9" s="1019">
        <v>0</v>
      </c>
      <c r="CI9" s="1020"/>
      <c r="CJ9" s="1020"/>
      <c r="CK9" s="1020"/>
      <c r="CL9" s="1021"/>
      <c r="CM9" s="1019">
        <v>34</v>
      </c>
      <c r="CN9" s="1020"/>
      <c r="CO9" s="1020"/>
      <c r="CP9" s="1020"/>
      <c r="CQ9" s="1021"/>
      <c r="CR9" s="1019">
        <v>20</v>
      </c>
      <c r="CS9" s="1020"/>
      <c r="CT9" s="1020"/>
      <c r="CU9" s="1020"/>
      <c r="CV9" s="1021"/>
      <c r="CW9" s="1019" t="s">
        <v>613</v>
      </c>
      <c r="CX9" s="1020"/>
      <c r="CY9" s="1020"/>
      <c r="CZ9" s="1020"/>
      <c r="DA9" s="1021"/>
      <c r="DB9" s="1019" t="s">
        <v>613</v>
      </c>
      <c r="DC9" s="1020"/>
      <c r="DD9" s="1020"/>
      <c r="DE9" s="1020"/>
      <c r="DF9" s="1021"/>
      <c r="DG9" s="1019" t="s">
        <v>613</v>
      </c>
      <c r="DH9" s="1020"/>
      <c r="DI9" s="1020"/>
      <c r="DJ9" s="1020"/>
      <c r="DK9" s="1021"/>
      <c r="DL9" s="1019" t="s">
        <v>613</v>
      </c>
      <c r="DM9" s="1020"/>
      <c r="DN9" s="1020"/>
      <c r="DO9" s="1020"/>
      <c r="DP9" s="1021"/>
      <c r="DQ9" s="1019" t="s">
        <v>613</v>
      </c>
      <c r="DR9" s="1020"/>
      <c r="DS9" s="1020"/>
      <c r="DT9" s="1020"/>
      <c r="DU9" s="1021"/>
      <c r="DV9" s="1022"/>
      <c r="DW9" s="1023"/>
      <c r="DX9" s="1023"/>
      <c r="DY9" s="1023"/>
      <c r="DZ9" s="1024"/>
      <c r="EA9" s="231"/>
    </row>
    <row r="10" spans="1:131" s="232" customFormat="1" ht="26.25" customHeight="1">
      <c r="A10" s="235">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9"/>
      <c r="BA10" s="229"/>
      <c r="BB10" s="229"/>
      <c r="BC10" s="229"/>
      <c r="BD10" s="229"/>
      <c r="BE10" s="230"/>
      <c r="BF10" s="230"/>
      <c r="BG10" s="230"/>
      <c r="BH10" s="230"/>
      <c r="BI10" s="230"/>
      <c r="BJ10" s="230"/>
      <c r="BK10" s="230"/>
      <c r="BL10" s="230"/>
      <c r="BM10" s="230"/>
      <c r="BN10" s="230"/>
      <c r="BO10" s="230"/>
      <c r="BP10" s="230"/>
      <c r="BQ10" s="235">
        <v>4</v>
      </c>
      <c r="BR10" s="236"/>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1"/>
    </row>
    <row r="11" spans="1:131" s="232" customFormat="1" ht="26.25" customHeight="1">
      <c r="A11" s="235">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9"/>
      <c r="BA11" s="229"/>
      <c r="BB11" s="229"/>
      <c r="BC11" s="229"/>
      <c r="BD11" s="229"/>
      <c r="BE11" s="230"/>
      <c r="BF11" s="230"/>
      <c r="BG11" s="230"/>
      <c r="BH11" s="230"/>
      <c r="BI11" s="230"/>
      <c r="BJ11" s="230"/>
      <c r="BK11" s="230"/>
      <c r="BL11" s="230"/>
      <c r="BM11" s="230"/>
      <c r="BN11" s="230"/>
      <c r="BO11" s="230"/>
      <c r="BP11" s="230"/>
      <c r="BQ11" s="235">
        <v>5</v>
      </c>
      <c r="BR11" s="236"/>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1"/>
    </row>
    <row r="12" spans="1:131" s="232" customFormat="1" ht="26.25" customHeight="1">
      <c r="A12" s="235">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9"/>
      <c r="BA12" s="229"/>
      <c r="BB12" s="229"/>
      <c r="BC12" s="229"/>
      <c r="BD12" s="229"/>
      <c r="BE12" s="230"/>
      <c r="BF12" s="230"/>
      <c r="BG12" s="230"/>
      <c r="BH12" s="230"/>
      <c r="BI12" s="230"/>
      <c r="BJ12" s="230"/>
      <c r="BK12" s="230"/>
      <c r="BL12" s="230"/>
      <c r="BM12" s="230"/>
      <c r="BN12" s="230"/>
      <c r="BO12" s="230"/>
      <c r="BP12" s="230"/>
      <c r="BQ12" s="235">
        <v>6</v>
      </c>
      <c r="BR12" s="236"/>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1"/>
    </row>
    <row r="13" spans="1:131" s="232" customFormat="1" ht="26.25" customHeight="1">
      <c r="A13" s="235">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9"/>
      <c r="BA13" s="229"/>
      <c r="BB13" s="229"/>
      <c r="BC13" s="229"/>
      <c r="BD13" s="229"/>
      <c r="BE13" s="230"/>
      <c r="BF13" s="230"/>
      <c r="BG13" s="230"/>
      <c r="BH13" s="230"/>
      <c r="BI13" s="230"/>
      <c r="BJ13" s="230"/>
      <c r="BK13" s="230"/>
      <c r="BL13" s="230"/>
      <c r="BM13" s="230"/>
      <c r="BN13" s="230"/>
      <c r="BO13" s="230"/>
      <c r="BP13" s="230"/>
      <c r="BQ13" s="235">
        <v>7</v>
      </c>
      <c r="BR13" s="236"/>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1"/>
    </row>
    <row r="14" spans="1:131" s="232" customFormat="1" ht="26.25" customHeight="1">
      <c r="A14" s="235">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9"/>
      <c r="BA14" s="229"/>
      <c r="BB14" s="229"/>
      <c r="BC14" s="229"/>
      <c r="BD14" s="229"/>
      <c r="BE14" s="230"/>
      <c r="BF14" s="230"/>
      <c r="BG14" s="230"/>
      <c r="BH14" s="230"/>
      <c r="BI14" s="230"/>
      <c r="BJ14" s="230"/>
      <c r="BK14" s="230"/>
      <c r="BL14" s="230"/>
      <c r="BM14" s="230"/>
      <c r="BN14" s="230"/>
      <c r="BO14" s="230"/>
      <c r="BP14" s="230"/>
      <c r="BQ14" s="235">
        <v>8</v>
      </c>
      <c r="BR14" s="236"/>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1"/>
    </row>
    <row r="15" spans="1:131" s="232" customFormat="1" ht="26.25" customHeight="1">
      <c r="A15" s="235">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9"/>
      <c r="BA15" s="229"/>
      <c r="BB15" s="229"/>
      <c r="BC15" s="229"/>
      <c r="BD15" s="229"/>
      <c r="BE15" s="230"/>
      <c r="BF15" s="230"/>
      <c r="BG15" s="230"/>
      <c r="BH15" s="230"/>
      <c r="BI15" s="230"/>
      <c r="BJ15" s="230"/>
      <c r="BK15" s="230"/>
      <c r="BL15" s="230"/>
      <c r="BM15" s="230"/>
      <c r="BN15" s="230"/>
      <c r="BO15" s="230"/>
      <c r="BP15" s="230"/>
      <c r="BQ15" s="235">
        <v>9</v>
      </c>
      <c r="BR15" s="236"/>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1"/>
    </row>
    <row r="16" spans="1:131" s="232" customFormat="1" ht="26.25" customHeight="1">
      <c r="A16" s="235">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9"/>
      <c r="BA16" s="229"/>
      <c r="BB16" s="229"/>
      <c r="BC16" s="229"/>
      <c r="BD16" s="229"/>
      <c r="BE16" s="230"/>
      <c r="BF16" s="230"/>
      <c r="BG16" s="230"/>
      <c r="BH16" s="230"/>
      <c r="BI16" s="230"/>
      <c r="BJ16" s="230"/>
      <c r="BK16" s="230"/>
      <c r="BL16" s="230"/>
      <c r="BM16" s="230"/>
      <c r="BN16" s="230"/>
      <c r="BO16" s="230"/>
      <c r="BP16" s="230"/>
      <c r="BQ16" s="235">
        <v>10</v>
      </c>
      <c r="BR16" s="236"/>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1"/>
    </row>
    <row r="17" spans="1:131" s="232" customFormat="1" ht="26.25" customHeight="1">
      <c r="A17" s="235">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9"/>
      <c r="BA17" s="229"/>
      <c r="BB17" s="229"/>
      <c r="BC17" s="229"/>
      <c r="BD17" s="229"/>
      <c r="BE17" s="230"/>
      <c r="BF17" s="230"/>
      <c r="BG17" s="230"/>
      <c r="BH17" s="230"/>
      <c r="BI17" s="230"/>
      <c r="BJ17" s="230"/>
      <c r="BK17" s="230"/>
      <c r="BL17" s="230"/>
      <c r="BM17" s="230"/>
      <c r="BN17" s="230"/>
      <c r="BO17" s="230"/>
      <c r="BP17" s="230"/>
      <c r="BQ17" s="235">
        <v>11</v>
      </c>
      <c r="BR17" s="236"/>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1"/>
    </row>
    <row r="18" spans="1:131" s="232" customFormat="1" ht="26.25" customHeight="1">
      <c r="A18" s="235">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9"/>
      <c r="BA18" s="229"/>
      <c r="BB18" s="229"/>
      <c r="BC18" s="229"/>
      <c r="BD18" s="229"/>
      <c r="BE18" s="230"/>
      <c r="BF18" s="230"/>
      <c r="BG18" s="230"/>
      <c r="BH18" s="230"/>
      <c r="BI18" s="230"/>
      <c r="BJ18" s="230"/>
      <c r="BK18" s="230"/>
      <c r="BL18" s="230"/>
      <c r="BM18" s="230"/>
      <c r="BN18" s="230"/>
      <c r="BO18" s="230"/>
      <c r="BP18" s="230"/>
      <c r="BQ18" s="235">
        <v>12</v>
      </c>
      <c r="BR18" s="236"/>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1"/>
    </row>
    <row r="19" spans="1:131" s="232" customFormat="1" ht="26.25" customHeight="1">
      <c r="A19" s="235">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9"/>
      <c r="BA19" s="229"/>
      <c r="BB19" s="229"/>
      <c r="BC19" s="229"/>
      <c r="BD19" s="229"/>
      <c r="BE19" s="230"/>
      <c r="BF19" s="230"/>
      <c r="BG19" s="230"/>
      <c r="BH19" s="230"/>
      <c r="BI19" s="230"/>
      <c r="BJ19" s="230"/>
      <c r="BK19" s="230"/>
      <c r="BL19" s="230"/>
      <c r="BM19" s="230"/>
      <c r="BN19" s="230"/>
      <c r="BO19" s="230"/>
      <c r="BP19" s="230"/>
      <c r="BQ19" s="235">
        <v>13</v>
      </c>
      <c r="BR19" s="236"/>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1"/>
    </row>
    <row r="20" spans="1:131" s="232" customFormat="1" ht="26.25" customHeight="1">
      <c r="A20" s="235">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9"/>
      <c r="BA20" s="229"/>
      <c r="BB20" s="229"/>
      <c r="BC20" s="229"/>
      <c r="BD20" s="229"/>
      <c r="BE20" s="230"/>
      <c r="BF20" s="230"/>
      <c r="BG20" s="230"/>
      <c r="BH20" s="230"/>
      <c r="BI20" s="230"/>
      <c r="BJ20" s="230"/>
      <c r="BK20" s="230"/>
      <c r="BL20" s="230"/>
      <c r="BM20" s="230"/>
      <c r="BN20" s="230"/>
      <c r="BO20" s="230"/>
      <c r="BP20" s="230"/>
      <c r="BQ20" s="235">
        <v>14</v>
      </c>
      <c r="BR20" s="236"/>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1"/>
    </row>
    <row r="21" spans="1:131" s="232" customFormat="1" ht="26.25" customHeight="1" thickBot="1">
      <c r="A21" s="235">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9"/>
      <c r="BA21" s="229"/>
      <c r="BB21" s="229"/>
      <c r="BC21" s="229"/>
      <c r="BD21" s="229"/>
      <c r="BE21" s="230"/>
      <c r="BF21" s="230"/>
      <c r="BG21" s="230"/>
      <c r="BH21" s="230"/>
      <c r="BI21" s="230"/>
      <c r="BJ21" s="230"/>
      <c r="BK21" s="230"/>
      <c r="BL21" s="230"/>
      <c r="BM21" s="230"/>
      <c r="BN21" s="230"/>
      <c r="BO21" s="230"/>
      <c r="BP21" s="230"/>
      <c r="BQ21" s="235">
        <v>15</v>
      </c>
      <c r="BR21" s="236"/>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1"/>
    </row>
    <row r="22" spans="1:131" s="232" customFormat="1" ht="26.25" customHeight="1">
      <c r="A22" s="235">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396</v>
      </c>
      <c r="BA22" s="1058"/>
      <c r="BB22" s="1058"/>
      <c r="BC22" s="1058"/>
      <c r="BD22" s="1059"/>
      <c r="BE22" s="230"/>
      <c r="BF22" s="230"/>
      <c r="BG22" s="230"/>
      <c r="BH22" s="230"/>
      <c r="BI22" s="230"/>
      <c r="BJ22" s="230"/>
      <c r="BK22" s="230"/>
      <c r="BL22" s="230"/>
      <c r="BM22" s="230"/>
      <c r="BN22" s="230"/>
      <c r="BO22" s="230"/>
      <c r="BP22" s="230"/>
      <c r="BQ22" s="235">
        <v>16</v>
      </c>
      <c r="BR22" s="236"/>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1"/>
    </row>
    <row r="23" spans="1:131" s="232" customFormat="1" ht="26.25" customHeight="1" thickBot="1">
      <c r="A23" s="237" t="s">
        <v>397</v>
      </c>
      <c r="B23" s="967" t="s">
        <v>398</v>
      </c>
      <c r="C23" s="968"/>
      <c r="D23" s="968"/>
      <c r="E23" s="968"/>
      <c r="F23" s="968"/>
      <c r="G23" s="968"/>
      <c r="H23" s="968"/>
      <c r="I23" s="968"/>
      <c r="J23" s="968"/>
      <c r="K23" s="968"/>
      <c r="L23" s="968"/>
      <c r="M23" s="968"/>
      <c r="N23" s="968"/>
      <c r="O23" s="968"/>
      <c r="P23" s="978"/>
      <c r="Q23" s="1097">
        <v>12188</v>
      </c>
      <c r="R23" s="1091"/>
      <c r="S23" s="1091"/>
      <c r="T23" s="1091"/>
      <c r="U23" s="1091"/>
      <c r="V23" s="1091">
        <v>11736</v>
      </c>
      <c r="W23" s="1091"/>
      <c r="X23" s="1091"/>
      <c r="Y23" s="1091"/>
      <c r="Z23" s="1091"/>
      <c r="AA23" s="1091">
        <v>452</v>
      </c>
      <c r="AB23" s="1091"/>
      <c r="AC23" s="1091"/>
      <c r="AD23" s="1091"/>
      <c r="AE23" s="1098"/>
      <c r="AF23" s="1099">
        <v>289</v>
      </c>
      <c r="AG23" s="1091"/>
      <c r="AH23" s="1091"/>
      <c r="AI23" s="1091"/>
      <c r="AJ23" s="1100"/>
      <c r="AK23" s="1101"/>
      <c r="AL23" s="1102"/>
      <c r="AM23" s="1102"/>
      <c r="AN23" s="1102"/>
      <c r="AO23" s="1102"/>
      <c r="AP23" s="1091">
        <v>8052</v>
      </c>
      <c r="AQ23" s="1091"/>
      <c r="AR23" s="1091"/>
      <c r="AS23" s="1091"/>
      <c r="AT23" s="1091"/>
      <c r="AU23" s="1092"/>
      <c r="AV23" s="1092"/>
      <c r="AW23" s="1092"/>
      <c r="AX23" s="1092"/>
      <c r="AY23" s="1093"/>
      <c r="AZ23" s="1094" t="s">
        <v>399</v>
      </c>
      <c r="BA23" s="1095"/>
      <c r="BB23" s="1095"/>
      <c r="BC23" s="1095"/>
      <c r="BD23" s="1096"/>
      <c r="BE23" s="230"/>
      <c r="BF23" s="230"/>
      <c r="BG23" s="230"/>
      <c r="BH23" s="230"/>
      <c r="BI23" s="230"/>
      <c r="BJ23" s="230"/>
      <c r="BK23" s="230"/>
      <c r="BL23" s="230"/>
      <c r="BM23" s="230"/>
      <c r="BN23" s="230"/>
      <c r="BO23" s="230"/>
      <c r="BP23" s="230"/>
      <c r="BQ23" s="235">
        <v>17</v>
      </c>
      <c r="BR23" s="236"/>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1"/>
    </row>
    <row r="24" spans="1:131" s="232" customFormat="1" ht="26.25" customHeight="1">
      <c r="A24" s="1090" t="s">
        <v>400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9"/>
      <c r="BA24" s="229"/>
      <c r="BB24" s="229"/>
      <c r="BC24" s="229"/>
      <c r="BD24" s="229"/>
      <c r="BE24" s="230"/>
      <c r="BF24" s="230"/>
      <c r="BG24" s="230"/>
      <c r="BH24" s="230"/>
      <c r="BI24" s="230"/>
      <c r="BJ24" s="230"/>
      <c r="BK24" s="230"/>
      <c r="BL24" s="230"/>
      <c r="BM24" s="230"/>
      <c r="BN24" s="230"/>
      <c r="BO24" s="230"/>
      <c r="BP24" s="230"/>
      <c r="BQ24" s="235">
        <v>18</v>
      </c>
      <c r="BR24" s="236"/>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1"/>
    </row>
    <row r="25" spans="1:131" ht="26.25" customHeight="1" thickBot="1">
      <c r="A25" s="1089" t="s">
        <v>401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9"/>
      <c r="BK25" s="229"/>
      <c r="BL25" s="229"/>
      <c r="BM25" s="229"/>
      <c r="BN25" s="229"/>
      <c r="BO25" s="238"/>
      <c r="BP25" s="238"/>
      <c r="BQ25" s="235">
        <v>19</v>
      </c>
      <c r="BR25" s="236"/>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7"/>
    </row>
    <row r="26" spans="1:131" ht="26.25" customHeight="1">
      <c r="A26" s="1025" t="s">
        <v>376</v>
      </c>
      <c r="B26" s="1026"/>
      <c r="C26" s="1026"/>
      <c r="D26" s="1026"/>
      <c r="E26" s="1026"/>
      <c r="F26" s="1026"/>
      <c r="G26" s="1026"/>
      <c r="H26" s="1026"/>
      <c r="I26" s="1026"/>
      <c r="J26" s="1026"/>
      <c r="K26" s="1026"/>
      <c r="L26" s="1026"/>
      <c r="M26" s="1026"/>
      <c r="N26" s="1026"/>
      <c r="O26" s="1026"/>
      <c r="P26" s="1027"/>
      <c r="Q26" s="1031" t="s">
        <v>402</v>
      </c>
      <c r="R26" s="1032"/>
      <c r="S26" s="1032"/>
      <c r="T26" s="1032"/>
      <c r="U26" s="1033"/>
      <c r="V26" s="1031" t="s">
        <v>403</v>
      </c>
      <c r="W26" s="1032"/>
      <c r="X26" s="1032"/>
      <c r="Y26" s="1032"/>
      <c r="Z26" s="1033"/>
      <c r="AA26" s="1031" t="s">
        <v>404</v>
      </c>
      <c r="AB26" s="1032"/>
      <c r="AC26" s="1032"/>
      <c r="AD26" s="1032"/>
      <c r="AE26" s="1032"/>
      <c r="AF26" s="1085" t="s">
        <v>405</v>
      </c>
      <c r="AG26" s="1038"/>
      <c r="AH26" s="1038"/>
      <c r="AI26" s="1038"/>
      <c r="AJ26" s="1086"/>
      <c r="AK26" s="1032" t="s">
        <v>406</v>
      </c>
      <c r="AL26" s="1032"/>
      <c r="AM26" s="1032"/>
      <c r="AN26" s="1032"/>
      <c r="AO26" s="1033"/>
      <c r="AP26" s="1031" t="s">
        <v>407</v>
      </c>
      <c r="AQ26" s="1032"/>
      <c r="AR26" s="1032"/>
      <c r="AS26" s="1032"/>
      <c r="AT26" s="1033"/>
      <c r="AU26" s="1031" t="s">
        <v>408</v>
      </c>
      <c r="AV26" s="1032"/>
      <c r="AW26" s="1032"/>
      <c r="AX26" s="1032"/>
      <c r="AY26" s="1033"/>
      <c r="AZ26" s="1031" t="s">
        <v>409</v>
      </c>
      <c r="BA26" s="1032"/>
      <c r="BB26" s="1032"/>
      <c r="BC26" s="1032"/>
      <c r="BD26" s="1033"/>
      <c r="BE26" s="1031" t="s">
        <v>383</v>
      </c>
      <c r="BF26" s="1032"/>
      <c r="BG26" s="1032"/>
      <c r="BH26" s="1032"/>
      <c r="BI26" s="1045"/>
      <c r="BJ26" s="229"/>
      <c r="BK26" s="229"/>
      <c r="BL26" s="229"/>
      <c r="BM26" s="229"/>
      <c r="BN26" s="229"/>
      <c r="BO26" s="238"/>
      <c r="BP26" s="238"/>
      <c r="BQ26" s="235">
        <v>20</v>
      </c>
      <c r="BR26" s="236"/>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7"/>
    </row>
    <row r="27" spans="1:13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29"/>
      <c r="BK27" s="229"/>
      <c r="BL27" s="229"/>
      <c r="BM27" s="229"/>
      <c r="BN27" s="229"/>
      <c r="BO27" s="238"/>
      <c r="BP27" s="238"/>
      <c r="BQ27" s="235">
        <v>21</v>
      </c>
      <c r="BR27" s="236"/>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7"/>
    </row>
    <row r="28" spans="1:131" ht="26.25" customHeight="1" thickTop="1">
      <c r="A28" s="239">
        <v>1</v>
      </c>
      <c r="B28" s="1077" t="s">
        <v>410</v>
      </c>
      <c r="C28" s="1078"/>
      <c r="D28" s="1078"/>
      <c r="E28" s="1078"/>
      <c r="F28" s="1078"/>
      <c r="G28" s="1078"/>
      <c r="H28" s="1078"/>
      <c r="I28" s="1078"/>
      <c r="J28" s="1078"/>
      <c r="K28" s="1078"/>
      <c r="L28" s="1078"/>
      <c r="M28" s="1078"/>
      <c r="N28" s="1078"/>
      <c r="O28" s="1078"/>
      <c r="P28" s="1079"/>
      <c r="Q28" s="1080">
        <v>1983</v>
      </c>
      <c r="R28" s="1081"/>
      <c r="S28" s="1081"/>
      <c r="T28" s="1081"/>
      <c r="U28" s="1081"/>
      <c r="V28" s="1081">
        <v>1979</v>
      </c>
      <c r="W28" s="1081"/>
      <c r="X28" s="1081"/>
      <c r="Y28" s="1081"/>
      <c r="Z28" s="1081"/>
      <c r="AA28" s="1081">
        <v>4</v>
      </c>
      <c r="AB28" s="1081"/>
      <c r="AC28" s="1081"/>
      <c r="AD28" s="1081"/>
      <c r="AE28" s="1082"/>
      <c r="AF28" s="1083">
        <v>4</v>
      </c>
      <c r="AG28" s="1081"/>
      <c r="AH28" s="1081"/>
      <c r="AI28" s="1081"/>
      <c r="AJ28" s="1084"/>
      <c r="AK28" s="1072">
        <v>213</v>
      </c>
      <c r="AL28" s="1073"/>
      <c r="AM28" s="1073"/>
      <c r="AN28" s="1073"/>
      <c r="AO28" s="1073"/>
      <c r="AP28" s="1073" t="s">
        <v>613</v>
      </c>
      <c r="AQ28" s="1073"/>
      <c r="AR28" s="1073"/>
      <c r="AS28" s="1073"/>
      <c r="AT28" s="1073"/>
      <c r="AU28" s="1073" t="s">
        <v>613</v>
      </c>
      <c r="AV28" s="1073"/>
      <c r="AW28" s="1073"/>
      <c r="AX28" s="1073"/>
      <c r="AY28" s="1073"/>
      <c r="AZ28" s="1074" t="s">
        <v>613</v>
      </c>
      <c r="BA28" s="1074"/>
      <c r="BB28" s="1074"/>
      <c r="BC28" s="1074"/>
      <c r="BD28" s="1074"/>
      <c r="BE28" s="1075"/>
      <c r="BF28" s="1075"/>
      <c r="BG28" s="1075"/>
      <c r="BH28" s="1075"/>
      <c r="BI28" s="1076"/>
      <c r="BJ28" s="229"/>
      <c r="BK28" s="229"/>
      <c r="BL28" s="229"/>
      <c r="BM28" s="229"/>
      <c r="BN28" s="229"/>
      <c r="BO28" s="238"/>
      <c r="BP28" s="238"/>
      <c r="BQ28" s="235">
        <v>22</v>
      </c>
      <c r="BR28" s="236"/>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7"/>
    </row>
    <row r="29" spans="1:131" ht="26.25" customHeight="1">
      <c r="A29" s="239">
        <v>2</v>
      </c>
      <c r="B29" s="1060" t="s">
        <v>411</v>
      </c>
      <c r="C29" s="1061"/>
      <c r="D29" s="1061"/>
      <c r="E29" s="1061"/>
      <c r="F29" s="1061"/>
      <c r="G29" s="1061"/>
      <c r="H29" s="1061"/>
      <c r="I29" s="1061"/>
      <c r="J29" s="1061"/>
      <c r="K29" s="1061"/>
      <c r="L29" s="1061"/>
      <c r="M29" s="1061"/>
      <c r="N29" s="1061"/>
      <c r="O29" s="1061"/>
      <c r="P29" s="1062"/>
      <c r="Q29" s="1068">
        <v>2750</v>
      </c>
      <c r="R29" s="1069"/>
      <c r="S29" s="1069"/>
      <c r="T29" s="1069"/>
      <c r="U29" s="1069"/>
      <c r="V29" s="1069">
        <v>2708</v>
      </c>
      <c r="W29" s="1069"/>
      <c r="X29" s="1069"/>
      <c r="Y29" s="1069"/>
      <c r="Z29" s="1069"/>
      <c r="AA29" s="1069">
        <v>42</v>
      </c>
      <c r="AB29" s="1069"/>
      <c r="AC29" s="1069"/>
      <c r="AD29" s="1069"/>
      <c r="AE29" s="1070"/>
      <c r="AF29" s="1065">
        <v>42</v>
      </c>
      <c r="AG29" s="1066"/>
      <c r="AH29" s="1066"/>
      <c r="AI29" s="1066"/>
      <c r="AJ29" s="1067"/>
      <c r="AK29" s="1010">
        <v>440</v>
      </c>
      <c r="AL29" s="1001"/>
      <c r="AM29" s="1001"/>
      <c r="AN29" s="1001"/>
      <c r="AO29" s="1001"/>
      <c r="AP29" s="1001" t="s">
        <v>613</v>
      </c>
      <c r="AQ29" s="1001"/>
      <c r="AR29" s="1001"/>
      <c r="AS29" s="1001"/>
      <c r="AT29" s="1001"/>
      <c r="AU29" s="1001" t="s">
        <v>613</v>
      </c>
      <c r="AV29" s="1001"/>
      <c r="AW29" s="1001"/>
      <c r="AX29" s="1001"/>
      <c r="AY29" s="1001"/>
      <c r="AZ29" s="1071" t="s">
        <v>613</v>
      </c>
      <c r="BA29" s="1071"/>
      <c r="BB29" s="1071"/>
      <c r="BC29" s="1071"/>
      <c r="BD29" s="1071"/>
      <c r="BE29" s="1002"/>
      <c r="BF29" s="1002"/>
      <c r="BG29" s="1002"/>
      <c r="BH29" s="1002"/>
      <c r="BI29" s="1003"/>
      <c r="BJ29" s="229"/>
      <c r="BK29" s="229"/>
      <c r="BL29" s="229"/>
      <c r="BM29" s="229"/>
      <c r="BN29" s="229"/>
      <c r="BO29" s="238"/>
      <c r="BP29" s="238"/>
      <c r="BQ29" s="235">
        <v>23</v>
      </c>
      <c r="BR29" s="236"/>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7"/>
    </row>
    <row r="30" spans="1:131" ht="26.25" customHeight="1">
      <c r="A30" s="239">
        <v>3</v>
      </c>
      <c r="B30" s="1060" t="s">
        <v>412</v>
      </c>
      <c r="C30" s="1061"/>
      <c r="D30" s="1061"/>
      <c r="E30" s="1061"/>
      <c r="F30" s="1061"/>
      <c r="G30" s="1061"/>
      <c r="H30" s="1061"/>
      <c r="I30" s="1061"/>
      <c r="J30" s="1061"/>
      <c r="K30" s="1061"/>
      <c r="L30" s="1061"/>
      <c r="M30" s="1061"/>
      <c r="N30" s="1061"/>
      <c r="O30" s="1061"/>
      <c r="P30" s="1062"/>
      <c r="Q30" s="1068">
        <v>252</v>
      </c>
      <c r="R30" s="1069"/>
      <c r="S30" s="1069"/>
      <c r="T30" s="1069"/>
      <c r="U30" s="1069"/>
      <c r="V30" s="1069">
        <v>243</v>
      </c>
      <c r="W30" s="1069"/>
      <c r="X30" s="1069"/>
      <c r="Y30" s="1069"/>
      <c r="Z30" s="1069"/>
      <c r="AA30" s="1069">
        <v>9</v>
      </c>
      <c r="AB30" s="1069"/>
      <c r="AC30" s="1069"/>
      <c r="AD30" s="1069"/>
      <c r="AE30" s="1070"/>
      <c r="AF30" s="1065">
        <v>9</v>
      </c>
      <c r="AG30" s="1066"/>
      <c r="AH30" s="1066"/>
      <c r="AI30" s="1066"/>
      <c r="AJ30" s="1067"/>
      <c r="AK30" s="1010">
        <v>85</v>
      </c>
      <c r="AL30" s="1001"/>
      <c r="AM30" s="1001"/>
      <c r="AN30" s="1001"/>
      <c r="AO30" s="1001"/>
      <c r="AP30" s="1001" t="s">
        <v>613</v>
      </c>
      <c r="AQ30" s="1001"/>
      <c r="AR30" s="1001"/>
      <c r="AS30" s="1001"/>
      <c r="AT30" s="1001"/>
      <c r="AU30" s="1001" t="s">
        <v>613</v>
      </c>
      <c r="AV30" s="1001"/>
      <c r="AW30" s="1001"/>
      <c r="AX30" s="1001"/>
      <c r="AY30" s="1001"/>
      <c r="AZ30" s="1071" t="s">
        <v>613</v>
      </c>
      <c r="BA30" s="1071"/>
      <c r="BB30" s="1071"/>
      <c r="BC30" s="1071"/>
      <c r="BD30" s="1071"/>
      <c r="BE30" s="1002"/>
      <c r="BF30" s="1002"/>
      <c r="BG30" s="1002"/>
      <c r="BH30" s="1002"/>
      <c r="BI30" s="1003"/>
      <c r="BJ30" s="229"/>
      <c r="BK30" s="229"/>
      <c r="BL30" s="229"/>
      <c r="BM30" s="229"/>
      <c r="BN30" s="229"/>
      <c r="BO30" s="238"/>
      <c r="BP30" s="238"/>
      <c r="BQ30" s="235">
        <v>24</v>
      </c>
      <c r="BR30" s="236"/>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7"/>
    </row>
    <row r="31" spans="1:131" ht="26.25" customHeight="1">
      <c r="A31" s="239">
        <v>4</v>
      </c>
      <c r="B31" s="1060" t="s">
        <v>413</v>
      </c>
      <c r="C31" s="1061"/>
      <c r="D31" s="1061"/>
      <c r="E31" s="1061"/>
      <c r="F31" s="1061"/>
      <c r="G31" s="1061"/>
      <c r="H31" s="1061"/>
      <c r="I31" s="1061"/>
      <c r="J31" s="1061"/>
      <c r="K31" s="1061"/>
      <c r="L31" s="1061"/>
      <c r="M31" s="1061"/>
      <c r="N31" s="1061"/>
      <c r="O31" s="1061"/>
      <c r="P31" s="1062"/>
      <c r="Q31" s="1068">
        <v>12</v>
      </c>
      <c r="R31" s="1069"/>
      <c r="S31" s="1069"/>
      <c r="T31" s="1069"/>
      <c r="U31" s="1069"/>
      <c r="V31" s="1069">
        <v>12</v>
      </c>
      <c r="W31" s="1069"/>
      <c r="X31" s="1069"/>
      <c r="Y31" s="1069"/>
      <c r="Z31" s="1069"/>
      <c r="AA31" s="1069" t="s">
        <v>613</v>
      </c>
      <c r="AB31" s="1069"/>
      <c r="AC31" s="1069"/>
      <c r="AD31" s="1069"/>
      <c r="AE31" s="1070"/>
      <c r="AF31" s="1065" t="s">
        <v>399</v>
      </c>
      <c r="AG31" s="1066"/>
      <c r="AH31" s="1066"/>
      <c r="AI31" s="1066"/>
      <c r="AJ31" s="1067"/>
      <c r="AK31" s="1010">
        <v>2</v>
      </c>
      <c r="AL31" s="1001"/>
      <c r="AM31" s="1001"/>
      <c r="AN31" s="1001"/>
      <c r="AO31" s="1001"/>
      <c r="AP31" s="1001" t="s">
        <v>613</v>
      </c>
      <c r="AQ31" s="1001"/>
      <c r="AR31" s="1001"/>
      <c r="AS31" s="1001"/>
      <c r="AT31" s="1001"/>
      <c r="AU31" s="1001" t="s">
        <v>613</v>
      </c>
      <c r="AV31" s="1001"/>
      <c r="AW31" s="1001"/>
      <c r="AX31" s="1001"/>
      <c r="AY31" s="1001"/>
      <c r="AZ31" s="1071" t="s">
        <v>613</v>
      </c>
      <c r="BA31" s="1071"/>
      <c r="BB31" s="1071"/>
      <c r="BC31" s="1071"/>
      <c r="BD31" s="1071"/>
      <c r="BE31" s="1002"/>
      <c r="BF31" s="1002"/>
      <c r="BG31" s="1002"/>
      <c r="BH31" s="1002"/>
      <c r="BI31" s="1003"/>
      <c r="BJ31" s="229"/>
      <c r="BK31" s="229"/>
      <c r="BL31" s="229"/>
      <c r="BM31" s="229"/>
      <c r="BN31" s="229"/>
      <c r="BO31" s="238"/>
      <c r="BP31" s="238"/>
      <c r="BQ31" s="235">
        <v>25</v>
      </c>
      <c r="BR31" s="236"/>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7"/>
    </row>
    <row r="32" spans="1:131" ht="26.25" customHeight="1">
      <c r="A32" s="239">
        <v>5</v>
      </c>
      <c r="B32" s="1060" t="s">
        <v>414</v>
      </c>
      <c r="C32" s="1061"/>
      <c r="D32" s="1061"/>
      <c r="E32" s="1061"/>
      <c r="F32" s="1061"/>
      <c r="G32" s="1061"/>
      <c r="H32" s="1061"/>
      <c r="I32" s="1061"/>
      <c r="J32" s="1061"/>
      <c r="K32" s="1061"/>
      <c r="L32" s="1061"/>
      <c r="M32" s="1061"/>
      <c r="N32" s="1061"/>
      <c r="O32" s="1061"/>
      <c r="P32" s="1062"/>
      <c r="Q32" s="1068">
        <v>419</v>
      </c>
      <c r="R32" s="1069"/>
      <c r="S32" s="1069"/>
      <c r="T32" s="1069"/>
      <c r="U32" s="1069"/>
      <c r="V32" s="1069">
        <v>358</v>
      </c>
      <c r="W32" s="1069"/>
      <c r="X32" s="1069"/>
      <c r="Y32" s="1069"/>
      <c r="Z32" s="1069"/>
      <c r="AA32" s="1069">
        <v>61</v>
      </c>
      <c r="AB32" s="1069"/>
      <c r="AC32" s="1069"/>
      <c r="AD32" s="1069"/>
      <c r="AE32" s="1070"/>
      <c r="AF32" s="1065">
        <v>897</v>
      </c>
      <c r="AG32" s="1066"/>
      <c r="AH32" s="1066"/>
      <c r="AI32" s="1066"/>
      <c r="AJ32" s="1067"/>
      <c r="AK32" s="1010">
        <v>199</v>
      </c>
      <c r="AL32" s="1001"/>
      <c r="AM32" s="1001"/>
      <c r="AN32" s="1001"/>
      <c r="AO32" s="1001"/>
      <c r="AP32" s="1001">
        <v>2423</v>
      </c>
      <c r="AQ32" s="1001"/>
      <c r="AR32" s="1001"/>
      <c r="AS32" s="1001"/>
      <c r="AT32" s="1001"/>
      <c r="AU32" s="1001">
        <v>251</v>
      </c>
      <c r="AV32" s="1001"/>
      <c r="AW32" s="1001"/>
      <c r="AX32" s="1001"/>
      <c r="AY32" s="1001"/>
      <c r="AZ32" s="1071" t="s">
        <v>613</v>
      </c>
      <c r="BA32" s="1071"/>
      <c r="BB32" s="1071"/>
      <c r="BC32" s="1071"/>
      <c r="BD32" s="1071"/>
      <c r="BE32" s="1002" t="s">
        <v>415</v>
      </c>
      <c r="BF32" s="1002"/>
      <c r="BG32" s="1002"/>
      <c r="BH32" s="1002"/>
      <c r="BI32" s="1003"/>
      <c r="BJ32" s="229"/>
      <c r="BK32" s="229"/>
      <c r="BL32" s="229"/>
      <c r="BM32" s="229"/>
      <c r="BN32" s="229"/>
      <c r="BO32" s="238"/>
      <c r="BP32" s="238"/>
      <c r="BQ32" s="235">
        <v>26</v>
      </c>
      <c r="BR32" s="236"/>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7"/>
    </row>
    <row r="33" spans="1:131" ht="26.25" customHeight="1">
      <c r="A33" s="239">
        <v>6</v>
      </c>
      <c r="B33" s="1060" t="s">
        <v>416</v>
      </c>
      <c r="C33" s="1061"/>
      <c r="D33" s="1061"/>
      <c r="E33" s="1061"/>
      <c r="F33" s="1061"/>
      <c r="G33" s="1061"/>
      <c r="H33" s="1061"/>
      <c r="I33" s="1061"/>
      <c r="J33" s="1061"/>
      <c r="K33" s="1061"/>
      <c r="L33" s="1061"/>
      <c r="M33" s="1061"/>
      <c r="N33" s="1061"/>
      <c r="O33" s="1061"/>
      <c r="P33" s="1062"/>
      <c r="Q33" s="1068">
        <v>244</v>
      </c>
      <c r="R33" s="1069"/>
      <c r="S33" s="1069"/>
      <c r="T33" s="1069"/>
      <c r="U33" s="1069"/>
      <c r="V33" s="1069">
        <v>243</v>
      </c>
      <c r="W33" s="1069"/>
      <c r="X33" s="1069"/>
      <c r="Y33" s="1069"/>
      <c r="Z33" s="1069"/>
      <c r="AA33" s="1069">
        <v>1</v>
      </c>
      <c r="AB33" s="1069"/>
      <c r="AC33" s="1069"/>
      <c r="AD33" s="1069"/>
      <c r="AE33" s="1070"/>
      <c r="AF33" s="1065">
        <v>57</v>
      </c>
      <c r="AG33" s="1066"/>
      <c r="AH33" s="1066"/>
      <c r="AI33" s="1066"/>
      <c r="AJ33" s="1067"/>
      <c r="AK33" s="1010">
        <v>180</v>
      </c>
      <c r="AL33" s="1001"/>
      <c r="AM33" s="1001"/>
      <c r="AN33" s="1001"/>
      <c r="AO33" s="1001"/>
      <c r="AP33" s="1001">
        <v>976</v>
      </c>
      <c r="AQ33" s="1001"/>
      <c r="AR33" s="1001"/>
      <c r="AS33" s="1001"/>
      <c r="AT33" s="1001"/>
      <c r="AU33" s="1001">
        <v>72</v>
      </c>
      <c r="AV33" s="1001"/>
      <c r="AW33" s="1001"/>
      <c r="AX33" s="1001"/>
      <c r="AY33" s="1001"/>
      <c r="AZ33" s="1071" t="s">
        <v>613</v>
      </c>
      <c r="BA33" s="1071"/>
      <c r="BB33" s="1071"/>
      <c r="BC33" s="1071"/>
      <c r="BD33" s="1071"/>
      <c r="BE33" s="1002" t="s">
        <v>417</v>
      </c>
      <c r="BF33" s="1002"/>
      <c r="BG33" s="1002"/>
      <c r="BH33" s="1002"/>
      <c r="BI33" s="1003"/>
      <c r="BJ33" s="229"/>
      <c r="BK33" s="229"/>
      <c r="BL33" s="229"/>
      <c r="BM33" s="229"/>
      <c r="BN33" s="229"/>
      <c r="BO33" s="238"/>
      <c r="BP33" s="238"/>
      <c r="BQ33" s="235">
        <v>27</v>
      </c>
      <c r="BR33" s="236"/>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7"/>
    </row>
    <row r="34" spans="1:131" ht="26.25" customHeight="1">
      <c r="A34" s="239">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10"/>
      <c r="AL34" s="1001"/>
      <c r="AM34" s="1001"/>
      <c r="AN34" s="1001"/>
      <c r="AO34" s="1001"/>
      <c r="AP34" s="1001"/>
      <c r="AQ34" s="1001"/>
      <c r="AR34" s="1001"/>
      <c r="AS34" s="1001"/>
      <c r="AT34" s="1001"/>
      <c r="AU34" s="1001"/>
      <c r="AV34" s="1001"/>
      <c r="AW34" s="1001"/>
      <c r="AX34" s="1001"/>
      <c r="AY34" s="1001"/>
      <c r="AZ34" s="1071"/>
      <c r="BA34" s="1071"/>
      <c r="BB34" s="1071"/>
      <c r="BC34" s="1071"/>
      <c r="BD34" s="1071"/>
      <c r="BE34" s="1002"/>
      <c r="BF34" s="1002"/>
      <c r="BG34" s="1002"/>
      <c r="BH34" s="1002"/>
      <c r="BI34" s="1003"/>
      <c r="BJ34" s="229"/>
      <c r="BK34" s="229"/>
      <c r="BL34" s="229"/>
      <c r="BM34" s="229"/>
      <c r="BN34" s="229"/>
      <c r="BO34" s="238"/>
      <c r="BP34" s="238"/>
      <c r="BQ34" s="235">
        <v>28</v>
      </c>
      <c r="BR34" s="236"/>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7"/>
    </row>
    <row r="35" spans="1:131" ht="26.25" customHeight="1">
      <c r="A35" s="239">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10"/>
      <c r="AL35" s="1001"/>
      <c r="AM35" s="1001"/>
      <c r="AN35" s="1001"/>
      <c r="AO35" s="1001"/>
      <c r="AP35" s="1001"/>
      <c r="AQ35" s="1001"/>
      <c r="AR35" s="1001"/>
      <c r="AS35" s="1001"/>
      <c r="AT35" s="1001"/>
      <c r="AU35" s="1001"/>
      <c r="AV35" s="1001"/>
      <c r="AW35" s="1001"/>
      <c r="AX35" s="1001"/>
      <c r="AY35" s="1001"/>
      <c r="AZ35" s="1071"/>
      <c r="BA35" s="1071"/>
      <c r="BB35" s="1071"/>
      <c r="BC35" s="1071"/>
      <c r="BD35" s="1071"/>
      <c r="BE35" s="1002"/>
      <c r="BF35" s="1002"/>
      <c r="BG35" s="1002"/>
      <c r="BH35" s="1002"/>
      <c r="BI35" s="1003"/>
      <c r="BJ35" s="229"/>
      <c r="BK35" s="229"/>
      <c r="BL35" s="229"/>
      <c r="BM35" s="229"/>
      <c r="BN35" s="229"/>
      <c r="BO35" s="238"/>
      <c r="BP35" s="238"/>
      <c r="BQ35" s="235">
        <v>29</v>
      </c>
      <c r="BR35" s="236"/>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7"/>
    </row>
    <row r="36" spans="1:131" ht="26.25" customHeight="1">
      <c r="A36" s="239">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10"/>
      <c r="AL36" s="1001"/>
      <c r="AM36" s="1001"/>
      <c r="AN36" s="1001"/>
      <c r="AO36" s="1001"/>
      <c r="AP36" s="1001"/>
      <c r="AQ36" s="1001"/>
      <c r="AR36" s="1001"/>
      <c r="AS36" s="1001"/>
      <c r="AT36" s="1001"/>
      <c r="AU36" s="1001"/>
      <c r="AV36" s="1001"/>
      <c r="AW36" s="1001"/>
      <c r="AX36" s="1001"/>
      <c r="AY36" s="1001"/>
      <c r="AZ36" s="1071"/>
      <c r="BA36" s="1071"/>
      <c r="BB36" s="1071"/>
      <c r="BC36" s="1071"/>
      <c r="BD36" s="1071"/>
      <c r="BE36" s="1002"/>
      <c r="BF36" s="1002"/>
      <c r="BG36" s="1002"/>
      <c r="BH36" s="1002"/>
      <c r="BI36" s="1003"/>
      <c r="BJ36" s="229"/>
      <c r="BK36" s="229"/>
      <c r="BL36" s="229"/>
      <c r="BM36" s="229"/>
      <c r="BN36" s="229"/>
      <c r="BO36" s="238"/>
      <c r="BP36" s="238"/>
      <c r="BQ36" s="235">
        <v>30</v>
      </c>
      <c r="BR36" s="236"/>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7"/>
    </row>
    <row r="37" spans="1:131" ht="26.25" customHeight="1">
      <c r="A37" s="239">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10"/>
      <c r="AL37" s="1001"/>
      <c r="AM37" s="1001"/>
      <c r="AN37" s="1001"/>
      <c r="AO37" s="1001"/>
      <c r="AP37" s="1001"/>
      <c r="AQ37" s="1001"/>
      <c r="AR37" s="1001"/>
      <c r="AS37" s="1001"/>
      <c r="AT37" s="1001"/>
      <c r="AU37" s="1001"/>
      <c r="AV37" s="1001"/>
      <c r="AW37" s="1001"/>
      <c r="AX37" s="1001"/>
      <c r="AY37" s="1001"/>
      <c r="AZ37" s="1071"/>
      <c r="BA37" s="1071"/>
      <c r="BB37" s="1071"/>
      <c r="BC37" s="1071"/>
      <c r="BD37" s="1071"/>
      <c r="BE37" s="1002"/>
      <c r="BF37" s="1002"/>
      <c r="BG37" s="1002"/>
      <c r="BH37" s="1002"/>
      <c r="BI37" s="1003"/>
      <c r="BJ37" s="229"/>
      <c r="BK37" s="229"/>
      <c r="BL37" s="229"/>
      <c r="BM37" s="229"/>
      <c r="BN37" s="229"/>
      <c r="BO37" s="238"/>
      <c r="BP37" s="238"/>
      <c r="BQ37" s="235">
        <v>31</v>
      </c>
      <c r="BR37" s="236"/>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7"/>
    </row>
    <row r="38" spans="1:131" ht="26.25" customHeight="1">
      <c r="A38" s="239">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10"/>
      <c r="AL38" s="1001"/>
      <c r="AM38" s="1001"/>
      <c r="AN38" s="1001"/>
      <c r="AO38" s="1001"/>
      <c r="AP38" s="1001"/>
      <c r="AQ38" s="1001"/>
      <c r="AR38" s="1001"/>
      <c r="AS38" s="1001"/>
      <c r="AT38" s="1001"/>
      <c r="AU38" s="1001"/>
      <c r="AV38" s="1001"/>
      <c r="AW38" s="1001"/>
      <c r="AX38" s="1001"/>
      <c r="AY38" s="1001"/>
      <c r="AZ38" s="1071"/>
      <c r="BA38" s="1071"/>
      <c r="BB38" s="1071"/>
      <c r="BC38" s="1071"/>
      <c r="BD38" s="1071"/>
      <c r="BE38" s="1002"/>
      <c r="BF38" s="1002"/>
      <c r="BG38" s="1002"/>
      <c r="BH38" s="1002"/>
      <c r="BI38" s="1003"/>
      <c r="BJ38" s="229"/>
      <c r="BK38" s="229"/>
      <c r="BL38" s="229"/>
      <c r="BM38" s="229"/>
      <c r="BN38" s="229"/>
      <c r="BO38" s="238"/>
      <c r="BP38" s="238"/>
      <c r="BQ38" s="235">
        <v>32</v>
      </c>
      <c r="BR38" s="236"/>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7"/>
    </row>
    <row r="39" spans="1:131" ht="26.25" customHeight="1">
      <c r="A39" s="239">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10"/>
      <c r="AL39" s="1001"/>
      <c r="AM39" s="1001"/>
      <c r="AN39" s="1001"/>
      <c r="AO39" s="1001"/>
      <c r="AP39" s="1001"/>
      <c r="AQ39" s="1001"/>
      <c r="AR39" s="1001"/>
      <c r="AS39" s="1001"/>
      <c r="AT39" s="1001"/>
      <c r="AU39" s="1001"/>
      <c r="AV39" s="1001"/>
      <c r="AW39" s="1001"/>
      <c r="AX39" s="1001"/>
      <c r="AY39" s="1001"/>
      <c r="AZ39" s="1071"/>
      <c r="BA39" s="1071"/>
      <c r="BB39" s="1071"/>
      <c r="BC39" s="1071"/>
      <c r="BD39" s="1071"/>
      <c r="BE39" s="1002"/>
      <c r="BF39" s="1002"/>
      <c r="BG39" s="1002"/>
      <c r="BH39" s="1002"/>
      <c r="BI39" s="1003"/>
      <c r="BJ39" s="229"/>
      <c r="BK39" s="229"/>
      <c r="BL39" s="229"/>
      <c r="BM39" s="229"/>
      <c r="BN39" s="229"/>
      <c r="BO39" s="238"/>
      <c r="BP39" s="238"/>
      <c r="BQ39" s="235">
        <v>33</v>
      </c>
      <c r="BR39" s="236"/>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7"/>
    </row>
    <row r="40" spans="1:131" ht="26.25" customHeight="1">
      <c r="A40" s="235">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10"/>
      <c r="AL40" s="1001"/>
      <c r="AM40" s="1001"/>
      <c r="AN40" s="1001"/>
      <c r="AO40" s="1001"/>
      <c r="AP40" s="1001"/>
      <c r="AQ40" s="1001"/>
      <c r="AR40" s="1001"/>
      <c r="AS40" s="1001"/>
      <c r="AT40" s="1001"/>
      <c r="AU40" s="1001"/>
      <c r="AV40" s="1001"/>
      <c r="AW40" s="1001"/>
      <c r="AX40" s="1001"/>
      <c r="AY40" s="1001"/>
      <c r="AZ40" s="1071"/>
      <c r="BA40" s="1071"/>
      <c r="BB40" s="1071"/>
      <c r="BC40" s="1071"/>
      <c r="BD40" s="1071"/>
      <c r="BE40" s="1002"/>
      <c r="BF40" s="1002"/>
      <c r="BG40" s="1002"/>
      <c r="BH40" s="1002"/>
      <c r="BI40" s="1003"/>
      <c r="BJ40" s="229"/>
      <c r="BK40" s="229"/>
      <c r="BL40" s="229"/>
      <c r="BM40" s="229"/>
      <c r="BN40" s="229"/>
      <c r="BO40" s="238"/>
      <c r="BP40" s="238"/>
      <c r="BQ40" s="235">
        <v>34</v>
      </c>
      <c r="BR40" s="236"/>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7"/>
    </row>
    <row r="41" spans="1:131" ht="26.25" customHeight="1">
      <c r="A41" s="235">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10"/>
      <c r="AL41" s="1001"/>
      <c r="AM41" s="1001"/>
      <c r="AN41" s="1001"/>
      <c r="AO41" s="1001"/>
      <c r="AP41" s="1001"/>
      <c r="AQ41" s="1001"/>
      <c r="AR41" s="1001"/>
      <c r="AS41" s="1001"/>
      <c r="AT41" s="1001"/>
      <c r="AU41" s="1001"/>
      <c r="AV41" s="1001"/>
      <c r="AW41" s="1001"/>
      <c r="AX41" s="1001"/>
      <c r="AY41" s="1001"/>
      <c r="AZ41" s="1071"/>
      <c r="BA41" s="1071"/>
      <c r="BB41" s="1071"/>
      <c r="BC41" s="1071"/>
      <c r="BD41" s="1071"/>
      <c r="BE41" s="1002"/>
      <c r="BF41" s="1002"/>
      <c r="BG41" s="1002"/>
      <c r="BH41" s="1002"/>
      <c r="BI41" s="1003"/>
      <c r="BJ41" s="229"/>
      <c r="BK41" s="229"/>
      <c r="BL41" s="229"/>
      <c r="BM41" s="229"/>
      <c r="BN41" s="229"/>
      <c r="BO41" s="238"/>
      <c r="BP41" s="238"/>
      <c r="BQ41" s="235">
        <v>35</v>
      </c>
      <c r="BR41" s="236"/>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7"/>
    </row>
    <row r="42" spans="1:131" ht="26.25" customHeight="1">
      <c r="A42" s="235">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10"/>
      <c r="AL42" s="1001"/>
      <c r="AM42" s="1001"/>
      <c r="AN42" s="1001"/>
      <c r="AO42" s="1001"/>
      <c r="AP42" s="1001"/>
      <c r="AQ42" s="1001"/>
      <c r="AR42" s="1001"/>
      <c r="AS42" s="1001"/>
      <c r="AT42" s="1001"/>
      <c r="AU42" s="1001"/>
      <c r="AV42" s="1001"/>
      <c r="AW42" s="1001"/>
      <c r="AX42" s="1001"/>
      <c r="AY42" s="1001"/>
      <c r="AZ42" s="1071"/>
      <c r="BA42" s="1071"/>
      <c r="BB42" s="1071"/>
      <c r="BC42" s="1071"/>
      <c r="BD42" s="1071"/>
      <c r="BE42" s="1002"/>
      <c r="BF42" s="1002"/>
      <c r="BG42" s="1002"/>
      <c r="BH42" s="1002"/>
      <c r="BI42" s="1003"/>
      <c r="BJ42" s="229"/>
      <c r="BK42" s="229"/>
      <c r="BL42" s="229"/>
      <c r="BM42" s="229"/>
      <c r="BN42" s="229"/>
      <c r="BO42" s="238"/>
      <c r="BP42" s="238"/>
      <c r="BQ42" s="235">
        <v>36</v>
      </c>
      <c r="BR42" s="236"/>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7"/>
    </row>
    <row r="43" spans="1:131" ht="26.25" customHeight="1">
      <c r="A43" s="235">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10"/>
      <c r="AL43" s="1001"/>
      <c r="AM43" s="1001"/>
      <c r="AN43" s="1001"/>
      <c r="AO43" s="1001"/>
      <c r="AP43" s="1001"/>
      <c r="AQ43" s="1001"/>
      <c r="AR43" s="1001"/>
      <c r="AS43" s="1001"/>
      <c r="AT43" s="1001"/>
      <c r="AU43" s="1001"/>
      <c r="AV43" s="1001"/>
      <c r="AW43" s="1001"/>
      <c r="AX43" s="1001"/>
      <c r="AY43" s="1001"/>
      <c r="AZ43" s="1071"/>
      <c r="BA43" s="1071"/>
      <c r="BB43" s="1071"/>
      <c r="BC43" s="1071"/>
      <c r="BD43" s="1071"/>
      <c r="BE43" s="1002"/>
      <c r="BF43" s="1002"/>
      <c r="BG43" s="1002"/>
      <c r="BH43" s="1002"/>
      <c r="BI43" s="1003"/>
      <c r="BJ43" s="229"/>
      <c r="BK43" s="229"/>
      <c r="BL43" s="229"/>
      <c r="BM43" s="229"/>
      <c r="BN43" s="229"/>
      <c r="BO43" s="238"/>
      <c r="BP43" s="238"/>
      <c r="BQ43" s="235">
        <v>37</v>
      </c>
      <c r="BR43" s="236"/>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7"/>
    </row>
    <row r="44" spans="1:131" ht="26.25" customHeight="1">
      <c r="A44" s="235">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10"/>
      <c r="AL44" s="1001"/>
      <c r="AM44" s="1001"/>
      <c r="AN44" s="1001"/>
      <c r="AO44" s="1001"/>
      <c r="AP44" s="1001"/>
      <c r="AQ44" s="1001"/>
      <c r="AR44" s="1001"/>
      <c r="AS44" s="1001"/>
      <c r="AT44" s="1001"/>
      <c r="AU44" s="1001"/>
      <c r="AV44" s="1001"/>
      <c r="AW44" s="1001"/>
      <c r="AX44" s="1001"/>
      <c r="AY44" s="1001"/>
      <c r="AZ44" s="1071"/>
      <c r="BA44" s="1071"/>
      <c r="BB44" s="1071"/>
      <c r="BC44" s="1071"/>
      <c r="BD44" s="1071"/>
      <c r="BE44" s="1002"/>
      <c r="BF44" s="1002"/>
      <c r="BG44" s="1002"/>
      <c r="BH44" s="1002"/>
      <c r="BI44" s="1003"/>
      <c r="BJ44" s="229"/>
      <c r="BK44" s="229"/>
      <c r="BL44" s="229"/>
      <c r="BM44" s="229"/>
      <c r="BN44" s="229"/>
      <c r="BO44" s="238"/>
      <c r="BP44" s="238"/>
      <c r="BQ44" s="235">
        <v>38</v>
      </c>
      <c r="BR44" s="236"/>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7"/>
    </row>
    <row r="45" spans="1:131" ht="26.25" customHeight="1">
      <c r="A45" s="235">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10"/>
      <c r="AL45" s="1001"/>
      <c r="AM45" s="1001"/>
      <c r="AN45" s="1001"/>
      <c r="AO45" s="1001"/>
      <c r="AP45" s="1001"/>
      <c r="AQ45" s="1001"/>
      <c r="AR45" s="1001"/>
      <c r="AS45" s="1001"/>
      <c r="AT45" s="1001"/>
      <c r="AU45" s="1001"/>
      <c r="AV45" s="1001"/>
      <c r="AW45" s="1001"/>
      <c r="AX45" s="1001"/>
      <c r="AY45" s="1001"/>
      <c r="AZ45" s="1071"/>
      <c r="BA45" s="1071"/>
      <c r="BB45" s="1071"/>
      <c r="BC45" s="1071"/>
      <c r="BD45" s="1071"/>
      <c r="BE45" s="1002"/>
      <c r="BF45" s="1002"/>
      <c r="BG45" s="1002"/>
      <c r="BH45" s="1002"/>
      <c r="BI45" s="1003"/>
      <c r="BJ45" s="229"/>
      <c r="BK45" s="229"/>
      <c r="BL45" s="229"/>
      <c r="BM45" s="229"/>
      <c r="BN45" s="229"/>
      <c r="BO45" s="238"/>
      <c r="BP45" s="238"/>
      <c r="BQ45" s="235">
        <v>39</v>
      </c>
      <c r="BR45" s="236"/>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7"/>
    </row>
    <row r="46" spans="1:131" ht="26.25" customHeight="1">
      <c r="A46" s="235">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10"/>
      <c r="AL46" s="1001"/>
      <c r="AM46" s="1001"/>
      <c r="AN46" s="1001"/>
      <c r="AO46" s="1001"/>
      <c r="AP46" s="1001"/>
      <c r="AQ46" s="1001"/>
      <c r="AR46" s="1001"/>
      <c r="AS46" s="1001"/>
      <c r="AT46" s="1001"/>
      <c r="AU46" s="1001"/>
      <c r="AV46" s="1001"/>
      <c r="AW46" s="1001"/>
      <c r="AX46" s="1001"/>
      <c r="AY46" s="1001"/>
      <c r="AZ46" s="1071"/>
      <c r="BA46" s="1071"/>
      <c r="BB46" s="1071"/>
      <c r="BC46" s="1071"/>
      <c r="BD46" s="1071"/>
      <c r="BE46" s="1002"/>
      <c r="BF46" s="1002"/>
      <c r="BG46" s="1002"/>
      <c r="BH46" s="1002"/>
      <c r="BI46" s="1003"/>
      <c r="BJ46" s="229"/>
      <c r="BK46" s="229"/>
      <c r="BL46" s="229"/>
      <c r="BM46" s="229"/>
      <c r="BN46" s="229"/>
      <c r="BO46" s="238"/>
      <c r="BP46" s="238"/>
      <c r="BQ46" s="235">
        <v>40</v>
      </c>
      <c r="BR46" s="236"/>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7"/>
    </row>
    <row r="47" spans="1:131" ht="26.25" customHeight="1">
      <c r="A47" s="235">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0"/>
      <c r="AL47" s="1001"/>
      <c r="AM47" s="1001"/>
      <c r="AN47" s="1001"/>
      <c r="AO47" s="1001"/>
      <c r="AP47" s="1001"/>
      <c r="AQ47" s="1001"/>
      <c r="AR47" s="1001"/>
      <c r="AS47" s="1001"/>
      <c r="AT47" s="1001"/>
      <c r="AU47" s="1001"/>
      <c r="AV47" s="1001"/>
      <c r="AW47" s="1001"/>
      <c r="AX47" s="1001"/>
      <c r="AY47" s="1001"/>
      <c r="AZ47" s="1071"/>
      <c r="BA47" s="1071"/>
      <c r="BB47" s="1071"/>
      <c r="BC47" s="1071"/>
      <c r="BD47" s="1071"/>
      <c r="BE47" s="1002"/>
      <c r="BF47" s="1002"/>
      <c r="BG47" s="1002"/>
      <c r="BH47" s="1002"/>
      <c r="BI47" s="1003"/>
      <c r="BJ47" s="229"/>
      <c r="BK47" s="229"/>
      <c r="BL47" s="229"/>
      <c r="BM47" s="229"/>
      <c r="BN47" s="229"/>
      <c r="BO47" s="238"/>
      <c r="BP47" s="238"/>
      <c r="BQ47" s="235">
        <v>41</v>
      </c>
      <c r="BR47" s="236"/>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7"/>
    </row>
    <row r="48" spans="1:131" ht="26.25" customHeight="1">
      <c r="A48" s="235">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0"/>
      <c r="AL48" s="1001"/>
      <c r="AM48" s="1001"/>
      <c r="AN48" s="1001"/>
      <c r="AO48" s="1001"/>
      <c r="AP48" s="1001"/>
      <c r="AQ48" s="1001"/>
      <c r="AR48" s="1001"/>
      <c r="AS48" s="1001"/>
      <c r="AT48" s="1001"/>
      <c r="AU48" s="1001"/>
      <c r="AV48" s="1001"/>
      <c r="AW48" s="1001"/>
      <c r="AX48" s="1001"/>
      <c r="AY48" s="1001"/>
      <c r="AZ48" s="1071"/>
      <c r="BA48" s="1071"/>
      <c r="BB48" s="1071"/>
      <c r="BC48" s="1071"/>
      <c r="BD48" s="1071"/>
      <c r="BE48" s="1002"/>
      <c r="BF48" s="1002"/>
      <c r="BG48" s="1002"/>
      <c r="BH48" s="1002"/>
      <c r="BI48" s="1003"/>
      <c r="BJ48" s="229"/>
      <c r="BK48" s="229"/>
      <c r="BL48" s="229"/>
      <c r="BM48" s="229"/>
      <c r="BN48" s="229"/>
      <c r="BO48" s="238"/>
      <c r="BP48" s="238"/>
      <c r="BQ48" s="235">
        <v>42</v>
      </c>
      <c r="BR48" s="236"/>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7"/>
    </row>
    <row r="49" spans="1:131" ht="26.25" customHeight="1">
      <c r="A49" s="235">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0"/>
      <c r="AL49" s="1001"/>
      <c r="AM49" s="1001"/>
      <c r="AN49" s="1001"/>
      <c r="AO49" s="1001"/>
      <c r="AP49" s="1001"/>
      <c r="AQ49" s="1001"/>
      <c r="AR49" s="1001"/>
      <c r="AS49" s="1001"/>
      <c r="AT49" s="1001"/>
      <c r="AU49" s="1001"/>
      <c r="AV49" s="1001"/>
      <c r="AW49" s="1001"/>
      <c r="AX49" s="1001"/>
      <c r="AY49" s="1001"/>
      <c r="AZ49" s="1071"/>
      <c r="BA49" s="1071"/>
      <c r="BB49" s="1071"/>
      <c r="BC49" s="1071"/>
      <c r="BD49" s="1071"/>
      <c r="BE49" s="1002"/>
      <c r="BF49" s="1002"/>
      <c r="BG49" s="1002"/>
      <c r="BH49" s="1002"/>
      <c r="BI49" s="1003"/>
      <c r="BJ49" s="229"/>
      <c r="BK49" s="229"/>
      <c r="BL49" s="229"/>
      <c r="BM49" s="229"/>
      <c r="BN49" s="229"/>
      <c r="BO49" s="238"/>
      <c r="BP49" s="238"/>
      <c r="BQ49" s="235">
        <v>43</v>
      </c>
      <c r="BR49" s="236"/>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7"/>
    </row>
    <row r="50" spans="1:131" ht="26.25" customHeight="1">
      <c r="A50" s="235">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2"/>
      <c r="BF50" s="1002"/>
      <c r="BG50" s="1002"/>
      <c r="BH50" s="1002"/>
      <c r="BI50" s="1003"/>
      <c r="BJ50" s="229"/>
      <c r="BK50" s="229"/>
      <c r="BL50" s="229"/>
      <c r="BM50" s="229"/>
      <c r="BN50" s="229"/>
      <c r="BO50" s="238"/>
      <c r="BP50" s="238"/>
      <c r="BQ50" s="235">
        <v>44</v>
      </c>
      <c r="BR50" s="236"/>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7"/>
    </row>
    <row r="51" spans="1:131" ht="26.25" customHeight="1">
      <c r="A51" s="235">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2"/>
      <c r="BF51" s="1002"/>
      <c r="BG51" s="1002"/>
      <c r="BH51" s="1002"/>
      <c r="BI51" s="1003"/>
      <c r="BJ51" s="229"/>
      <c r="BK51" s="229"/>
      <c r="BL51" s="229"/>
      <c r="BM51" s="229"/>
      <c r="BN51" s="229"/>
      <c r="BO51" s="238"/>
      <c r="BP51" s="238"/>
      <c r="BQ51" s="235">
        <v>45</v>
      </c>
      <c r="BR51" s="236"/>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7"/>
    </row>
    <row r="52" spans="1:131" ht="26.25" customHeight="1">
      <c r="A52" s="235">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2"/>
      <c r="BF52" s="1002"/>
      <c r="BG52" s="1002"/>
      <c r="BH52" s="1002"/>
      <c r="BI52" s="1003"/>
      <c r="BJ52" s="229"/>
      <c r="BK52" s="229"/>
      <c r="BL52" s="229"/>
      <c r="BM52" s="229"/>
      <c r="BN52" s="229"/>
      <c r="BO52" s="238"/>
      <c r="BP52" s="238"/>
      <c r="BQ52" s="235">
        <v>46</v>
      </c>
      <c r="BR52" s="236"/>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7"/>
    </row>
    <row r="53" spans="1:131" ht="26.25" customHeight="1">
      <c r="A53" s="235">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2"/>
      <c r="BF53" s="1002"/>
      <c r="BG53" s="1002"/>
      <c r="BH53" s="1002"/>
      <c r="BI53" s="1003"/>
      <c r="BJ53" s="229"/>
      <c r="BK53" s="229"/>
      <c r="BL53" s="229"/>
      <c r="BM53" s="229"/>
      <c r="BN53" s="229"/>
      <c r="BO53" s="238"/>
      <c r="BP53" s="238"/>
      <c r="BQ53" s="235">
        <v>47</v>
      </c>
      <c r="BR53" s="236"/>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7"/>
    </row>
    <row r="54" spans="1:131" ht="26.25" customHeight="1">
      <c r="A54" s="235">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2"/>
      <c r="BF54" s="1002"/>
      <c r="BG54" s="1002"/>
      <c r="BH54" s="1002"/>
      <c r="BI54" s="1003"/>
      <c r="BJ54" s="229"/>
      <c r="BK54" s="229"/>
      <c r="BL54" s="229"/>
      <c r="BM54" s="229"/>
      <c r="BN54" s="229"/>
      <c r="BO54" s="238"/>
      <c r="BP54" s="238"/>
      <c r="BQ54" s="235">
        <v>48</v>
      </c>
      <c r="BR54" s="236"/>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7"/>
    </row>
    <row r="55" spans="1:131" ht="26.25" customHeight="1">
      <c r="A55" s="235">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2"/>
      <c r="BF55" s="1002"/>
      <c r="BG55" s="1002"/>
      <c r="BH55" s="1002"/>
      <c r="BI55" s="1003"/>
      <c r="BJ55" s="229"/>
      <c r="BK55" s="229"/>
      <c r="BL55" s="229"/>
      <c r="BM55" s="229"/>
      <c r="BN55" s="229"/>
      <c r="BO55" s="238"/>
      <c r="BP55" s="238"/>
      <c r="BQ55" s="235">
        <v>49</v>
      </c>
      <c r="BR55" s="236"/>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7"/>
    </row>
    <row r="56" spans="1:131" ht="26.25" customHeight="1">
      <c r="A56" s="235">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2"/>
      <c r="BF56" s="1002"/>
      <c r="BG56" s="1002"/>
      <c r="BH56" s="1002"/>
      <c r="BI56" s="1003"/>
      <c r="BJ56" s="229"/>
      <c r="BK56" s="229"/>
      <c r="BL56" s="229"/>
      <c r="BM56" s="229"/>
      <c r="BN56" s="229"/>
      <c r="BO56" s="238"/>
      <c r="BP56" s="238"/>
      <c r="BQ56" s="235">
        <v>50</v>
      </c>
      <c r="BR56" s="236"/>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7"/>
    </row>
    <row r="57" spans="1:131" ht="26.25" customHeight="1">
      <c r="A57" s="235">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2"/>
      <c r="BF57" s="1002"/>
      <c r="BG57" s="1002"/>
      <c r="BH57" s="1002"/>
      <c r="BI57" s="1003"/>
      <c r="BJ57" s="229"/>
      <c r="BK57" s="229"/>
      <c r="BL57" s="229"/>
      <c r="BM57" s="229"/>
      <c r="BN57" s="229"/>
      <c r="BO57" s="238"/>
      <c r="BP57" s="238"/>
      <c r="BQ57" s="235">
        <v>51</v>
      </c>
      <c r="BR57" s="236"/>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7"/>
    </row>
    <row r="58" spans="1:131" ht="26.25" customHeight="1">
      <c r="A58" s="235">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2"/>
      <c r="BF58" s="1002"/>
      <c r="BG58" s="1002"/>
      <c r="BH58" s="1002"/>
      <c r="BI58" s="1003"/>
      <c r="BJ58" s="229"/>
      <c r="BK58" s="229"/>
      <c r="BL58" s="229"/>
      <c r="BM58" s="229"/>
      <c r="BN58" s="229"/>
      <c r="BO58" s="238"/>
      <c r="BP58" s="238"/>
      <c r="BQ58" s="235">
        <v>52</v>
      </c>
      <c r="BR58" s="236"/>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7"/>
    </row>
    <row r="59" spans="1:131" ht="26.25" customHeight="1">
      <c r="A59" s="235">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2"/>
      <c r="BF59" s="1002"/>
      <c r="BG59" s="1002"/>
      <c r="BH59" s="1002"/>
      <c r="BI59" s="1003"/>
      <c r="BJ59" s="229"/>
      <c r="BK59" s="229"/>
      <c r="BL59" s="229"/>
      <c r="BM59" s="229"/>
      <c r="BN59" s="229"/>
      <c r="BO59" s="238"/>
      <c r="BP59" s="238"/>
      <c r="BQ59" s="235">
        <v>53</v>
      </c>
      <c r="BR59" s="236"/>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7"/>
    </row>
    <row r="60" spans="1:131" ht="26.25" customHeight="1">
      <c r="A60" s="235">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2"/>
      <c r="BF60" s="1002"/>
      <c r="BG60" s="1002"/>
      <c r="BH60" s="1002"/>
      <c r="BI60" s="1003"/>
      <c r="BJ60" s="229"/>
      <c r="BK60" s="229"/>
      <c r="BL60" s="229"/>
      <c r="BM60" s="229"/>
      <c r="BN60" s="229"/>
      <c r="BO60" s="238"/>
      <c r="BP60" s="238"/>
      <c r="BQ60" s="235">
        <v>54</v>
      </c>
      <c r="BR60" s="236"/>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7"/>
    </row>
    <row r="61" spans="1:131" ht="26.25" customHeight="1" thickBot="1">
      <c r="A61" s="235">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2"/>
      <c r="BF61" s="1002"/>
      <c r="BG61" s="1002"/>
      <c r="BH61" s="1002"/>
      <c r="BI61" s="1003"/>
      <c r="BJ61" s="229"/>
      <c r="BK61" s="229"/>
      <c r="BL61" s="229"/>
      <c r="BM61" s="229"/>
      <c r="BN61" s="229"/>
      <c r="BO61" s="238"/>
      <c r="BP61" s="238"/>
      <c r="BQ61" s="235">
        <v>55</v>
      </c>
      <c r="BR61" s="236"/>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7"/>
    </row>
    <row r="62" spans="1:131" ht="26.25" customHeight="1">
      <c r="A62" s="235">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2"/>
      <c r="BF62" s="1002"/>
      <c r="BG62" s="1002"/>
      <c r="BH62" s="1002"/>
      <c r="BI62" s="1003"/>
      <c r="BJ62" s="1057" t="s">
        <v>418</v>
      </c>
      <c r="BK62" s="1058"/>
      <c r="BL62" s="1058"/>
      <c r="BM62" s="1058"/>
      <c r="BN62" s="1059"/>
      <c r="BO62" s="238"/>
      <c r="BP62" s="238"/>
      <c r="BQ62" s="235">
        <v>56</v>
      </c>
      <c r="BR62" s="236"/>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7"/>
    </row>
    <row r="63" spans="1:131" ht="26.25" customHeight="1" thickBot="1">
      <c r="A63" s="237" t="s">
        <v>397</v>
      </c>
      <c r="B63" s="967" t="s">
        <v>419</v>
      </c>
      <c r="C63" s="968"/>
      <c r="D63" s="968"/>
      <c r="E63" s="968"/>
      <c r="F63" s="968"/>
      <c r="G63" s="968"/>
      <c r="H63" s="968"/>
      <c r="I63" s="968"/>
      <c r="J63" s="968"/>
      <c r="K63" s="968"/>
      <c r="L63" s="968"/>
      <c r="M63" s="968"/>
      <c r="N63" s="968"/>
      <c r="O63" s="968"/>
      <c r="P63" s="978"/>
      <c r="Q63" s="992"/>
      <c r="R63" s="993"/>
      <c r="S63" s="993"/>
      <c r="T63" s="993"/>
      <c r="U63" s="993"/>
      <c r="V63" s="993"/>
      <c r="W63" s="993"/>
      <c r="X63" s="993"/>
      <c r="Y63" s="993"/>
      <c r="Z63" s="993"/>
      <c r="AA63" s="993"/>
      <c r="AB63" s="993"/>
      <c r="AC63" s="993"/>
      <c r="AD63" s="993"/>
      <c r="AE63" s="1050"/>
      <c r="AF63" s="1051">
        <v>1008</v>
      </c>
      <c r="AG63" s="989"/>
      <c r="AH63" s="989"/>
      <c r="AI63" s="989"/>
      <c r="AJ63" s="1052"/>
      <c r="AK63" s="1053"/>
      <c r="AL63" s="993"/>
      <c r="AM63" s="993"/>
      <c r="AN63" s="993"/>
      <c r="AO63" s="993"/>
      <c r="AP63" s="989">
        <v>3399</v>
      </c>
      <c r="AQ63" s="989"/>
      <c r="AR63" s="989"/>
      <c r="AS63" s="989"/>
      <c r="AT63" s="989"/>
      <c r="AU63" s="989">
        <v>323</v>
      </c>
      <c r="AV63" s="989"/>
      <c r="AW63" s="989"/>
      <c r="AX63" s="989"/>
      <c r="AY63" s="989"/>
      <c r="AZ63" s="1047"/>
      <c r="BA63" s="1047"/>
      <c r="BB63" s="1047"/>
      <c r="BC63" s="1047"/>
      <c r="BD63" s="1047"/>
      <c r="BE63" s="990"/>
      <c r="BF63" s="990"/>
      <c r="BG63" s="990"/>
      <c r="BH63" s="990"/>
      <c r="BI63" s="991"/>
      <c r="BJ63" s="1048" t="s">
        <v>395</v>
      </c>
      <c r="BK63" s="983"/>
      <c r="BL63" s="983"/>
      <c r="BM63" s="983"/>
      <c r="BN63" s="1049"/>
      <c r="BO63" s="238"/>
      <c r="BP63" s="238"/>
      <c r="BQ63" s="235">
        <v>57</v>
      </c>
      <c r="BR63" s="236"/>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7"/>
    </row>
    <row r="64" spans="1:131" ht="26.25" customHeight="1">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7"/>
    </row>
    <row r="65" spans="1:131" ht="26.25" customHeight="1" thickBot="1">
      <c r="A65" s="229" t="s">
        <v>420</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7"/>
    </row>
    <row r="66" spans="1:131" ht="26.25" customHeight="1">
      <c r="A66" s="1025" t="s">
        <v>421</v>
      </c>
      <c r="B66" s="1026"/>
      <c r="C66" s="1026"/>
      <c r="D66" s="1026"/>
      <c r="E66" s="1026"/>
      <c r="F66" s="1026"/>
      <c r="G66" s="1026"/>
      <c r="H66" s="1026"/>
      <c r="I66" s="1026"/>
      <c r="J66" s="1026"/>
      <c r="K66" s="1026"/>
      <c r="L66" s="1026"/>
      <c r="M66" s="1026"/>
      <c r="N66" s="1026"/>
      <c r="O66" s="1026"/>
      <c r="P66" s="1027"/>
      <c r="Q66" s="1031" t="s">
        <v>422</v>
      </c>
      <c r="R66" s="1032"/>
      <c r="S66" s="1032"/>
      <c r="T66" s="1032"/>
      <c r="U66" s="1033"/>
      <c r="V66" s="1031" t="s">
        <v>423</v>
      </c>
      <c r="W66" s="1032"/>
      <c r="X66" s="1032"/>
      <c r="Y66" s="1032"/>
      <c r="Z66" s="1033"/>
      <c r="AA66" s="1031" t="s">
        <v>424</v>
      </c>
      <c r="AB66" s="1032"/>
      <c r="AC66" s="1032"/>
      <c r="AD66" s="1032"/>
      <c r="AE66" s="1033"/>
      <c r="AF66" s="1037" t="s">
        <v>425</v>
      </c>
      <c r="AG66" s="1038"/>
      <c r="AH66" s="1038"/>
      <c r="AI66" s="1038"/>
      <c r="AJ66" s="1039"/>
      <c r="AK66" s="1031" t="s">
        <v>426</v>
      </c>
      <c r="AL66" s="1026"/>
      <c r="AM66" s="1026"/>
      <c r="AN66" s="1026"/>
      <c r="AO66" s="1027"/>
      <c r="AP66" s="1031" t="s">
        <v>427</v>
      </c>
      <c r="AQ66" s="1032"/>
      <c r="AR66" s="1032"/>
      <c r="AS66" s="1032"/>
      <c r="AT66" s="1033"/>
      <c r="AU66" s="1031" t="s">
        <v>428</v>
      </c>
      <c r="AV66" s="1032"/>
      <c r="AW66" s="1032"/>
      <c r="AX66" s="1032"/>
      <c r="AY66" s="1033"/>
      <c r="AZ66" s="1031" t="s">
        <v>383</v>
      </c>
      <c r="BA66" s="1032"/>
      <c r="BB66" s="1032"/>
      <c r="BC66" s="1032"/>
      <c r="BD66" s="1045"/>
      <c r="BE66" s="238"/>
      <c r="BF66" s="238"/>
      <c r="BG66" s="238"/>
      <c r="BH66" s="238"/>
      <c r="BI66" s="238"/>
      <c r="BJ66" s="238"/>
      <c r="BK66" s="238"/>
      <c r="BL66" s="238"/>
      <c r="BM66" s="238"/>
      <c r="BN66" s="238"/>
      <c r="BO66" s="238"/>
      <c r="BP66" s="238"/>
      <c r="BQ66" s="235">
        <v>60</v>
      </c>
      <c r="BR66" s="240"/>
      <c r="BS66" s="975"/>
      <c r="BT66" s="976"/>
      <c r="BU66" s="976"/>
      <c r="BV66" s="976"/>
      <c r="BW66" s="976"/>
      <c r="BX66" s="976"/>
      <c r="BY66" s="976"/>
      <c r="BZ66" s="976"/>
      <c r="CA66" s="976"/>
      <c r="CB66" s="976"/>
      <c r="CC66" s="976"/>
      <c r="CD66" s="976"/>
      <c r="CE66" s="976"/>
      <c r="CF66" s="976"/>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5"/>
      <c r="DW66" s="976"/>
      <c r="DX66" s="976"/>
      <c r="DY66" s="976"/>
      <c r="DZ66" s="977"/>
      <c r="EA66" s="227"/>
    </row>
    <row r="67" spans="1:13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38"/>
      <c r="BF67" s="238"/>
      <c r="BG67" s="238"/>
      <c r="BH67" s="238"/>
      <c r="BI67" s="238"/>
      <c r="BJ67" s="238"/>
      <c r="BK67" s="238"/>
      <c r="BL67" s="238"/>
      <c r="BM67" s="238"/>
      <c r="BN67" s="238"/>
      <c r="BO67" s="238"/>
      <c r="BP67" s="238"/>
      <c r="BQ67" s="235">
        <v>61</v>
      </c>
      <c r="BR67" s="240"/>
      <c r="BS67" s="975"/>
      <c r="BT67" s="976"/>
      <c r="BU67" s="976"/>
      <c r="BV67" s="976"/>
      <c r="BW67" s="976"/>
      <c r="BX67" s="976"/>
      <c r="BY67" s="976"/>
      <c r="BZ67" s="976"/>
      <c r="CA67" s="976"/>
      <c r="CB67" s="976"/>
      <c r="CC67" s="976"/>
      <c r="CD67" s="976"/>
      <c r="CE67" s="976"/>
      <c r="CF67" s="976"/>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5"/>
      <c r="DW67" s="976"/>
      <c r="DX67" s="976"/>
      <c r="DY67" s="976"/>
      <c r="DZ67" s="977"/>
      <c r="EA67" s="227"/>
    </row>
    <row r="68" spans="1:131" ht="26.25" customHeight="1" thickTop="1">
      <c r="A68" s="233">
        <v>1</v>
      </c>
      <c r="B68" s="1015" t="s">
        <v>593</v>
      </c>
      <c r="C68" s="1016"/>
      <c r="D68" s="1016"/>
      <c r="E68" s="1016"/>
      <c r="F68" s="1016"/>
      <c r="G68" s="1016"/>
      <c r="H68" s="1016"/>
      <c r="I68" s="1016"/>
      <c r="J68" s="1016"/>
      <c r="K68" s="1016"/>
      <c r="L68" s="1016"/>
      <c r="M68" s="1016"/>
      <c r="N68" s="1016"/>
      <c r="O68" s="1016"/>
      <c r="P68" s="1017"/>
      <c r="Q68" s="1018">
        <v>8128</v>
      </c>
      <c r="R68" s="1012"/>
      <c r="S68" s="1012"/>
      <c r="T68" s="1012"/>
      <c r="U68" s="1012"/>
      <c r="V68" s="1012">
        <v>7814</v>
      </c>
      <c r="W68" s="1012"/>
      <c r="X68" s="1012"/>
      <c r="Y68" s="1012"/>
      <c r="Z68" s="1012"/>
      <c r="AA68" s="1012">
        <v>314</v>
      </c>
      <c r="AB68" s="1012"/>
      <c r="AC68" s="1012"/>
      <c r="AD68" s="1012"/>
      <c r="AE68" s="1012"/>
      <c r="AF68" s="1012">
        <v>314</v>
      </c>
      <c r="AG68" s="1012"/>
      <c r="AH68" s="1012"/>
      <c r="AI68" s="1012"/>
      <c r="AJ68" s="1012"/>
      <c r="AK68" s="1012">
        <v>3300</v>
      </c>
      <c r="AL68" s="1012"/>
      <c r="AM68" s="1012"/>
      <c r="AN68" s="1012"/>
      <c r="AO68" s="1012"/>
      <c r="AP68" s="1012" t="s">
        <v>615</v>
      </c>
      <c r="AQ68" s="1012"/>
      <c r="AR68" s="1012"/>
      <c r="AS68" s="1012"/>
      <c r="AT68" s="1012"/>
      <c r="AU68" s="1012">
        <v>0</v>
      </c>
      <c r="AV68" s="1012"/>
      <c r="AW68" s="1012"/>
      <c r="AX68" s="1012"/>
      <c r="AY68" s="1012"/>
      <c r="AZ68" s="1013"/>
      <c r="BA68" s="1013"/>
      <c r="BB68" s="1013"/>
      <c r="BC68" s="1013"/>
      <c r="BD68" s="1014"/>
      <c r="BE68" s="238"/>
      <c r="BF68" s="238"/>
      <c r="BG68" s="238"/>
      <c r="BH68" s="238"/>
      <c r="BI68" s="238"/>
      <c r="BJ68" s="238"/>
      <c r="BK68" s="238"/>
      <c r="BL68" s="238"/>
      <c r="BM68" s="238"/>
      <c r="BN68" s="238"/>
      <c r="BO68" s="238"/>
      <c r="BP68" s="238"/>
      <c r="BQ68" s="235">
        <v>62</v>
      </c>
      <c r="BR68" s="240"/>
      <c r="BS68" s="975"/>
      <c r="BT68" s="976"/>
      <c r="BU68" s="976"/>
      <c r="BV68" s="976"/>
      <c r="BW68" s="976"/>
      <c r="BX68" s="976"/>
      <c r="BY68" s="976"/>
      <c r="BZ68" s="976"/>
      <c r="CA68" s="976"/>
      <c r="CB68" s="976"/>
      <c r="CC68" s="976"/>
      <c r="CD68" s="976"/>
      <c r="CE68" s="976"/>
      <c r="CF68" s="976"/>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5"/>
      <c r="DW68" s="976"/>
      <c r="DX68" s="976"/>
      <c r="DY68" s="976"/>
      <c r="DZ68" s="977"/>
      <c r="EA68" s="227"/>
    </row>
    <row r="69" spans="1:131" ht="26.25" customHeight="1">
      <c r="A69" s="235">
        <v>2</v>
      </c>
      <c r="B69" s="1004" t="s">
        <v>594</v>
      </c>
      <c r="C69" s="1005"/>
      <c r="D69" s="1005"/>
      <c r="E69" s="1005"/>
      <c r="F69" s="1005"/>
      <c r="G69" s="1005"/>
      <c r="H69" s="1005"/>
      <c r="I69" s="1005"/>
      <c r="J69" s="1005"/>
      <c r="K69" s="1005"/>
      <c r="L69" s="1005"/>
      <c r="M69" s="1005"/>
      <c r="N69" s="1005"/>
      <c r="O69" s="1005"/>
      <c r="P69" s="1006"/>
      <c r="Q69" s="1007">
        <v>529</v>
      </c>
      <c r="R69" s="1001"/>
      <c r="S69" s="1001"/>
      <c r="T69" s="1001"/>
      <c r="U69" s="1001"/>
      <c r="V69" s="1001">
        <v>526</v>
      </c>
      <c r="W69" s="1001"/>
      <c r="X69" s="1001"/>
      <c r="Y69" s="1001"/>
      <c r="Z69" s="1001"/>
      <c r="AA69" s="1001">
        <v>3</v>
      </c>
      <c r="AB69" s="1001"/>
      <c r="AC69" s="1001"/>
      <c r="AD69" s="1001"/>
      <c r="AE69" s="1001"/>
      <c r="AF69" s="1001">
        <v>3</v>
      </c>
      <c r="AG69" s="1001"/>
      <c r="AH69" s="1001"/>
      <c r="AI69" s="1001"/>
      <c r="AJ69" s="1001"/>
      <c r="AK69" s="1001">
        <v>0</v>
      </c>
      <c r="AL69" s="1001"/>
      <c r="AM69" s="1001"/>
      <c r="AN69" s="1001"/>
      <c r="AO69" s="1001"/>
      <c r="AP69" s="1001" t="s">
        <v>615</v>
      </c>
      <c r="AQ69" s="1001"/>
      <c r="AR69" s="1001"/>
      <c r="AS69" s="1001"/>
      <c r="AT69" s="1001"/>
      <c r="AU69" s="1001">
        <v>0</v>
      </c>
      <c r="AV69" s="1001"/>
      <c r="AW69" s="1001"/>
      <c r="AX69" s="1001"/>
      <c r="AY69" s="1001"/>
      <c r="AZ69" s="1002"/>
      <c r="BA69" s="1002"/>
      <c r="BB69" s="1002"/>
      <c r="BC69" s="1002"/>
      <c r="BD69" s="1003"/>
      <c r="BE69" s="238"/>
      <c r="BF69" s="238"/>
      <c r="BG69" s="238"/>
      <c r="BH69" s="238"/>
      <c r="BI69" s="238"/>
      <c r="BJ69" s="238"/>
      <c r="BK69" s="238"/>
      <c r="BL69" s="238"/>
      <c r="BM69" s="238"/>
      <c r="BN69" s="238"/>
      <c r="BO69" s="238"/>
      <c r="BP69" s="238"/>
      <c r="BQ69" s="235">
        <v>63</v>
      </c>
      <c r="BR69" s="240"/>
      <c r="BS69" s="975"/>
      <c r="BT69" s="976"/>
      <c r="BU69" s="976"/>
      <c r="BV69" s="976"/>
      <c r="BW69" s="976"/>
      <c r="BX69" s="976"/>
      <c r="BY69" s="976"/>
      <c r="BZ69" s="976"/>
      <c r="CA69" s="976"/>
      <c r="CB69" s="976"/>
      <c r="CC69" s="976"/>
      <c r="CD69" s="976"/>
      <c r="CE69" s="976"/>
      <c r="CF69" s="976"/>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5"/>
      <c r="DW69" s="976"/>
      <c r="DX69" s="976"/>
      <c r="DY69" s="976"/>
      <c r="DZ69" s="977"/>
      <c r="EA69" s="227"/>
    </row>
    <row r="70" spans="1:131" ht="26.25" customHeight="1">
      <c r="A70" s="235">
        <v>3</v>
      </c>
      <c r="B70" s="1004" t="s">
        <v>595</v>
      </c>
      <c r="C70" s="1005"/>
      <c r="D70" s="1005"/>
      <c r="E70" s="1005"/>
      <c r="F70" s="1005"/>
      <c r="G70" s="1005"/>
      <c r="H70" s="1005"/>
      <c r="I70" s="1005"/>
      <c r="J70" s="1005"/>
      <c r="K70" s="1005"/>
      <c r="L70" s="1005"/>
      <c r="M70" s="1005"/>
      <c r="N70" s="1005"/>
      <c r="O70" s="1005"/>
      <c r="P70" s="1006"/>
      <c r="Q70" s="1007">
        <v>33</v>
      </c>
      <c r="R70" s="1001"/>
      <c r="S70" s="1001"/>
      <c r="T70" s="1001"/>
      <c r="U70" s="1001"/>
      <c r="V70" s="1001">
        <v>29</v>
      </c>
      <c r="W70" s="1001"/>
      <c r="X70" s="1001"/>
      <c r="Y70" s="1001"/>
      <c r="Z70" s="1001"/>
      <c r="AA70" s="1001">
        <v>4</v>
      </c>
      <c r="AB70" s="1001"/>
      <c r="AC70" s="1001"/>
      <c r="AD70" s="1001"/>
      <c r="AE70" s="1001"/>
      <c r="AF70" s="1001">
        <v>4</v>
      </c>
      <c r="AG70" s="1001"/>
      <c r="AH70" s="1001"/>
      <c r="AI70" s="1001"/>
      <c r="AJ70" s="1001"/>
      <c r="AK70" s="1001">
        <v>0</v>
      </c>
      <c r="AL70" s="1001"/>
      <c r="AM70" s="1001"/>
      <c r="AN70" s="1001"/>
      <c r="AO70" s="1001"/>
      <c r="AP70" s="1001" t="s">
        <v>615</v>
      </c>
      <c r="AQ70" s="1001"/>
      <c r="AR70" s="1001"/>
      <c r="AS70" s="1001"/>
      <c r="AT70" s="1001"/>
      <c r="AU70" s="1001">
        <v>0</v>
      </c>
      <c r="AV70" s="1001"/>
      <c r="AW70" s="1001"/>
      <c r="AX70" s="1001"/>
      <c r="AY70" s="1001"/>
      <c r="AZ70" s="1002"/>
      <c r="BA70" s="1002"/>
      <c r="BB70" s="1002"/>
      <c r="BC70" s="1002"/>
      <c r="BD70" s="1003"/>
      <c r="BE70" s="238"/>
      <c r="BF70" s="238"/>
      <c r="BG70" s="238"/>
      <c r="BH70" s="238"/>
      <c r="BI70" s="238"/>
      <c r="BJ70" s="238"/>
      <c r="BK70" s="238"/>
      <c r="BL70" s="238"/>
      <c r="BM70" s="238"/>
      <c r="BN70" s="238"/>
      <c r="BO70" s="238"/>
      <c r="BP70" s="238"/>
      <c r="BQ70" s="235">
        <v>64</v>
      </c>
      <c r="BR70" s="240"/>
      <c r="BS70" s="975"/>
      <c r="BT70" s="976"/>
      <c r="BU70" s="976"/>
      <c r="BV70" s="976"/>
      <c r="BW70" s="976"/>
      <c r="BX70" s="976"/>
      <c r="BY70" s="976"/>
      <c r="BZ70" s="976"/>
      <c r="CA70" s="976"/>
      <c r="CB70" s="976"/>
      <c r="CC70" s="976"/>
      <c r="CD70" s="976"/>
      <c r="CE70" s="976"/>
      <c r="CF70" s="976"/>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5"/>
      <c r="DW70" s="976"/>
      <c r="DX70" s="976"/>
      <c r="DY70" s="976"/>
      <c r="DZ70" s="977"/>
      <c r="EA70" s="227"/>
    </row>
    <row r="71" spans="1:131" ht="26.25" customHeight="1">
      <c r="A71" s="235">
        <v>4</v>
      </c>
      <c r="B71" s="1004" t="s">
        <v>596</v>
      </c>
      <c r="C71" s="1005"/>
      <c r="D71" s="1005"/>
      <c r="E71" s="1005"/>
      <c r="F71" s="1005"/>
      <c r="G71" s="1005"/>
      <c r="H71" s="1005"/>
      <c r="I71" s="1005"/>
      <c r="J71" s="1005"/>
      <c r="K71" s="1005"/>
      <c r="L71" s="1005"/>
      <c r="M71" s="1005"/>
      <c r="N71" s="1005"/>
      <c r="O71" s="1005"/>
      <c r="P71" s="1006"/>
      <c r="Q71" s="1007">
        <v>738</v>
      </c>
      <c r="R71" s="1001"/>
      <c r="S71" s="1001"/>
      <c r="T71" s="1001"/>
      <c r="U71" s="1001"/>
      <c r="V71" s="1001">
        <v>736</v>
      </c>
      <c r="W71" s="1001"/>
      <c r="X71" s="1001"/>
      <c r="Y71" s="1001"/>
      <c r="Z71" s="1001"/>
      <c r="AA71" s="1001">
        <v>3</v>
      </c>
      <c r="AB71" s="1001"/>
      <c r="AC71" s="1001"/>
      <c r="AD71" s="1001"/>
      <c r="AE71" s="1001"/>
      <c r="AF71" s="1001">
        <v>3</v>
      </c>
      <c r="AG71" s="1001"/>
      <c r="AH71" s="1001"/>
      <c r="AI71" s="1001"/>
      <c r="AJ71" s="1001"/>
      <c r="AK71" s="1001">
        <v>571</v>
      </c>
      <c r="AL71" s="1001"/>
      <c r="AM71" s="1001"/>
      <c r="AN71" s="1001"/>
      <c r="AO71" s="1001"/>
      <c r="AP71" s="1001" t="s">
        <v>615</v>
      </c>
      <c r="AQ71" s="1001"/>
      <c r="AR71" s="1001"/>
      <c r="AS71" s="1001"/>
      <c r="AT71" s="1001"/>
      <c r="AU71" s="1001">
        <v>0</v>
      </c>
      <c r="AV71" s="1001"/>
      <c r="AW71" s="1001"/>
      <c r="AX71" s="1001"/>
      <c r="AY71" s="1001"/>
      <c r="AZ71" s="1002"/>
      <c r="BA71" s="1002"/>
      <c r="BB71" s="1002"/>
      <c r="BC71" s="1002"/>
      <c r="BD71" s="1003"/>
      <c r="BE71" s="238"/>
      <c r="BF71" s="238"/>
      <c r="BG71" s="238"/>
      <c r="BH71" s="238"/>
      <c r="BI71" s="238"/>
      <c r="BJ71" s="238"/>
      <c r="BK71" s="238"/>
      <c r="BL71" s="238"/>
      <c r="BM71" s="238"/>
      <c r="BN71" s="238"/>
      <c r="BO71" s="238"/>
      <c r="BP71" s="238"/>
      <c r="BQ71" s="235">
        <v>65</v>
      </c>
      <c r="BR71" s="240"/>
      <c r="BS71" s="975"/>
      <c r="BT71" s="976"/>
      <c r="BU71" s="976"/>
      <c r="BV71" s="976"/>
      <c r="BW71" s="976"/>
      <c r="BX71" s="976"/>
      <c r="BY71" s="976"/>
      <c r="BZ71" s="976"/>
      <c r="CA71" s="976"/>
      <c r="CB71" s="976"/>
      <c r="CC71" s="976"/>
      <c r="CD71" s="976"/>
      <c r="CE71" s="976"/>
      <c r="CF71" s="976"/>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5"/>
      <c r="DW71" s="976"/>
      <c r="DX71" s="976"/>
      <c r="DY71" s="976"/>
      <c r="DZ71" s="977"/>
      <c r="EA71" s="227"/>
    </row>
    <row r="72" spans="1:131" ht="26.25" customHeight="1">
      <c r="A72" s="235">
        <v>5</v>
      </c>
      <c r="B72" s="1004" t="s">
        <v>597</v>
      </c>
      <c r="C72" s="1005"/>
      <c r="D72" s="1005"/>
      <c r="E72" s="1005"/>
      <c r="F72" s="1005"/>
      <c r="G72" s="1005"/>
      <c r="H72" s="1005"/>
      <c r="I72" s="1005"/>
      <c r="J72" s="1005"/>
      <c r="K72" s="1005"/>
      <c r="L72" s="1005"/>
      <c r="M72" s="1005"/>
      <c r="N72" s="1005"/>
      <c r="O72" s="1005"/>
      <c r="P72" s="1006"/>
      <c r="Q72" s="1007">
        <v>1</v>
      </c>
      <c r="R72" s="1001"/>
      <c r="S72" s="1001"/>
      <c r="T72" s="1001"/>
      <c r="U72" s="1001"/>
      <c r="V72" s="1001">
        <v>0</v>
      </c>
      <c r="W72" s="1001"/>
      <c r="X72" s="1001"/>
      <c r="Y72" s="1001"/>
      <c r="Z72" s="1001"/>
      <c r="AA72" s="1001">
        <v>0</v>
      </c>
      <c r="AB72" s="1001"/>
      <c r="AC72" s="1001"/>
      <c r="AD72" s="1001"/>
      <c r="AE72" s="1001"/>
      <c r="AF72" s="1001">
        <v>0</v>
      </c>
      <c r="AG72" s="1001"/>
      <c r="AH72" s="1001"/>
      <c r="AI72" s="1001"/>
      <c r="AJ72" s="1001"/>
      <c r="AK72" s="1001">
        <v>0</v>
      </c>
      <c r="AL72" s="1001"/>
      <c r="AM72" s="1001"/>
      <c r="AN72" s="1001"/>
      <c r="AO72" s="1001"/>
      <c r="AP72" s="1001" t="s">
        <v>615</v>
      </c>
      <c r="AQ72" s="1001"/>
      <c r="AR72" s="1001"/>
      <c r="AS72" s="1001"/>
      <c r="AT72" s="1001"/>
      <c r="AU72" s="1001">
        <v>0</v>
      </c>
      <c r="AV72" s="1001"/>
      <c r="AW72" s="1001"/>
      <c r="AX72" s="1001"/>
      <c r="AY72" s="1001"/>
      <c r="AZ72" s="1002"/>
      <c r="BA72" s="1002"/>
      <c r="BB72" s="1002"/>
      <c r="BC72" s="1002"/>
      <c r="BD72" s="1003"/>
      <c r="BE72" s="238"/>
      <c r="BF72" s="238"/>
      <c r="BG72" s="238"/>
      <c r="BH72" s="238"/>
      <c r="BI72" s="238"/>
      <c r="BJ72" s="238"/>
      <c r="BK72" s="238"/>
      <c r="BL72" s="238"/>
      <c r="BM72" s="238"/>
      <c r="BN72" s="238"/>
      <c r="BO72" s="238"/>
      <c r="BP72" s="238"/>
      <c r="BQ72" s="235">
        <v>66</v>
      </c>
      <c r="BR72" s="240"/>
      <c r="BS72" s="975"/>
      <c r="BT72" s="976"/>
      <c r="BU72" s="976"/>
      <c r="BV72" s="976"/>
      <c r="BW72" s="976"/>
      <c r="BX72" s="976"/>
      <c r="BY72" s="976"/>
      <c r="BZ72" s="976"/>
      <c r="CA72" s="976"/>
      <c r="CB72" s="976"/>
      <c r="CC72" s="976"/>
      <c r="CD72" s="976"/>
      <c r="CE72" s="976"/>
      <c r="CF72" s="976"/>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5"/>
      <c r="DW72" s="976"/>
      <c r="DX72" s="976"/>
      <c r="DY72" s="976"/>
      <c r="DZ72" s="977"/>
      <c r="EA72" s="227"/>
    </row>
    <row r="73" spans="1:131" ht="26.25" customHeight="1">
      <c r="A73" s="235">
        <v>6</v>
      </c>
      <c r="B73" s="1004" t="s">
        <v>598</v>
      </c>
      <c r="C73" s="1005"/>
      <c r="D73" s="1005"/>
      <c r="E73" s="1005"/>
      <c r="F73" s="1005"/>
      <c r="G73" s="1005"/>
      <c r="H73" s="1005"/>
      <c r="I73" s="1005"/>
      <c r="J73" s="1005"/>
      <c r="K73" s="1005"/>
      <c r="L73" s="1005"/>
      <c r="M73" s="1005"/>
      <c r="N73" s="1005"/>
      <c r="O73" s="1005"/>
      <c r="P73" s="1006"/>
      <c r="Q73" s="1007">
        <v>37</v>
      </c>
      <c r="R73" s="1001"/>
      <c r="S73" s="1001"/>
      <c r="T73" s="1001"/>
      <c r="U73" s="1001"/>
      <c r="V73" s="1001">
        <v>37</v>
      </c>
      <c r="W73" s="1001"/>
      <c r="X73" s="1001"/>
      <c r="Y73" s="1001"/>
      <c r="Z73" s="1001"/>
      <c r="AA73" s="1001">
        <v>0</v>
      </c>
      <c r="AB73" s="1001"/>
      <c r="AC73" s="1001"/>
      <c r="AD73" s="1001"/>
      <c r="AE73" s="1001"/>
      <c r="AF73" s="1001">
        <v>0</v>
      </c>
      <c r="AG73" s="1001"/>
      <c r="AH73" s="1001"/>
      <c r="AI73" s="1001"/>
      <c r="AJ73" s="1001"/>
      <c r="AK73" s="1001">
        <v>0</v>
      </c>
      <c r="AL73" s="1001"/>
      <c r="AM73" s="1001"/>
      <c r="AN73" s="1001"/>
      <c r="AO73" s="1001"/>
      <c r="AP73" s="1001" t="s">
        <v>615</v>
      </c>
      <c r="AQ73" s="1001"/>
      <c r="AR73" s="1001"/>
      <c r="AS73" s="1001"/>
      <c r="AT73" s="1001"/>
      <c r="AU73" s="1001">
        <v>0</v>
      </c>
      <c r="AV73" s="1001"/>
      <c r="AW73" s="1001"/>
      <c r="AX73" s="1001"/>
      <c r="AY73" s="1001"/>
      <c r="AZ73" s="1002"/>
      <c r="BA73" s="1002"/>
      <c r="BB73" s="1002"/>
      <c r="BC73" s="1002"/>
      <c r="BD73" s="1003"/>
      <c r="BE73" s="238"/>
      <c r="BF73" s="238"/>
      <c r="BG73" s="238"/>
      <c r="BH73" s="238"/>
      <c r="BI73" s="238"/>
      <c r="BJ73" s="238"/>
      <c r="BK73" s="238"/>
      <c r="BL73" s="238"/>
      <c r="BM73" s="238"/>
      <c r="BN73" s="238"/>
      <c r="BO73" s="238"/>
      <c r="BP73" s="238"/>
      <c r="BQ73" s="235">
        <v>67</v>
      </c>
      <c r="BR73" s="240"/>
      <c r="BS73" s="975"/>
      <c r="BT73" s="976"/>
      <c r="BU73" s="976"/>
      <c r="BV73" s="976"/>
      <c r="BW73" s="976"/>
      <c r="BX73" s="976"/>
      <c r="BY73" s="976"/>
      <c r="BZ73" s="976"/>
      <c r="CA73" s="976"/>
      <c r="CB73" s="976"/>
      <c r="CC73" s="976"/>
      <c r="CD73" s="976"/>
      <c r="CE73" s="976"/>
      <c r="CF73" s="976"/>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5"/>
      <c r="DW73" s="976"/>
      <c r="DX73" s="976"/>
      <c r="DY73" s="976"/>
      <c r="DZ73" s="977"/>
      <c r="EA73" s="227"/>
    </row>
    <row r="74" spans="1:131" ht="26.25" customHeight="1">
      <c r="A74" s="235">
        <v>7</v>
      </c>
      <c r="B74" s="1004" t="s">
        <v>599</v>
      </c>
      <c r="C74" s="1005"/>
      <c r="D74" s="1005"/>
      <c r="E74" s="1005"/>
      <c r="F74" s="1005"/>
      <c r="G74" s="1005"/>
      <c r="H74" s="1005"/>
      <c r="I74" s="1005"/>
      <c r="J74" s="1005"/>
      <c r="K74" s="1005"/>
      <c r="L74" s="1005"/>
      <c r="M74" s="1005"/>
      <c r="N74" s="1005"/>
      <c r="O74" s="1005"/>
      <c r="P74" s="1006"/>
      <c r="Q74" s="1007">
        <v>215</v>
      </c>
      <c r="R74" s="1001"/>
      <c r="S74" s="1001"/>
      <c r="T74" s="1001"/>
      <c r="U74" s="1001"/>
      <c r="V74" s="1001">
        <v>182</v>
      </c>
      <c r="W74" s="1001"/>
      <c r="X74" s="1001"/>
      <c r="Y74" s="1001"/>
      <c r="Z74" s="1001"/>
      <c r="AA74" s="1001">
        <v>33</v>
      </c>
      <c r="AB74" s="1001"/>
      <c r="AC74" s="1001"/>
      <c r="AD74" s="1001"/>
      <c r="AE74" s="1001"/>
      <c r="AF74" s="1001">
        <v>33</v>
      </c>
      <c r="AG74" s="1001"/>
      <c r="AH74" s="1001"/>
      <c r="AI74" s="1001"/>
      <c r="AJ74" s="1001"/>
      <c r="AK74" s="1001">
        <v>0</v>
      </c>
      <c r="AL74" s="1001"/>
      <c r="AM74" s="1001"/>
      <c r="AN74" s="1001"/>
      <c r="AO74" s="1001"/>
      <c r="AP74" s="1001">
        <v>68</v>
      </c>
      <c r="AQ74" s="1001"/>
      <c r="AR74" s="1001"/>
      <c r="AS74" s="1001"/>
      <c r="AT74" s="1001"/>
      <c r="AU74" s="1001">
        <v>13</v>
      </c>
      <c r="AV74" s="1001"/>
      <c r="AW74" s="1001"/>
      <c r="AX74" s="1001"/>
      <c r="AY74" s="1001"/>
      <c r="AZ74" s="1002"/>
      <c r="BA74" s="1002"/>
      <c r="BB74" s="1002"/>
      <c r="BC74" s="1002"/>
      <c r="BD74" s="1003"/>
      <c r="BE74" s="238"/>
      <c r="BF74" s="238"/>
      <c r="BG74" s="238"/>
      <c r="BH74" s="238"/>
      <c r="BI74" s="238"/>
      <c r="BJ74" s="238"/>
      <c r="BK74" s="238"/>
      <c r="BL74" s="238"/>
      <c r="BM74" s="238"/>
      <c r="BN74" s="238"/>
      <c r="BO74" s="238"/>
      <c r="BP74" s="238"/>
      <c r="BQ74" s="235">
        <v>68</v>
      </c>
      <c r="BR74" s="240"/>
      <c r="BS74" s="975"/>
      <c r="BT74" s="976"/>
      <c r="BU74" s="976"/>
      <c r="BV74" s="976"/>
      <c r="BW74" s="976"/>
      <c r="BX74" s="976"/>
      <c r="BY74" s="976"/>
      <c r="BZ74" s="976"/>
      <c r="CA74" s="976"/>
      <c r="CB74" s="976"/>
      <c r="CC74" s="976"/>
      <c r="CD74" s="976"/>
      <c r="CE74" s="976"/>
      <c r="CF74" s="976"/>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5"/>
      <c r="DW74" s="976"/>
      <c r="DX74" s="976"/>
      <c r="DY74" s="976"/>
      <c r="DZ74" s="977"/>
      <c r="EA74" s="227"/>
    </row>
    <row r="75" spans="1:131" ht="26.25" customHeight="1">
      <c r="A75" s="235">
        <v>8</v>
      </c>
      <c r="B75" s="1004" t="s">
        <v>600</v>
      </c>
      <c r="C75" s="1005"/>
      <c r="D75" s="1005"/>
      <c r="E75" s="1005"/>
      <c r="F75" s="1005"/>
      <c r="G75" s="1005"/>
      <c r="H75" s="1005"/>
      <c r="I75" s="1005"/>
      <c r="J75" s="1005"/>
      <c r="K75" s="1005"/>
      <c r="L75" s="1005"/>
      <c r="M75" s="1005"/>
      <c r="N75" s="1005"/>
      <c r="O75" s="1005"/>
      <c r="P75" s="1006"/>
      <c r="Q75" s="1008">
        <v>348</v>
      </c>
      <c r="R75" s="1009"/>
      <c r="S75" s="1009"/>
      <c r="T75" s="1009"/>
      <c r="U75" s="1010"/>
      <c r="V75" s="1011">
        <v>249</v>
      </c>
      <c r="W75" s="1009"/>
      <c r="X75" s="1009"/>
      <c r="Y75" s="1009"/>
      <c r="Z75" s="1010"/>
      <c r="AA75" s="1011">
        <v>99</v>
      </c>
      <c r="AB75" s="1009"/>
      <c r="AC75" s="1009"/>
      <c r="AD75" s="1009"/>
      <c r="AE75" s="1010"/>
      <c r="AF75" s="1011">
        <v>99</v>
      </c>
      <c r="AG75" s="1009"/>
      <c r="AH75" s="1009"/>
      <c r="AI75" s="1009"/>
      <c r="AJ75" s="1010"/>
      <c r="AK75" s="1011">
        <v>20</v>
      </c>
      <c r="AL75" s="1009"/>
      <c r="AM75" s="1009"/>
      <c r="AN75" s="1009"/>
      <c r="AO75" s="1010"/>
      <c r="AP75" s="1011">
        <v>42</v>
      </c>
      <c r="AQ75" s="1009"/>
      <c r="AR75" s="1009"/>
      <c r="AS75" s="1009"/>
      <c r="AT75" s="1010"/>
      <c r="AU75" s="1011">
        <v>0</v>
      </c>
      <c r="AV75" s="1009"/>
      <c r="AW75" s="1009"/>
      <c r="AX75" s="1009"/>
      <c r="AY75" s="1010"/>
      <c r="AZ75" s="1002"/>
      <c r="BA75" s="1002"/>
      <c r="BB75" s="1002"/>
      <c r="BC75" s="1002"/>
      <c r="BD75" s="1003"/>
      <c r="BE75" s="238"/>
      <c r="BF75" s="238"/>
      <c r="BG75" s="238"/>
      <c r="BH75" s="238"/>
      <c r="BI75" s="238"/>
      <c r="BJ75" s="238"/>
      <c r="BK75" s="238"/>
      <c r="BL75" s="238"/>
      <c r="BM75" s="238"/>
      <c r="BN75" s="238"/>
      <c r="BO75" s="238"/>
      <c r="BP75" s="238"/>
      <c r="BQ75" s="235">
        <v>69</v>
      </c>
      <c r="BR75" s="240"/>
      <c r="BS75" s="975"/>
      <c r="BT75" s="976"/>
      <c r="BU75" s="976"/>
      <c r="BV75" s="976"/>
      <c r="BW75" s="976"/>
      <c r="BX75" s="976"/>
      <c r="BY75" s="976"/>
      <c r="BZ75" s="976"/>
      <c r="CA75" s="976"/>
      <c r="CB75" s="976"/>
      <c r="CC75" s="976"/>
      <c r="CD75" s="976"/>
      <c r="CE75" s="976"/>
      <c r="CF75" s="976"/>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5"/>
      <c r="DW75" s="976"/>
      <c r="DX75" s="976"/>
      <c r="DY75" s="976"/>
      <c r="DZ75" s="977"/>
      <c r="EA75" s="227"/>
    </row>
    <row r="76" spans="1:131" ht="26.25" customHeight="1">
      <c r="A76" s="235">
        <v>9</v>
      </c>
      <c r="B76" s="1004" t="s">
        <v>601</v>
      </c>
      <c r="C76" s="1005"/>
      <c r="D76" s="1005"/>
      <c r="E76" s="1005"/>
      <c r="F76" s="1005"/>
      <c r="G76" s="1005"/>
      <c r="H76" s="1005"/>
      <c r="I76" s="1005"/>
      <c r="J76" s="1005"/>
      <c r="K76" s="1005"/>
      <c r="L76" s="1005"/>
      <c r="M76" s="1005"/>
      <c r="N76" s="1005"/>
      <c r="O76" s="1005"/>
      <c r="P76" s="1006"/>
      <c r="Q76" s="1008">
        <v>1273</v>
      </c>
      <c r="R76" s="1009"/>
      <c r="S76" s="1009"/>
      <c r="T76" s="1009"/>
      <c r="U76" s="1010"/>
      <c r="V76" s="1011">
        <v>1176</v>
      </c>
      <c r="W76" s="1009"/>
      <c r="X76" s="1009"/>
      <c r="Y76" s="1009"/>
      <c r="Z76" s="1010"/>
      <c r="AA76" s="1011">
        <v>97</v>
      </c>
      <c r="AB76" s="1009"/>
      <c r="AC76" s="1009"/>
      <c r="AD76" s="1009"/>
      <c r="AE76" s="1010"/>
      <c r="AF76" s="1011">
        <v>97</v>
      </c>
      <c r="AG76" s="1009"/>
      <c r="AH76" s="1009"/>
      <c r="AI76" s="1009"/>
      <c r="AJ76" s="1010"/>
      <c r="AK76" s="1011">
        <v>122</v>
      </c>
      <c r="AL76" s="1009"/>
      <c r="AM76" s="1009"/>
      <c r="AN76" s="1009"/>
      <c r="AO76" s="1010"/>
      <c r="AP76" s="1011" t="s">
        <v>615</v>
      </c>
      <c r="AQ76" s="1009"/>
      <c r="AR76" s="1009"/>
      <c r="AS76" s="1009"/>
      <c r="AT76" s="1010"/>
      <c r="AU76" s="1011">
        <v>0</v>
      </c>
      <c r="AV76" s="1009"/>
      <c r="AW76" s="1009"/>
      <c r="AX76" s="1009"/>
      <c r="AY76" s="1010"/>
      <c r="AZ76" s="1002"/>
      <c r="BA76" s="1002"/>
      <c r="BB76" s="1002"/>
      <c r="BC76" s="1002"/>
      <c r="BD76" s="1003"/>
      <c r="BE76" s="238"/>
      <c r="BF76" s="238"/>
      <c r="BG76" s="238"/>
      <c r="BH76" s="238"/>
      <c r="BI76" s="238"/>
      <c r="BJ76" s="238"/>
      <c r="BK76" s="238"/>
      <c r="BL76" s="238"/>
      <c r="BM76" s="238"/>
      <c r="BN76" s="238"/>
      <c r="BO76" s="238"/>
      <c r="BP76" s="238"/>
      <c r="BQ76" s="235">
        <v>70</v>
      </c>
      <c r="BR76" s="240"/>
      <c r="BS76" s="975"/>
      <c r="BT76" s="976"/>
      <c r="BU76" s="976"/>
      <c r="BV76" s="976"/>
      <c r="BW76" s="976"/>
      <c r="BX76" s="976"/>
      <c r="BY76" s="976"/>
      <c r="BZ76" s="976"/>
      <c r="CA76" s="976"/>
      <c r="CB76" s="976"/>
      <c r="CC76" s="976"/>
      <c r="CD76" s="976"/>
      <c r="CE76" s="976"/>
      <c r="CF76" s="976"/>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5"/>
      <c r="DW76" s="976"/>
      <c r="DX76" s="976"/>
      <c r="DY76" s="976"/>
      <c r="DZ76" s="977"/>
      <c r="EA76" s="227"/>
    </row>
    <row r="77" spans="1:131" ht="26.25" customHeight="1">
      <c r="A77" s="235">
        <v>10</v>
      </c>
      <c r="B77" s="1004" t="s">
        <v>602</v>
      </c>
      <c r="C77" s="1005"/>
      <c r="D77" s="1005"/>
      <c r="E77" s="1005"/>
      <c r="F77" s="1005"/>
      <c r="G77" s="1005"/>
      <c r="H77" s="1005"/>
      <c r="I77" s="1005"/>
      <c r="J77" s="1005"/>
      <c r="K77" s="1005"/>
      <c r="L77" s="1005"/>
      <c r="M77" s="1005"/>
      <c r="N77" s="1005"/>
      <c r="O77" s="1005"/>
      <c r="P77" s="1006"/>
      <c r="Q77" s="1008">
        <v>980</v>
      </c>
      <c r="R77" s="1009"/>
      <c r="S77" s="1009"/>
      <c r="T77" s="1009"/>
      <c r="U77" s="1010"/>
      <c r="V77" s="1011">
        <v>959</v>
      </c>
      <c r="W77" s="1009"/>
      <c r="X77" s="1009"/>
      <c r="Y77" s="1009"/>
      <c r="Z77" s="1010"/>
      <c r="AA77" s="1011">
        <v>21</v>
      </c>
      <c r="AB77" s="1009"/>
      <c r="AC77" s="1009"/>
      <c r="AD77" s="1009"/>
      <c r="AE77" s="1010"/>
      <c r="AF77" s="1011">
        <v>21</v>
      </c>
      <c r="AG77" s="1009"/>
      <c r="AH77" s="1009"/>
      <c r="AI77" s="1009"/>
      <c r="AJ77" s="1010"/>
      <c r="AK77" s="1011">
        <v>0</v>
      </c>
      <c r="AL77" s="1009"/>
      <c r="AM77" s="1009"/>
      <c r="AN77" s="1009"/>
      <c r="AO77" s="1010"/>
      <c r="AP77" s="1011">
        <v>213</v>
      </c>
      <c r="AQ77" s="1009"/>
      <c r="AR77" s="1009"/>
      <c r="AS77" s="1009"/>
      <c r="AT77" s="1010"/>
      <c r="AU77" s="1011">
        <v>69</v>
      </c>
      <c r="AV77" s="1009"/>
      <c r="AW77" s="1009"/>
      <c r="AX77" s="1009"/>
      <c r="AY77" s="1010"/>
      <c r="AZ77" s="1002"/>
      <c r="BA77" s="1002"/>
      <c r="BB77" s="1002"/>
      <c r="BC77" s="1002"/>
      <c r="BD77" s="1003"/>
      <c r="BE77" s="238"/>
      <c r="BF77" s="238"/>
      <c r="BG77" s="238"/>
      <c r="BH77" s="238"/>
      <c r="BI77" s="238"/>
      <c r="BJ77" s="238"/>
      <c r="BK77" s="238"/>
      <c r="BL77" s="238"/>
      <c r="BM77" s="238"/>
      <c r="BN77" s="238"/>
      <c r="BO77" s="238"/>
      <c r="BP77" s="238"/>
      <c r="BQ77" s="235">
        <v>71</v>
      </c>
      <c r="BR77" s="240"/>
      <c r="BS77" s="975"/>
      <c r="BT77" s="976"/>
      <c r="BU77" s="976"/>
      <c r="BV77" s="976"/>
      <c r="BW77" s="976"/>
      <c r="BX77" s="976"/>
      <c r="BY77" s="976"/>
      <c r="BZ77" s="976"/>
      <c r="CA77" s="976"/>
      <c r="CB77" s="976"/>
      <c r="CC77" s="976"/>
      <c r="CD77" s="976"/>
      <c r="CE77" s="976"/>
      <c r="CF77" s="976"/>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5"/>
      <c r="DW77" s="976"/>
      <c r="DX77" s="976"/>
      <c r="DY77" s="976"/>
      <c r="DZ77" s="977"/>
      <c r="EA77" s="227"/>
    </row>
    <row r="78" spans="1:131" ht="26.25" customHeight="1">
      <c r="A78" s="235">
        <v>11</v>
      </c>
      <c r="B78" s="1004" t="s">
        <v>603</v>
      </c>
      <c r="C78" s="1005"/>
      <c r="D78" s="1005"/>
      <c r="E78" s="1005"/>
      <c r="F78" s="1005"/>
      <c r="G78" s="1005"/>
      <c r="H78" s="1005"/>
      <c r="I78" s="1005"/>
      <c r="J78" s="1005"/>
      <c r="K78" s="1005"/>
      <c r="L78" s="1005"/>
      <c r="M78" s="1005"/>
      <c r="N78" s="1005"/>
      <c r="O78" s="1005"/>
      <c r="P78" s="1006"/>
      <c r="Q78" s="1007">
        <v>5</v>
      </c>
      <c r="R78" s="1001"/>
      <c r="S78" s="1001"/>
      <c r="T78" s="1001"/>
      <c r="U78" s="1001"/>
      <c r="V78" s="1001">
        <v>4</v>
      </c>
      <c r="W78" s="1001"/>
      <c r="X78" s="1001"/>
      <c r="Y78" s="1001"/>
      <c r="Z78" s="1001"/>
      <c r="AA78" s="1001">
        <v>1</v>
      </c>
      <c r="AB78" s="1001"/>
      <c r="AC78" s="1001"/>
      <c r="AD78" s="1001"/>
      <c r="AE78" s="1001"/>
      <c r="AF78" s="1001">
        <v>1</v>
      </c>
      <c r="AG78" s="1001"/>
      <c r="AH78" s="1001"/>
      <c r="AI78" s="1001"/>
      <c r="AJ78" s="1001"/>
      <c r="AK78" s="1001">
        <v>0</v>
      </c>
      <c r="AL78" s="1001"/>
      <c r="AM78" s="1001"/>
      <c r="AN78" s="1001"/>
      <c r="AO78" s="1001"/>
      <c r="AP78" s="1001" t="s">
        <v>615</v>
      </c>
      <c r="AQ78" s="1001"/>
      <c r="AR78" s="1001"/>
      <c r="AS78" s="1001"/>
      <c r="AT78" s="1001"/>
      <c r="AU78" s="1001">
        <v>0</v>
      </c>
      <c r="AV78" s="1001"/>
      <c r="AW78" s="1001"/>
      <c r="AX78" s="1001"/>
      <c r="AY78" s="1001"/>
      <c r="AZ78" s="1002"/>
      <c r="BA78" s="1002"/>
      <c r="BB78" s="1002"/>
      <c r="BC78" s="1002"/>
      <c r="BD78" s="1003"/>
      <c r="BE78" s="238"/>
      <c r="BF78" s="238"/>
      <c r="BG78" s="238"/>
      <c r="BH78" s="238"/>
      <c r="BI78" s="238"/>
      <c r="BJ78" s="227"/>
      <c r="BK78" s="227"/>
      <c r="BL78" s="227"/>
      <c r="BM78" s="227"/>
      <c r="BN78" s="227"/>
      <c r="BO78" s="238"/>
      <c r="BP78" s="238"/>
      <c r="BQ78" s="235">
        <v>72</v>
      </c>
      <c r="BR78" s="240"/>
      <c r="BS78" s="975"/>
      <c r="BT78" s="976"/>
      <c r="BU78" s="976"/>
      <c r="BV78" s="976"/>
      <c r="BW78" s="976"/>
      <c r="BX78" s="976"/>
      <c r="BY78" s="976"/>
      <c r="BZ78" s="976"/>
      <c r="CA78" s="976"/>
      <c r="CB78" s="976"/>
      <c r="CC78" s="976"/>
      <c r="CD78" s="976"/>
      <c r="CE78" s="976"/>
      <c r="CF78" s="976"/>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5"/>
      <c r="DW78" s="976"/>
      <c r="DX78" s="976"/>
      <c r="DY78" s="976"/>
      <c r="DZ78" s="977"/>
      <c r="EA78" s="227"/>
    </row>
    <row r="79" spans="1:131" ht="26.25" customHeight="1">
      <c r="A79" s="235">
        <v>12</v>
      </c>
      <c r="B79" s="1004" t="s">
        <v>604</v>
      </c>
      <c r="C79" s="1005"/>
      <c r="D79" s="1005"/>
      <c r="E79" s="1005"/>
      <c r="F79" s="1005"/>
      <c r="G79" s="1005"/>
      <c r="H79" s="1005"/>
      <c r="I79" s="1005"/>
      <c r="J79" s="1005"/>
      <c r="K79" s="1005"/>
      <c r="L79" s="1005"/>
      <c r="M79" s="1005"/>
      <c r="N79" s="1005"/>
      <c r="O79" s="1005"/>
      <c r="P79" s="1006"/>
      <c r="Q79" s="1007">
        <v>1</v>
      </c>
      <c r="R79" s="1001"/>
      <c r="S79" s="1001"/>
      <c r="T79" s="1001"/>
      <c r="U79" s="1001"/>
      <c r="V79" s="1001">
        <v>0</v>
      </c>
      <c r="W79" s="1001"/>
      <c r="X79" s="1001"/>
      <c r="Y79" s="1001"/>
      <c r="Z79" s="1001"/>
      <c r="AA79" s="1001">
        <v>1</v>
      </c>
      <c r="AB79" s="1001"/>
      <c r="AC79" s="1001"/>
      <c r="AD79" s="1001"/>
      <c r="AE79" s="1001"/>
      <c r="AF79" s="1001">
        <v>1</v>
      </c>
      <c r="AG79" s="1001"/>
      <c r="AH79" s="1001"/>
      <c r="AI79" s="1001"/>
      <c r="AJ79" s="1001"/>
      <c r="AK79" s="1001">
        <v>0</v>
      </c>
      <c r="AL79" s="1001"/>
      <c r="AM79" s="1001"/>
      <c r="AN79" s="1001"/>
      <c r="AO79" s="1001"/>
      <c r="AP79" s="1001" t="s">
        <v>615</v>
      </c>
      <c r="AQ79" s="1001"/>
      <c r="AR79" s="1001"/>
      <c r="AS79" s="1001"/>
      <c r="AT79" s="1001"/>
      <c r="AU79" s="1001">
        <v>0</v>
      </c>
      <c r="AV79" s="1001"/>
      <c r="AW79" s="1001"/>
      <c r="AX79" s="1001"/>
      <c r="AY79" s="1001"/>
      <c r="AZ79" s="1002"/>
      <c r="BA79" s="1002"/>
      <c r="BB79" s="1002"/>
      <c r="BC79" s="1002"/>
      <c r="BD79" s="1003"/>
      <c r="BE79" s="238"/>
      <c r="BF79" s="238"/>
      <c r="BG79" s="238"/>
      <c r="BH79" s="238"/>
      <c r="BI79" s="238"/>
      <c r="BJ79" s="227"/>
      <c r="BK79" s="227"/>
      <c r="BL79" s="227"/>
      <c r="BM79" s="227"/>
      <c r="BN79" s="227"/>
      <c r="BO79" s="238"/>
      <c r="BP79" s="238"/>
      <c r="BQ79" s="235">
        <v>73</v>
      </c>
      <c r="BR79" s="240"/>
      <c r="BS79" s="975"/>
      <c r="BT79" s="976"/>
      <c r="BU79" s="976"/>
      <c r="BV79" s="976"/>
      <c r="BW79" s="976"/>
      <c r="BX79" s="976"/>
      <c r="BY79" s="976"/>
      <c r="BZ79" s="976"/>
      <c r="CA79" s="976"/>
      <c r="CB79" s="976"/>
      <c r="CC79" s="976"/>
      <c r="CD79" s="976"/>
      <c r="CE79" s="976"/>
      <c r="CF79" s="976"/>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5"/>
      <c r="DW79" s="976"/>
      <c r="DX79" s="976"/>
      <c r="DY79" s="976"/>
      <c r="DZ79" s="977"/>
      <c r="EA79" s="227"/>
    </row>
    <row r="80" spans="1:131" ht="26.25" customHeight="1">
      <c r="A80" s="235">
        <v>13</v>
      </c>
      <c r="B80" s="1004" t="s">
        <v>605</v>
      </c>
      <c r="C80" s="1005"/>
      <c r="D80" s="1005"/>
      <c r="E80" s="1005"/>
      <c r="F80" s="1005"/>
      <c r="G80" s="1005"/>
      <c r="H80" s="1005"/>
      <c r="I80" s="1005"/>
      <c r="J80" s="1005"/>
      <c r="K80" s="1005"/>
      <c r="L80" s="1005"/>
      <c r="M80" s="1005"/>
      <c r="N80" s="1005"/>
      <c r="O80" s="1005"/>
      <c r="P80" s="1006"/>
      <c r="Q80" s="1007">
        <v>384</v>
      </c>
      <c r="R80" s="1001"/>
      <c r="S80" s="1001"/>
      <c r="T80" s="1001"/>
      <c r="U80" s="1001"/>
      <c r="V80" s="1001">
        <v>384</v>
      </c>
      <c r="W80" s="1001"/>
      <c r="X80" s="1001"/>
      <c r="Y80" s="1001"/>
      <c r="Z80" s="1001"/>
      <c r="AA80" s="1001">
        <v>0</v>
      </c>
      <c r="AB80" s="1001"/>
      <c r="AC80" s="1001"/>
      <c r="AD80" s="1001"/>
      <c r="AE80" s="1001"/>
      <c r="AF80" s="1001">
        <v>0</v>
      </c>
      <c r="AG80" s="1001"/>
      <c r="AH80" s="1001"/>
      <c r="AI80" s="1001"/>
      <c r="AJ80" s="1001"/>
      <c r="AK80" s="1001">
        <v>382</v>
      </c>
      <c r="AL80" s="1001"/>
      <c r="AM80" s="1001"/>
      <c r="AN80" s="1001"/>
      <c r="AO80" s="1001"/>
      <c r="AP80" s="1001" t="s">
        <v>615</v>
      </c>
      <c r="AQ80" s="1001"/>
      <c r="AR80" s="1001"/>
      <c r="AS80" s="1001"/>
      <c r="AT80" s="1001"/>
      <c r="AU80" s="1001">
        <v>0</v>
      </c>
      <c r="AV80" s="1001"/>
      <c r="AW80" s="1001"/>
      <c r="AX80" s="1001"/>
      <c r="AY80" s="1001"/>
      <c r="AZ80" s="1002"/>
      <c r="BA80" s="1002"/>
      <c r="BB80" s="1002"/>
      <c r="BC80" s="1002"/>
      <c r="BD80" s="1003"/>
      <c r="BE80" s="238"/>
      <c r="BF80" s="238"/>
      <c r="BG80" s="238"/>
      <c r="BH80" s="238"/>
      <c r="BI80" s="238"/>
      <c r="BJ80" s="238"/>
      <c r="BK80" s="238"/>
      <c r="BL80" s="238"/>
      <c r="BM80" s="238"/>
      <c r="BN80" s="238"/>
      <c r="BO80" s="238"/>
      <c r="BP80" s="238"/>
      <c r="BQ80" s="235">
        <v>74</v>
      </c>
      <c r="BR80" s="240"/>
      <c r="BS80" s="975"/>
      <c r="BT80" s="976"/>
      <c r="BU80" s="976"/>
      <c r="BV80" s="976"/>
      <c r="BW80" s="976"/>
      <c r="BX80" s="976"/>
      <c r="BY80" s="976"/>
      <c r="BZ80" s="976"/>
      <c r="CA80" s="976"/>
      <c r="CB80" s="976"/>
      <c r="CC80" s="976"/>
      <c r="CD80" s="976"/>
      <c r="CE80" s="976"/>
      <c r="CF80" s="976"/>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5"/>
      <c r="DW80" s="976"/>
      <c r="DX80" s="976"/>
      <c r="DY80" s="976"/>
      <c r="DZ80" s="977"/>
      <c r="EA80" s="227"/>
    </row>
    <row r="81" spans="1:131" ht="26.25" customHeight="1">
      <c r="A81" s="235">
        <v>14</v>
      </c>
      <c r="B81" s="1004" t="s">
        <v>606</v>
      </c>
      <c r="C81" s="1005"/>
      <c r="D81" s="1005"/>
      <c r="E81" s="1005"/>
      <c r="F81" s="1005"/>
      <c r="G81" s="1005"/>
      <c r="H81" s="1005"/>
      <c r="I81" s="1005"/>
      <c r="J81" s="1005"/>
      <c r="K81" s="1005"/>
      <c r="L81" s="1005"/>
      <c r="M81" s="1005"/>
      <c r="N81" s="1005"/>
      <c r="O81" s="1005"/>
      <c r="P81" s="1006"/>
      <c r="Q81" s="1007">
        <v>39</v>
      </c>
      <c r="R81" s="1001"/>
      <c r="S81" s="1001"/>
      <c r="T81" s="1001"/>
      <c r="U81" s="1001"/>
      <c r="V81" s="1001">
        <v>32</v>
      </c>
      <c r="W81" s="1001"/>
      <c r="X81" s="1001"/>
      <c r="Y81" s="1001"/>
      <c r="Z81" s="1001"/>
      <c r="AA81" s="1001">
        <v>7</v>
      </c>
      <c r="AB81" s="1001"/>
      <c r="AC81" s="1001"/>
      <c r="AD81" s="1001"/>
      <c r="AE81" s="1001"/>
      <c r="AF81" s="1001">
        <v>7</v>
      </c>
      <c r="AG81" s="1001"/>
      <c r="AH81" s="1001"/>
      <c r="AI81" s="1001"/>
      <c r="AJ81" s="1001"/>
      <c r="AK81" s="1001">
        <v>0</v>
      </c>
      <c r="AL81" s="1001"/>
      <c r="AM81" s="1001"/>
      <c r="AN81" s="1001"/>
      <c r="AO81" s="1001"/>
      <c r="AP81" s="1001" t="s">
        <v>615</v>
      </c>
      <c r="AQ81" s="1001"/>
      <c r="AR81" s="1001"/>
      <c r="AS81" s="1001"/>
      <c r="AT81" s="1001"/>
      <c r="AU81" s="1001">
        <v>0</v>
      </c>
      <c r="AV81" s="1001"/>
      <c r="AW81" s="1001"/>
      <c r="AX81" s="1001"/>
      <c r="AY81" s="1001"/>
      <c r="AZ81" s="1002"/>
      <c r="BA81" s="1002"/>
      <c r="BB81" s="1002"/>
      <c r="BC81" s="1002"/>
      <c r="BD81" s="1003"/>
      <c r="BE81" s="238"/>
      <c r="BF81" s="238"/>
      <c r="BG81" s="238"/>
      <c r="BH81" s="238"/>
      <c r="BI81" s="238"/>
      <c r="BJ81" s="238"/>
      <c r="BK81" s="238"/>
      <c r="BL81" s="238"/>
      <c r="BM81" s="238"/>
      <c r="BN81" s="238"/>
      <c r="BO81" s="238"/>
      <c r="BP81" s="238"/>
      <c r="BQ81" s="235">
        <v>75</v>
      </c>
      <c r="BR81" s="240"/>
      <c r="BS81" s="975"/>
      <c r="BT81" s="976"/>
      <c r="BU81" s="976"/>
      <c r="BV81" s="976"/>
      <c r="BW81" s="976"/>
      <c r="BX81" s="976"/>
      <c r="BY81" s="976"/>
      <c r="BZ81" s="976"/>
      <c r="CA81" s="976"/>
      <c r="CB81" s="976"/>
      <c r="CC81" s="976"/>
      <c r="CD81" s="976"/>
      <c r="CE81" s="976"/>
      <c r="CF81" s="976"/>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5"/>
      <c r="DW81" s="976"/>
      <c r="DX81" s="976"/>
      <c r="DY81" s="976"/>
      <c r="DZ81" s="977"/>
      <c r="EA81" s="227"/>
    </row>
    <row r="82" spans="1:131" ht="26.25" customHeight="1">
      <c r="A82" s="235">
        <v>15</v>
      </c>
      <c r="B82" s="1004" t="s">
        <v>607</v>
      </c>
      <c r="C82" s="1005"/>
      <c r="D82" s="1005"/>
      <c r="E82" s="1005"/>
      <c r="F82" s="1005"/>
      <c r="G82" s="1005"/>
      <c r="H82" s="1005"/>
      <c r="I82" s="1005"/>
      <c r="J82" s="1005"/>
      <c r="K82" s="1005"/>
      <c r="L82" s="1005"/>
      <c r="M82" s="1005"/>
      <c r="N82" s="1005"/>
      <c r="O82" s="1005"/>
      <c r="P82" s="1006"/>
      <c r="Q82" s="1007">
        <v>163</v>
      </c>
      <c r="R82" s="1001"/>
      <c r="S82" s="1001"/>
      <c r="T82" s="1001"/>
      <c r="U82" s="1001"/>
      <c r="V82" s="1001">
        <v>96</v>
      </c>
      <c r="W82" s="1001"/>
      <c r="X82" s="1001"/>
      <c r="Y82" s="1001"/>
      <c r="Z82" s="1001"/>
      <c r="AA82" s="1001">
        <v>68</v>
      </c>
      <c r="AB82" s="1001"/>
      <c r="AC82" s="1001"/>
      <c r="AD82" s="1001"/>
      <c r="AE82" s="1001"/>
      <c r="AF82" s="1001">
        <v>68</v>
      </c>
      <c r="AG82" s="1001"/>
      <c r="AH82" s="1001"/>
      <c r="AI82" s="1001"/>
      <c r="AJ82" s="1001"/>
      <c r="AK82" s="1001">
        <v>0</v>
      </c>
      <c r="AL82" s="1001"/>
      <c r="AM82" s="1001"/>
      <c r="AN82" s="1001"/>
      <c r="AO82" s="1001"/>
      <c r="AP82" s="1001" t="s">
        <v>615</v>
      </c>
      <c r="AQ82" s="1001"/>
      <c r="AR82" s="1001"/>
      <c r="AS82" s="1001"/>
      <c r="AT82" s="1001"/>
      <c r="AU82" s="1001">
        <v>0</v>
      </c>
      <c r="AV82" s="1001"/>
      <c r="AW82" s="1001"/>
      <c r="AX82" s="1001"/>
      <c r="AY82" s="1001"/>
      <c r="AZ82" s="1002"/>
      <c r="BA82" s="1002"/>
      <c r="BB82" s="1002"/>
      <c r="BC82" s="1002"/>
      <c r="BD82" s="1003"/>
      <c r="BE82" s="238"/>
      <c r="BF82" s="238"/>
      <c r="BG82" s="238"/>
      <c r="BH82" s="238"/>
      <c r="BI82" s="238"/>
      <c r="BJ82" s="238"/>
      <c r="BK82" s="238"/>
      <c r="BL82" s="238"/>
      <c r="BM82" s="238"/>
      <c r="BN82" s="238"/>
      <c r="BO82" s="238"/>
      <c r="BP82" s="238"/>
      <c r="BQ82" s="235">
        <v>76</v>
      </c>
      <c r="BR82" s="240"/>
      <c r="BS82" s="975"/>
      <c r="BT82" s="976"/>
      <c r="BU82" s="976"/>
      <c r="BV82" s="976"/>
      <c r="BW82" s="976"/>
      <c r="BX82" s="976"/>
      <c r="BY82" s="976"/>
      <c r="BZ82" s="976"/>
      <c r="CA82" s="976"/>
      <c r="CB82" s="976"/>
      <c r="CC82" s="976"/>
      <c r="CD82" s="976"/>
      <c r="CE82" s="976"/>
      <c r="CF82" s="976"/>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5"/>
      <c r="DW82" s="976"/>
      <c r="DX82" s="976"/>
      <c r="DY82" s="976"/>
      <c r="DZ82" s="977"/>
      <c r="EA82" s="227"/>
    </row>
    <row r="83" spans="1:131" ht="26.25" customHeight="1">
      <c r="A83" s="235">
        <v>16</v>
      </c>
      <c r="B83" s="1004" t="s">
        <v>608</v>
      </c>
      <c r="C83" s="1005"/>
      <c r="D83" s="1005"/>
      <c r="E83" s="1005"/>
      <c r="F83" s="1005"/>
      <c r="G83" s="1005"/>
      <c r="H83" s="1005"/>
      <c r="I83" s="1005"/>
      <c r="J83" s="1005"/>
      <c r="K83" s="1005"/>
      <c r="L83" s="1005"/>
      <c r="M83" s="1005"/>
      <c r="N83" s="1005"/>
      <c r="O83" s="1005"/>
      <c r="P83" s="1006"/>
      <c r="Q83" s="1007">
        <v>82</v>
      </c>
      <c r="R83" s="1001"/>
      <c r="S83" s="1001"/>
      <c r="T83" s="1001"/>
      <c r="U83" s="1001"/>
      <c r="V83" s="1001">
        <v>68</v>
      </c>
      <c r="W83" s="1001"/>
      <c r="X83" s="1001"/>
      <c r="Y83" s="1001"/>
      <c r="Z83" s="1001"/>
      <c r="AA83" s="1001">
        <v>14</v>
      </c>
      <c r="AB83" s="1001"/>
      <c r="AC83" s="1001"/>
      <c r="AD83" s="1001"/>
      <c r="AE83" s="1001"/>
      <c r="AF83" s="1001">
        <v>14</v>
      </c>
      <c r="AG83" s="1001"/>
      <c r="AH83" s="1001"/>
      <c r="AI83" s="1001"/>
      <c r="AJ83" s="1001"/>
      <c r="AK83" s="1001">
        <v>0</v>
      </c>
      <c r="AL83" s="1001"/>
      <c r="AM83" s="1001"/>
      <c r="AN83" s="1001"/>
      <c r="AO83" s="1001"/>
      <c r="AP83" s="1001" t="s">
        <v>615</v>
      </c>
      <c r="AQ83" s="1001"/>
      <c r="AR83" s="1001"/>
      <c r="AS83" s="1001"/>
      <c r="AT83" s="1001"/>
      <c r="AU83" s="1001">
        <v>0</v>
      </c>
      <c r="AV83" s="1001"/>
      <c r="AW83" s="1001"/>
      <c r="AX83" s="1001"/>
      <c r="AY83" s="1001"/>
      <c r="AZ83" s="1002"/>
      <c r="BA83" s="1002"/>
      <c r="BB83" s="1002"/>
      <c r="BC83" s="1002"/>
      <c r="BD83" s="1003"/>
      <c r="BE83" s="238"/>
      <c r="BF83" s="238"/>
      <c r="BG83" s="238"/>
      <c r="BH83" s="238"/>
      <c r="BI83" s="238"/>
      <c r="BJ83" s="238"/>
      <c r="BK83" s="238"/>
      <c r="BL83" s="238"/>
      <c r="BM83" s="238"/>
      <c r="BN83" s="238"/>
      <c r="BO83" s="238"/>
      <c r="BP83" s="238"/>
      <c r="BQ83" s="235">
        <v>77</v>
      </c>
      <c r="BR83" s="240"/>
      <c r="BS83" s="975"/>
      <c r="BT83" s="976"/>
      <c r="BU83" s="976"/>
      <c r="BV83" s="976"/>
      <c r="BW83" s="976"/>
      <c r="BX83" s="976"/>
      <c r="BY83" s="976"/>
      <c r="BZ83" s="976"/>
      <c r="CA83" s="976"/>
      <c r="CB83" s="976"/>
      <c r="CC83" s="976"/>
      <c r="CD83" s="976"/>
      <c r="CE83" s="976"/>
      <c r="CF83" s="976"/>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5"/>
      <c r="DW83" s="976"/>
      <c r="DX83" s="976"/>
      <c r="DY83" s="976"/>
      <c r="DZ83" s="977"/>
      <c r="EA83" s="227"/>
    </row>
    <row r="84" spans="1:131" ht="26.25" customHeight="1">
      <c r="A84" s="235">
        <v>17</v>
      </c>
      <c r="B84" s="1004" t="s">
        <v>609</v>
      </c>
      <c r="C84" s="1005"/>
      <c r="D84" s="1005"/>
      <c r="E84" s="1005"/>
      <c r="F84" s="1005"/>
      <c r="G84" s="1005"/>
      <c r="H84" s="1005"/>
      <c r="I84" s="1005"/>
      <c r="J84" s="1005"/>
      <c r="K84" s="1005"/>
      <c r="L84" s="1005"/>
      <c r="M84" s="1005"/>
      <c r="N84" s="1005"/>
      <c r="O84" s="1005"/>
      <c r="P84" s="1006"/>
      <c r="Q84" s="1007">
        <v>225844</v>
      </c>
      <c r="R84" s="1001"/>
      <c r="S84" s="1001"/>
      <c r="T84" s="1001"/>
      <c r="U84" s="1001"/>
      <c r="V84" s="1001">
        <v>215538</v>
      </c>
      <c r="W84" s="1001"/>
      <c r="X84" s="1001"/>
      <c r="Y84" s="1001"/>
      <c r="Z84" s="1001"/>
      <c r="AA84" s="1001">
        <v>10306</v>
      </c>
      <c r="AB84" s="1001"/>
      <c r="AC84" s="1001"/>
      <c r="AD84" s="1001"/>
      <c r="AE84" s="1001"/>
      <c r="AF84" s="1001">
        <v>10306</v>
      </c>
      <c r="AG84" s="1001"/>
      <c r="AH84" s="1001"/>
      <c r="AI84" s="1001"/>
      <c r="AJ84" s="1001"/>
      <c r="AK84" s="1001">
        <v>0</v>
      </c>
      <c r="AL84" s="1001"/>
      <c r="AM84" s="1001"/>
      <c r="AN84" s="1001"/>
      <c r="AO84" s="1001"/>
      <c r="AP84" s="1001" t="s">
        <v>615</v>
      </c>
      <c r="AQ84" s="1001"/>
      <c r="AR84" s="1001"/>
      <c r="AS84" s="1001"/>
      <c r="AT84" s="1001"/>
      <c r="AU84" s="1001">
        <v>0</v>
      </c>
      <c r="AV84" s="1001"/>
      <c r="AW84" s="1001"/>
      <c r="AX84" s="1001"/>
      <c r="AY84" s="1001"/>
      <c r="AZ84" s="1002"/>
      <c r="BA84" s="1002"/>
      <c r="BB84" s="1002"/>
      <c r="BC84" s="1002"/>
      <c r="BD84" s="1003"/>
      <c r="BE84" s="238"/>
      <c r="BF84" s="238"/>
      <c r="BG84" s="238"/>
      <c r="BH84" s="238"/>
      <c r="BI84" s="238"/>
      <c r="BJ84" s="238"/>
      <c r="BK84" s="238"/>
      <c r="BL84" s="238"/>
      <c r="BM84" s="238"/>
      <c r="BN84" s="238"/>
      <c r="BO84" s="238"/>
      <c r="BP84" s="238"/>
      <c r="BQ84" s="235">
        <v>78</v>
      </c>
      <c r="BR84" s="240"/>
      <c r="BS84" s="975"/>
      <c r="BT84" s="976"/>
      <c r="BU84" s="976"/>
      <c r="BV84" s="976"/>
      <c r="BW84" s="976"/>
      <c r="BX84" s="976"/>
      <c r="BY84" s="976"/>
      <c r="BZ84" s="976"/>
      <c r="CA84" s="976"/>
      <c r="CB84" s="976"/>
      <c r="CC84" s="976"/>
      <c r="CD84" s="976"/>
      <c r="CE84" s="976"/>
      <c r="CF84" s="976"/>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5"/>
      <c r="DW84" s="976"/>
      <c r="DX84" s="976"/>
      <c r="DY84" s="976"/>
      <c r="DZ84" s="977"/>
      <c r="EA84" s="227"/>
    </row>
    <row r="85" spans="1:131" ht="26.25" customHeight="1">
      <c r="A85" s="235">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38"/>
      <c r="BF85" s="238"/>
      <c r="BG85" s="238"/>
      <c r="BH85" s="238"/>
      <c r="BI85" s="238"/>
      <c r="BJ85" s="238"/>
      <c r="BK85" s="238"/>
      <c r="BL85" s="238"/>
      <c r="BM85" s="238"/>
      <c r="BN85" s="238"/>
      <c r="BO85" s="238"/>
      <c r="BP85" s="238"/>
      <c r="BQ85" s="235">
        <v>79</v>
      </c>
      <c r="BR85" s="240"/>
      <c r="BS85" s="975"/>
      <c r="BT85" s="976"/>
      <c r="BU85" s="976"/>
      <c r="BV85" s="976"/>
      <c r="BW85" s="976"/>
      <c r="BX85" s="976"/>
      <c r="BY85" s="976"/>
      <c r="BZ85" s="976"/>
      <c r="CA85" s="976"/>
      <c r="CB85" s="976"/>
      <c r="CC85" s="976"/>
      <c r="CD85" s="976"/>
      <c r="CE85" s="976"/>
      <c r="CF85" s="976"/>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5"/>
      <c r="DW85" s="976"/>
      <c r="DX85" s="976"/>
      <c r="DY85" s="976"/>
      <c r="DZ85" s="977"/>
      <c r="EA85" s="227"/>
    </row>
    <row r="86" spans="1:131" ht="26.25" customHeight="1">
      <c r="A86" s="235">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38"/>
      <c r="BF86" s="238"/>
      <c r="BG86" s="238"/>
      <c r="BH86" s="238"/>
      <c r="BI86" s="238"/>
      <c r="BJ86" s="238"/>
      <c r="BK86" s="238"/>
      <c r="BL86" s="238"/>
      <c r="BM86" s="238"/>
      <c r="BN86" s="238"/>
      <c r="BO86" s="238"/>
      <c r="BP86" s="238"/>
      <c r="BQ86" s="235">
        <v>80</v>
      </c>
      <c r="BR86" s="240"/>
      <c r="BS86" s="975"/>
      <c r="BT86" s="976"/>
      <c r="BU86" s="976"/>
      <c r="BV86" s="976"/>
      <c r="BW86" s="976"/>
      <c r="BX86" s="976"/>
      <c r="BY86" s="976"/>
      <c r="BZ86" s="976"/>
      <c r="CA86" s="976"/>
      <c r="CB86" s="976"/>
      <c r="CC86" s="976"/>
      <c r="CD86" s="976"/>
      <c r="CE86" s="976"/>
      <c r="CF86" s="976"/>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5"/>
      <c r="DW86" s="976"/>
      <c r="DX86" s="976"/>
      <c r="DY86" s="976"/>
      <c r="DZ86" s="977"/>
      <c r="EA86" s="227"/>
    </row>
    <row r="87" spans="1:131" ht="26.25" customHeight="1">
      <c r="A87" s="241">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38"/>
      <c r="BF87" s="238"/>
      <c r="BG87" s="238"/>
      <c r="BH87" s="238"/>
      <c r="BI87" s="238"/>
      <c r="BJ87" s="238"/>
      <c r="BK87" s="238"/>
      <c r="BL87" s="238"/>
      <c r="BM87" s="238"/>
      <c r="BN87" s="238"/>
      <c r="BO87" s="238"/>
      <c r="BP87" s="238"/>
      <c r="BQ87" s="235">
        <v>81</v>
      </c>
      <c r="BR87" s="240"/>
      <c r="BS87" s="975"/>
      <c r="BT87" s="976"/>
      <c r="BU87" s="976"/>
      <c r="BV87" s="976"/>
      <c r="BW87" s="976"/>
      <c r="BX87" s="976"/>
      <c r="BY87" s="976"/>
      <c r="BZ87" s="976"/>
      <c r="CA87" s="976"/>
      <c r="CB87" s="976"/>
      <c r="CC87" s="976"/>
      <c r="CD87" s="976"/>
      <c r="CE87" s="976"/>
      <c r="CF87" s="976"/>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5"/>
      <c r="DW87" s="976"/>
      <c r="DX87" s="976"/>
      <c r="DY87" s="976"/>
      <c r="DZ87" s="977"/>
      <c r="EA87" s="227"/>
    </row>
    <row r="88" spans="1:131" ht="26.25" customHeight="1" thickBot="1">
      <c r="A88" s="237" t="s">
        <v>397</v>
      </c>
      <c r="B88" s="967" t="s">
        <v>429</v>
      </c>
      <c r="C88" s="968"/>
      <c r="D88" s="968"/>
      <c r="E88" s="968"/>
      <c r="F88" s="968"/>
      <c r="G88" s="968"/>
      <c r="H88" s="968"/>
      <c r="I88" s="968"/>
      <c r="J88" s="968"/>
      <c r="K88" s="968"/>
      <c r="L88" s="968"/>
      <c r="M88" s="968"/>
      <c r="N88" s="968"/>
      <c r="O88" s="968"/>
      <c r="P88" s="978"/>
      <c r="Q88" s="992"/>
      <c r="R88" s="993"/>
      <c r="S88" s="993"/>
      <c r="T88" s="993"/>
      <c r="U88" s="993"/>
      <c r="V88" s="993"/>
      <c r="W88" s="993"/>
      <c r="X88" s="993"/>
      <c r="Y88" s="993"/>
      <c r="Z88" s="993"/>
      <c r="AA88" s="993"/>
      <c r="AB88" s="993"/>
      <c r="AC88" s="993"/>
      <c r="AD88" s="993"/>
      <c r="AE88" s="993"/>
      <c r="AF88" s="989">
        <f>SUM(AF68:AJ84)</f>
        <v>10971</v>
      </c>
      <c r="AG88" s="989"/>
      <c r="AH88" s="989"/>
      <c r="AI88" s="989"/>
      <c r="AJ88" s="989"/>
      <c r="AK88" s="993"/>
      <c r="AL88" s="993"/>
      <c r="AM88" s="993"/>
      <c r="AN88" s="993"/>
      <c r="AO88" s="993"/>
      <c r="AP88" s="989">
        <f>SUM(AP68:AT84)</f>
        <v>323</v>
      </c>
      <c r="AQ88" s="989"/>
      <c r="AR88" s="989"/>
      <c r="AS88" s="989"/>
      <c r="AT88" s="989"/>
      <c r="AU88" s="989">
        <f>SUM(AU68:AY84)</f>
        <v>82</v>
      </c>
      <c r="AV88" s="989"/>
      <c r="AW88" s="989"/>
      <c r="AX88" s="989"/>
      <c r="AY88" s="989"/>
      <c r="AZ88" s="990"/>
      <c r="BA88" s="990"/>
      <c r="BB88" s="990"/>
      <c r="BC88" s="990"/>
      <c r="BD88" s="991"/>
      <c r="BE88" s="238"/>
      <c r="BF88" s="238"/>
      <c r="BG88" s="238"/>
      <c r="BH88" s="238"/>
      <c r="BI88" s="238"/>
      <c r="BJ88" s="238"/>
      <c r="BK88" s="238"/>
      <c r="BL88" s="238"/>
      <c r="BM88" s="238"/>
      <c r="BN88" s="238"/>
      <c r="BO88" s="238"/>
      <c r="BP88" s="238"/>
      <c r="BQ88" s="235">
        <v>82</v>
      </c>
      <c r="BR88" s="240"/>
      <c r="BS88" s="975"/>
      <c r="BT88" s="976"/>
      <c r="BU88" s="976"/>
      <c r="BV88" s="976"/>
      <c r="BW88" s="976"/>
      <c r="BX88" s="976"/>
      <c r="BY88" s="976"/>
      <c r="BZ88" s="976"/>
      <c r="CA88" s="976"/>
      <c r="CB88" s="976"/>
      <c r="CC88" s="976"/>
      <c r="CD88" s="976"/>
      <c r="CE88" s="976"/>
      <c r="CF88" s="976"/>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5"/>
      <c r="DW88" s="976"/>
      <c r="DX88" s="976"/>
      <c r="DY88" s="976"/>
      <c r="DZ88" s="977"/>
      <c r="EA88" s="227"/>
    </row>
    <row r="89" spans="1:131" ht="26.25" hidden="1" customHeight="1">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975"/>
      <c r="BT89" s="976"/>
      <c r="BU89" s="976"/>
      <c r="BV89" s="976"/>
      <c r="BW89" s="976"/>
      <c r="BX89" s="976"/>
      <c r="BY89" s="976"/>
      <c r="BZ89" s="976"/>
      <c r="CA89" s="976"/>
      <c r="CB89" s="976"/>
      <c r="CC89" s="976"/>
      <c r="CD89" s="976"/>
      <c r="CE89" s="976"/>
      <c r="CF89" s="976"/>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5"/>
      <c r="DW89" s="976"/>
      <c r="DX89" s="976"/>
      <c r="DY89" s="976"/>
      <c r="DZ89" s="977"/>
      <c r="EA89" s="227"/>
    </row>
    <row r="90" spans="1:131" ht="26.25" hidden="1" customHeight="1">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975"/>
      <c r="BT90" s="976"/>
      <c r="BU90" s="976"/>
      <c r="BV90" s="976"/>
      <c r="BW90" s="976"/>
      <c r="BX90" s="976"/>
      <c r="BY90" s="976"/>
      <c r="BZ90" s="976"/>
      <c r="CA90" s="976"/>
      <c r="CB90" s="976"/>
      <c r="CC90" s="976"/>
      <c r="CD90" s="976"/>
      <c r="CE90" s="976"/>
      <c r="CF90" s="976"/>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5"/>
      <c r="DW90" s="976"/>
      <c r="DX90" s="976"/>
      <c r="DY90" s="976"/>
      <c r="DZ90" s="977"/>
      <c r="EA90" s="227"/>
    </row>
    <row r="91" spans="1:131" ht="26.25" hidden="1" customHeight="1">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975"/>
      <c r="BT91" s="976"/>
      <c r="BU91" s="976"/>
      <c r="BV91" s="976"/>
      <c r="BW91" s="976"/>
      <c r="BX91" s="976"/>
      <c r="BY91" s="976"/>
      <c r="BZ91" s="976"/>
      <c r="CA91" s="976"/>
      <c r="CB91" s="976"/>
      <c r="CC91" s="976"/>
      <c r="CD91" s="976"/>
      <c r="CE91" s="976"/>
      <c r="CF91" s="976"/>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5"/>
      <c r="DW91" s="976"/>
      <c r="DX91" s="976"/>
      <c r="DY91" s="976"/>
      <c r="DZ91" s="977"/>
      <c r="EA91" s="227"/>
    </row>
    <row r="92" spans="1:131" ht="26.25" hidden="1" customHeight="1">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975"/>
      <c r="BT92" s="976"/>
      <c r="BU92" s="976"/>
      <c r="BV92" s="976"/>
      <c r="BW92" s="976"/>
      <c r="BX92" s="976"/>
      <c r="BY92" s="976"/>
      <c r="BZ92" s="976"/>
      <c r="CA92" s="976"/>
      <c r="CB92" s="976"/>
      <c r="CC92" s="976"/>
      <c r="CD92" s="976"/>
      <c r="CE92" s="976"/>
      <c r="CF92" s="976"/>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5"/>
      <c r="DW92" s="976"/>
      <c r="DX92" s="976"/>
      <c r="DY92" s="976"/>
      <c r="DZ92" s="977"/>
      <c r="EA92" s="227"/>
    </row>
    <row r="93" spans="1:131" ht="26.25" hidden="1" customHeight="1">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975"/>
      <c r="BT93" s="976"/>
      <c r="BU93" s="976"/>
      <c r="BV93" s="976"/>
      <c r="BW93" s="976"/>
      <c r="BX93" s="976"/>
      <c r="BY93" s="976"/>
      <c r="BZ93" s="976"/>
      <c r="CA93" s="976"/>
      <c r="CB93" s="976"/>
      <c r="CC93" s="976"/>
      <c r="CD93" s="976"/>
      <c r="CE93" s="976"/>
      <c r="CF93" s="976"/>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5"/>
      <c r="DW93" s="976"/>
      <c r="DX93" s="976"/>
      <c r="DY93" s="976"/>
      <c r="DZ93" s="977"/>
      <c r="EA93" s="227"/>
    </row>
    <row r="94" spans="1:131" ht="26.25" hidden="1" customHeight="1">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975"/>
      <c r="BT94" s="976"/>
      <c r="BU94" s="976"/>
      <c r="BV94" s="976"/>
      <c r="BW94" s="976"/>
      <c r="BX94" s="976"/>
      <c r="BY94" s="976"/>
      <c r="BZ94" s="976"/>
      <c r="CA94" s="976"/>
      <c r="CB94" s="976"/>
      <c r="CC94" s="976"/>
      <c r="CD94" s="976"/>
      <c r="CE94" s="976"/>
      <c r="CF94" s="976"/>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5"/>
      <c r="DW94" s="976"/>
      <c r="DX94" s="976"/>
      <c r="DY94" s="976"/>
      <c r="DZ94" s="977"/>
      <c r="EA94" s="227"/>
    </row>
    <row r="95" spans="1:131" ht="26.25" hidden="1" customHeight="1">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975"/>
      <c r="BT95" s="976"/>
      <c r="BU95" s="976"/>
      <c r="BV95" s="976"/>
      <c r="BW95" s="976"/>
      <c r="BX95" s="976"/>
      <c r="BY95" s="976"/>
      <c r="BZ95" s="976"/>
      <c r="CA95" s="976"/>
      <c r="CB95" s="976"/>
      <c r="CC95" s="976"/>
      <c r="CD95" s="976"/>
      <c r="CE95" s="976"/>
      <c r="CF95" s="976"/>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5"/>
      <c r="DW95" s="976"/>
      <c r="DX95" s="976"/>
      <c r="DY95" s="976"/>
      <c r="DZ95" s="977"/>
      <c r="EA95" s="227"/>
    </row>
    <row r="96" spans="1:131" ht="26.25" hidden="1" customHeight="1">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975"/>
      <c r="BT96" s="976"/>
      <c r="BU96" s="976"/>
      <c r="BV96" s="976"/>
      <c r="BW96" s="976"/>
      <c r="BX96" s="976"/>
      <c r="BY96" s="976"/>
      <c r="BZ96" s="976"/>
      <c r="CA96" s="976"/>
      <c r="CB96" s="976"/>
      <c r="CC96" s="976"/>
      <c r="CD96" s="976"/>
      <c r="CE96" s="976"/>
      <c r="CF96" s="976"/>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5"/>
      <c r="DW96" s="976"/>
      <c r="DX96" s="976"/>
      <c r="DY96" s="976"/>
      <c r="DZ96" s="977"/>
      <c r="EA96" s="227"/>
    </row>
    <row r="97" spans="1:131" ht="26.25" hidden="1" customHeight="1">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975"/>
      <c r="BT97" s="976"/>
      <c r="BU97" s="976"/>
      <c r="BV97" s="976"/>
      <c r="BW97" s="976"/>
      <c r="BX97" s="976"/>
      <c r="BY97" s="976"/>
      <c r="BZ97" s="976"/>
      <c r="CA97" s="976"/>
      <c r="CB97" s="976"/>
      <c r="CC97" s="976"/>
      <c r="CD97" s="976"/>
      <c r="CE97" s="976"/>
      <c r="CF97" s="976"/>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5"/>
      <c r="DW97" s="976"/>
      <c r="DX97" s="976"/>
      <c r="DY97" s="976"/>
      <c r="DZ97" s="977"/>
      <c r="EA97" s="227"/>
    </row>
    <row r="98" spans="1:131" ht="26.25" hidden="1" customHeight="1">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975"/>
      <c r="BT98" s="976"/>
      <c r="BU98" s="976"/>
      <c r="BV98" s="976"/>
      <c r="BW98" s="976"/>
      <c r="BX98" s="976"/>
      <c r="BY98" s="976"/>
      <c r="BZ98" s="976"/>
      <c r="CA98" s="976"/>
      <c r="CB98" s="976"/>
      <c r="CC98" s="976"/>
      <c r="CD98" s="976"/>
      <c r="CE98" s="976"/>
      <c r="CF98" s="976"/>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5"/>
      <c r="DW98" s="976"/>
      <c r="DX98" s="976"/>
      <c r="DY98" s="976"/>
      <c r="DZ98" s="977"/>
      <c r="EA98" s="227"/>
    </row>
    <row r="99" spans="1:131" ht="26.25" hidden="1" customHeight="1">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975"/>
      <c r="BT99" s="976"/>
      <c r="BU99" s="976"/>
      <c r="BV99" s="976"/>
      <c r="BW99" s="976"/>
      <c r="BX99" s="976"/>
      <c r="BY99" s="976"/>
      <c r="BZ99" s="976"/>
      <c r="CA99" s="976"/>
      <c r="CB99" s="976"/>
      <c r="CC99" s="976"/>
      <c r="CD99" s="976"/>
      <c r="CE99" s="976"/>
      <c r="CF99" s="976"/>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5"/>
      <c r="DW99" s="976"/>
      <c r="DX99" s="976"/>
      <c r="DY99" s="976"/>
      <c r="DZ99" s="977"/>
      <c r="EA99" s="227"/>
    </row>
    <row r="100" spans="1:131" ht="26.25" hidden="1" customHeight="1">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975"/>
      <c r="BT100" s="976"/>
      <c r="BU100" s="976"/>
      <c r="BV100" s="976"/>
      <c r="BW100" s="976"/>
      <c r="BX100" s="976"/>
      <c r="BY100" s="976"/>
      <c r="BZ100" s="976"/>
      <c r="CA100" s="976"/>
      <c r="CB100" s="976"/>
      <c r="CC100" s="976"/>
      <c r="CD100" s="976"/>
      <c r="CE100" s="976"/>
      <c r="CF100" s="976"/>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5"/>
      <c r="DW100" s="976"/>
      <c r="DX100" s="976"/>
      <c r="DY100" s="976"/>
      <c r="DZ100" s="977"/>
      <c r="EA100" s="227"/>
    </row>
    <row r="101" spans="1:131" ht="26.25" hidden="1" customHeight="1">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975"/>
      <c r="BT101" s="976"/>
      <c r="BU101" s="976"/>
      <c r="BV101" s="976"/>
      <c r="BW101" s="976"/>
      <c r="BX101" s="976"/>
      <c r="BY101" s="976"/>
      <c r="BZ101" s="976"/>
      <c r="CA101" s="976"/>
      <c r="CB101" s="976"/>
      <c r="CC101" s="976"/>
      <c r="CD101" s="976"/>
      <c r="CE101" s="976"/>
      <c r="CF101" s="976"/>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5"/>
      <c r="DW101" s="976"/>
      <c r="DX101" s="976"/>
      <c r="DY101" s="976"/>
      <c r="DZ101" s="977"/>
      <c r="EA101" s="227"/>
    </row>
    <row r="102" spans="1:131" ht="26.25" customHeight="1" thickBot="1">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397</v>
      </c>
      <c r="BR102" s="967" t="s">
        <v>430</v>
      </c>
      <c r="BS102" s="968"/>
      <c r="BT102" s="968"/>
      <c r="BU102" s="968"/>
      <c r="BV102" s="968"/>
      <c r="BW102" s="968"/>
      <c r="BX102" s="968"/>
      <c r="BY102" s="968"/>
      <c r="BZ102" s="968"/>
      <c r="CA102" s="968"/>
      <c r="CB102" s="968"/>
      <c r="CC102" s="968"/>
      <c r="CD102" s="968"/>
      <c r="CE102" s="968"/>
      <c r="CF102" s="968"/>
      <c r="CG102" s="978"/>
      <c r="CH102" s="979"/>
      <c r="CI102" s="980"/>
      <c r="CJ102" s="980"/>
      <c r="CK102" s="980"/>
      <c r="CL102" s="981"/>
      <c r="CM102" s="979"/>
      <c r="CN102" s="980"/>
      <c r="CO102" s="980"/>
      <c r="CP102" s="980"/>
      <c r="CQ102" s="981"/>
      <c r="CR102" s="982">
        <v>170</v>
      </c>
      <c r="CS102" s="983"/>
      <c r="CT102" s="983"/>
      <c r="CU102" s="983"/>
      <c r="CV102" s="984"/>
      <c r="CW102" s="982"/>
      <c r="CX102" s="983"/>
      <c r="CY102" s="983"/>
      <c r="CZ102" s="983"/>
      <c r="DA102" s="984"/>
      <c r="DB102" s="982"/>
      <c r="DC102" s="983"/>
      <c r="DD102" s="983"/>
      <c r="DE102" s="983"/>
      <c r="DF102" s="984"/>
      <c r="DG102" s="982"/>
      <c r="DH102" s="983"/>
      <c r="DI102" s="983"/>
      <c r="DJ102" s="983"/>
      <c r="DK102" s="984"/>
      <c r="DL102" s="982"/>
      <c r="DM102" s="983"/>
      <c r="DN102" s="983"/>
      <c r="DO102" s="983"/>
      <c r="DP102" s="984"/>
      <c r="DQ102" s="982"/>
      <c r="DR102" s="983"/>
      <c r="DS102" s="983"/>
      <c r="DT102" s="983"/>
      <c r="DU102" s="984"/>
      <c r="DV102" s="967"/>
      <c r="DW102" s="968"/>
      <c r="DX102" s="968"/>
      <c r="DY102" s="968"/>
      <c r="DZ102" s="969"/>
      <c r="EA102" s="227"/>
    </row>
    <row r="103" spans="1:131" ht="26.25" customHeight="1">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70" t="s">
        <v>431</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27"/>
    </row>
    <row r="104" spans="1:131" ht="26.25" customHeight="1">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71" t="s">
        <v>432</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27"/>
    </row>
    <row r="105" spans="1:131" ht="11.25" customHeight="1">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c r="A107" s="246" t="s">
        <v>433</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434</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c r="A108" s="972" t="s">
        <v>435</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436</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27" customFormat="1" ht="26.25" customHeight="1">
      <c r="A109" s="925" t="s">
        <v>437</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438</v>
      </c>
      <c r="AB109" s="926"/>
      <c r="AC109" s="926"/>
      <c r="AD109" s="926"/>
      <c r="AE109" s="927"/>
      <c r="AF109" s="928" t="s">
        <v>439</v>
      </c>
      <c r="AG109" s="926"/>
      <c r="AH109" s="926"/>
      <c r="AI109" s="926"/>
      <c r="AJ109" s="927"/>
      <c r="AK109" s="928" t="s">
        <v>310</v>
      </c>
      <c r="AL109" s="926"/>
      <c r="AM109" s="926"/>
      <c r="AN109" s="926"/>
      <c r="AO109" s="927"/>
      <c r="AP109" s="928" t="s">
        <v>440</v>
      </c>
      <c r="AQ109" s="926"/>
      <c r="AR109" s="926"/>
      <c r="AS109" s="926"/>
      <c r="AT109" s="959"/>
      <c r="AU109" s="925" t="s">
        <v>437</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438</v>
      </c>
      <c r="BR109" s="926"/>
      <c r="BS109" s="926"/>
      <c r="BT109" s="926"/>
      <c r="BU109" s="927"/>
      <c r="BV109" s="928" t="s">
        <v>439</v>
      </c>
      <c r="BW109" s="926"/>
      <c r="BX109" s="926"/>
      <c r="BY109" s="926"/>
      <c r="BZ109" s="927"/>
      <c r="CA109" s="928" t="s">
        <v>310</v>
      </c>
      <c r="CB109" s="926"/>
      <c r="CC109" s="926"/>
      <c r="CD109" s="926"/>
      <c r="CE109" s="927"/>
      <c r="CF109" s="966" t="s">
        <v>440</v>
      </c>
      <c r="CG109" s="966"/>
      <c r="CH109" s="966"/>
      <c r="CI109" s="966"/>
      <c r="CJ109" s="966"/>
      <c r="CK109" s="928" t="s">
        <v>441</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438</v>
      </c>
      <c r="DH109" s="926"/>
      <c r="DI109" s="926"/>
      <c r="DJ109" s="926"/>
      <c r="DK109" s="927"/>
      <c r="DL109" s="928" t="s">
        <v>439</v>
      </c>
      <c r="DM109" s="926"/>
      <c r="DN109" s="926"/>
      <c r="DO109" s="926"/>
      <c r="DP109" s="927"/>
      <c r="DQ109" s="928" t="s">
        <v>310</v>
      </c>
      <c r="DR109" s="926"/>
      <c r="DS109" s="926"/>
      <c r="DT109" s="926"/>
      <c r="DU109" s="927"/>
      <c r="DV109" s="928" t="s">
        <v>440</v>
      </c>
      <c r="DW109" s="926"/>
      <c r="DX109" s="926"/>
      <c r="DY109" s="926"/>
      <c r="DZ109" s="959"/>
    </row>
    <row r="110" spans="1:131" s="227" customFormat="1" ht="26.25" customHeight="1">
      <c r="A110" s="837" t="s">
        <v>442</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8">
        <v>948487</v>
      </c>
      <c r="AB110" s="919"/>
      <c r="AC110" s="919"/>
      <c r="AD110" s="919"/>
      <c r="AE110" s="920"/>
      <c r="AF110" s="921">
        <v>990343</v>
      </c>
      <c r="AG110" s="919"/>
      <c r="AH110" s="919"/>
      <c r="AI110" s="919"/>
      <c r="AJ110" s="920"/>
      <c r="AK110" s="921">
        <v>998818</v>
      </c>
      <c r="AL110" s="919"/>
      <c r="AM110" s="919"/>
      <c r="AN110" s="919"/>
      <c r="AO110" s="920"/>
      <c r="AP110" s="922">
        <v>16.899999999999999</v>
      </c>
      <c r="AQ110" s="923"/>
      <c r="AR110" s="923"/>
      <c r="AS110" s="923"/>
      <c r="AT110" s="924"/>
      <c r="AU110" s="960" t="s">
        <v>73</v>
      </c>
      <c r="AV110" s="961"/>
      <c r="AW110" s="961"/>
      <c r="AX110" s="961"/>
      <c r="AY110" s="961"/>
      <c r="AZ110" s="890" t="s">
        <v>443</v>
      </c>
      <c r="BA110" s="838"/>
      <c r="BB110" s="838"/>
      <c r="BC110" s="838"/>
      <c r="BD110" s="838"/>
      <c r="BE110" s="838"/>
      <c r="BF110" s="838"/>
      <c r="BG110" s="838"/>
      <c r="BH110" s="838"/>
      <c r="BI110" s="838"/>
      <c r="BJ110" s="838"/>
      <c r="BK110" s="838"/>
      <c r="BL110" s="838"/>
      <c r="BM110" s="838"/>
      <c r="BN110" s="838"/>
      <c r="BO110" s="838"/>
      <c r="BP110" s="839"/>
      <c r="BQ110" s="891">
        <v>8089658</v>
      </c>
      <c r="BR110" s="872"/>
      <c r="BS110" s="872"/>
      <c r="BT110" s="872"/>
      <c r="BU110" s="872"/>
      <c r="BV110" s="872">
        <v>7997906</v>
      </c>
      <c r="BW110" s="872"/>
      <c r="BX110" s="872"/>
      <c r="BY110" s="872"/>
      <c r="BZ110" s="872"/>
      <c r="CA110" s="872">
        <v>8052448</v>
      </c>
      <c r="CB110" s="872"/>
      <c r="CC110" s="872"/>
      <c r="CD110" s="872"/>
      <c r="CE110" s="872"/>
      <c r="CF110" s="896">
        <v>135.9</v>
      </c>
      <c r="CG110" s="897"/>
      <c r="CH110" s="897"/>
      <c r="CI110" s="897"/>
      <c r="CJ110" s="897"/>
      <c r="CK110" s="956" t="s">
        <v>444</v>
      </c>
      <c r="CL110" s="849"/>
      <c r="CM110" s="890" t="s">
        <v>445</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91" t="s">
        <v>399</v>
      </c>
      <c r="DH110" s="872"/>
      <c r="DI110" s="872"/>
      <c r="DJ110" s="872"/>
      <c r="DK110" s="872"/>
      <c r="DL110" s="872" t="s">
        <v>395</v>
      </c>
      <c r="DM110" s="872"/>
      <c r="DN110" s="872"/>
      <c r="DO110" s="872"/>
      <c r="DP110" s="872"/>
      <c r="DQ110" s="872" t="s">
        <v>395</v>
      </c>
      <c r="DR110" s="872"/>
      <c r="DS110" s="872"/>
      <c r="DT110" s="872"/>
      <c r="DU110" s="872"/>
      <c r="DV110" s="873" t="s">
        <v>446</v>
      </c>
      <c r="DW110" s="873"/>
      <c r="DX110" s="873"/>
      <c r="DY110" s="873"/>
      <c r="DZ110" s="874"/>
    </row>
    <row r="111" spans="1:131" s="227" customFormat="1" ht="26.25" customHeight="1">
      <c r="A111" s="804" t="s">
        <v>447</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955"/>
      <c r="AA111" s="948" t="s">
        <v>395</v>
      </c>
      <c r="AB111" s="949"/>
      <c r="AC111" s="949"/>
      <c r="AD111" s="949"/>
      <c r="AE111" s="950"/>
      <c r="AF111" s="951" t="s">
        <v>446</v>
      </c>
      <c r="AG111" s="949"/>
      <c r="AH111" s="949"/>
      <c r="AI111" s="949"/>
      <c r="AJ111" s="950"/>
      <c r="AK111" s="951" t="s">
        <v>448</v>
      </c>
      <c r="AL111" s="949"/>
      <c r="AM111" s="949"/>
      <c r="AN111" s="949"/>
      <c r="AO111" s="950"/>
      <c r="AP111" s="952" t="s">
        <v>446</v>
      </c>
      <c r="AQ111" s="953"/>
      <c r="AR111" s="953"/>
      <c r="AS111" s="953"/>
      <c r="AT111" s="954"/>
      <c r="AU111" s="962"/>
      <c r="AV111" s="963"/>
      <c r="AW111" s="963"/>
      <c r="AX111" s="963"/>
      <c r="AY111" s="963"/>
      <c r="AZ111" s="845" t="s">
        <v>449</v>
      </c>
      <c r="BA111" s="782"/>
      <c r="BB111" s="782"/>
      <c r="BC111" s="782"/>
      <c r="BD111" s="782"/>
      <c r="BE111" s="782"/>
      <c r="BF111" s="782"/>
      <c r="BG111" s="782"/>
      <c r="BH111" s="782"/>
      <c r="BI111" s="782"/>
      <c r="BJ111" s="782"/>
      <c r="BK111" s="782"/>
      <c r="BL111" s="782"/>
      <c r="BM111" s="782"/>
      <c r="BN111" s="782"/>
      <c r="BO111" s="782"/>
      <c r="BP111" s="783"/>
      <c r="BQ111" s="846">
        <v>54769</v>
      </c>
      <c r="BR111" s="847"/>
      <c r="BS111" s="847"/>
      <c r="BT111" s="847"/>
      <c r="BU111" s="847"/>
      <c r="BV111" s="847">
        <v>39770</v>
      </c>
      <c r="BW111" s="847"/>
      <c r="BX111" s="847"/>
      <c r="BY111" s="847"/>
      <c r="BZ111" s="847"/>
      <c r="CA111" s="847">
        <v>25907</v>
      </c>
      <c r="CB111" s="847"/>
      <c r="CC111" s="847"/>
      <c r="CD111" s="847"/>
      <c r="CE111" s="847"/>
      <c r="CF111" s="905">
        <v>0.4</v>
      </c>
      <c r="CG111" s="906"/>
      <c r="CH111" s="906"/>
      <c r="CI111" s="906"/>
      <c r="CJ111" s="906"/>
      <c r="CK111" s="957"/>
      <c r="CL111" s="851"/>
      <c r="CM111" s="845" t="s">
        <v>450</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46" t="s">
        <v>451</v>
      </c>
      <c r="DH111" s="847"/>
      <c r="DI111" s="847"/>
      <c r="DJ111" s="847"/>
      <c r="DK111" s="847"/>
      <c r="DL111" s="847" t="s">
        <v>448</v>
      </c>
      <c r="DM111" s="847"/>
      <c r="DN111" s="847"/>
      <c r="DO111" s="847"/>
      <c r="DP111" s="847"/>
      <c r="DQ111" s="847" t="s">
        <v>399</v>
      </c>
      <c r="DR111" s="847"/>
      <c r="DS111" s="847"/>
      <c r="DT111" s="847"/>
      <c r="DU111" s="847"/>
      <c r="DV111" s="824" t="s">
        <v>139</v>
      </c>
      <c r="DW111" s="824"/>
      <c r="DX111" s="824"/>
      <c r="DY111" s="824"/>
      <c r="DZ111" s="825"/>
    </row>
    <row r="112" spans="1:131" s="227" customFormat="1" ht="26.25" customHeight="1">
      <c r="A112" s="942" t="s">
        <v>452</v>
      </c>
      <c r="B112" s="943"/>
      <c r="C112" s="782" t="s">
        <v>453</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809" t="s">
        <v>451</v>
      </c>
      <c r="AB112" s="810"/>
      <c r="AC112" s="810"/>
      <c r="AD112" s="810"/>
      <c r="AE112" s="811"/>
      <c r="AF112" s="812" t="s">
        <v>448</v>
      </c>
      <c r="AG112" s="810"/>
      <c r="AH112" s="810"/>
      <c r="AI112" s="810"/>
      <c r="AJ112" s="811"/>
      <c r="AK112" s="812" t="s">
        <v>451</v>
      </c>
      <c r="AL112" s="810"/>
      <c r="AM112" s="810"/>
      <c r="AN112" s="810"/>
      <c r="AO112" s="811"/>
      <c r="AP112" s="854" t="s">
        <v>451</v>
      </c>
      <c r="AQ112" s="855"/>
      <c r="AR112" s="855"/>
      <c r="AS112" s="855"/>
      <c r="AT112" s="856"/>
      <c r="AU112" s="962"/>
      <c r="AV112" s="963"/>
      <c r="AW112" s="963"/>
      <c r="AX112" s="963"/>
      <c r="AY112" s="963"/>
      <c r="AZ112" s="845" t="s">
        <v>454</v>
      </c>
      <c r="BA112" s="782"/>
      <c r="BB112" s="782"/>
      <c r="BC112" s="782"/>
      <c r="BD112" s="782"/>
      <c r="BE112" s="782"/>
      <c r="BF112" s="782"/>
      <c r="BG112" s="782"/>
      <c r="BH112" s="782"/>
      <c r="BI112" s="782"/>
      <c r="BJ112" s="782"/>
      <c r="BK112" s="782"/>
      <c r="BL112" s="782"/>
      <c r="BM112" s="782"/>
      <c r="BN112" s="782"/>
      <c r="BO112" s="782"/>
      <c r="BP112" s="783"/>
      <c r="BQ112" s="846">
        <v>1677856</v>
      </c>
      <c r="BR112" s="847"/>
      <c r="BS112" s="847"/>
      <c r="BT112" s="847"/>
      <c r="BU112" s="847"/>
      <c r="BV112" s="847">
        <v>1587927</v>
      </c>
      <c r="BW112" s="847"/>
      <c r="BX112" s="847"/>
      <c r="BY112" s="847"/>
      <c r="BZ112" s="847"/>
      <c r="CA112" s="847">
        <v>1473901</v>
      </c>
      <c r="CB112" s="847"/>
      <c r="CC112" s="847"/>
      <c r="CD112" s="847"/>
      <c r="CE112" s="847"/>
      <c r="CF112" s="905">
        <v>24.9</v>
      </c>
      <c r="CG112" s="906"/>
      <c r="CH112" s="906"/>
      <c r="CI112" s="906"/>
      <c r="CJ112" s="906"/>
      <c r="CK112" s="957"/>
      <c r="CL112" s="851"/>
      <c r="CM112" s="845" t="s">
        <v>455</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46" t="s">
        <v>395</v>
      </c>
      <c r="DH112" s="847"/>
      <c r="DI112" s="847"/>
      <c r="DJ112" s="847"/>
      <c r="DK112" s="847"/>
      <c r="DL112" s="847" t="s">
        <v>399</v>
      </c>
      <c r="DM112" s="847"/>
      <c r="DN112" s="847"/>
      <c r="DO112" s="847"/>
      <c r="DP112" s="847"/>
      <c r="DQ112" s="847" t="s">
        <v>139</v>
      </c>
      <c r="DR112" s="847"/>
      <c r="DS112" s="847"/>
      <c r="DT112" s="847"/>
      <c r="DU112" s="847"/>
      <c r="DV112" s="824" t="s">
        <v>446</v>
      </c>
      <c r="DW112" s="824"/>
      <c r="DX112" s="824"/>
      <c r="DY112" s="824"/>
      <c r="DZ112" s="825"/>
    </row>
    <row r="113" spans="1:130" s="227" customFormat="1" ht="26.25" customHeight="1">
      <c r="A113" s="944"/>
      <c r="B113" s="945"/>
      <c r="C113" s="782" t="s">
        <v>456</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948">
        <v>183587</v>
      </c>
      <c r="AB113" s="949"/>
      <c r="AC113" s="949"/>
      <c r="AD113" s="949"/>
      <c r="AE113" s="950"/>
      <c r="AF113" s="951">
        <v>168898</v>
      </c>
      <c r="AG113" s="949"/>
      <c r="AH113" s="949"/>
      <c r="AI113" s="949"/>
      <c r="AJ113" s="950"/>
      <c r="AK113" s="951">
        <v>156880</v>
      </c>
      <c r="AL113" s="949"/>
      <c r="AM113" s="949"/>
      <c r="AN113" s="949"/>
      <c r="AO113" s="950"/>
      <c r="AP113" s="952">
        <v>2.6</v>
      </c>
      <c r="AQ113" s="953"/>
      <c r="AR113" s="953"/>
      <c r="AS113" s="953"/>
      <c r="AT113" s="954"/>
      <c r="AU113" s="962"/>
      <c r="AV113" s="963"/>
      <c r="AW113" s="963"/>
      <c r="AX113" s="963"/>
      <c r="AY113" s="963"/>
      <c r="AZ113" s="845" t="s">
        <v>457</v>
      </c>
      <c r="BA113" s="782"/>
      <c r="BB113" s="782"/>
      <c r="BC113" s="782"/>
      <c r="BD113" s="782"/>
      <c r="BE113" s="782"/>
      <c r="BF113" s="782"/>
      <c r="BG113" s="782"/>
      <c r="BH113" s="782"/>
      <c r="BI113" s="782"/>
      <c r="BJ113" s="782"/>
      <c r="BK113" s="782"/>
      <c r="BL113" s="782"/>
      <c r="BM113" s="782"/>
      <c r="BN113" s="782"/>
      <c r="BO113" s="782"/>
      <c r="BP113" s="783"/>
      <c r="BQ113" s="846">
        <v>106831</v>
      </c>
      <c r="BR113" s="847"/>
      <c r="BS113" s="847"/>
      <c r="BT113" s="847"/>
      <c r="BU113" s="847"/>
      <c r="BV113" s="847">
        <v>99614</v>
      </c>
      <c r="BW113" s="847"/>
      <c r="BX113" s="847"/>
      <c r="BY113" s="847"/>
      <c r="BZ113" s="847"/>
      <c r="CA113" s="847">
        <v>82785</v>
      </c>
      <c r="CB113" s="847"/>
      <c r="CC113" s="847"/>
      <c r="CD113" s="847"/>
      <c r="CE113" s="847"/>
      <c r="CF113" s="905">
        <v>1.4</v>
      </c>
      <c r="CG113" s="906"/>
      <c r="CH113" s="906"/>
      <c r="CI113" s="906"/>
      <c r="CJ113" s="906"/>
      <c r="CK113" s="957"/>
      <c r="CL113" s="851"/>
      <c r="CM113" s="845" t="s">
        <v>458</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809">
        <v>25375</v>
      </c>
      <c r="DH113" s="810"/>
      <c r="DI113" s="810"/>
      <c r="DJ113" s="810"/>
      <c r="DK113" s="811"/>
      <c r="DL113" s="812">
        <v>19381</v>
      </c>
      <c r="DM113" s="810"/>
      <c r="DN113" s="810"/>
      <c r="DO113" s="810"/>
      <c r="DP113" s="811"/>
      <c r="DQ113" s="812">
        <v>14383</v>
      </c>
      <c r="DR113" s="810"/>
      <c r="DS113" s="810"/>
      <c r="DT113" s="810"/>
      <c r="DU113" s="811"/>
      <c r="DV113" s="854">
        <v>0.2</v>
      </c>
      <c r="DW113" s="855"/>
      <c r="DX113" s="855"/>
      <c r="DY113" s="855"/>
      <c r="DZ113" s="856"/>
    </row>
    <row r="114" spans="1:130" s="227" customFormat="1" ht="26.25" customHeight="1">
      <c r="A114" s="944"/>
      <c r="B114" s="945"/>
      <c r="C114" s="782" t="s">
        <v>459</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809">
        <v>13057</v>
      </c>
      <c r="AB114" s="810"/>
      <c r="AC114" s="810"/>
      <c r="AD114" s="810"/>
      <c r="AE114" s="811"/>
      <c r="AF114" s="812">
        <v>5626</v>
      </c>
      <c r="AG114" s="810"/>
      <c r="AH114" s="810"/>
      <c r="AI114" s="810"/>
      <c r="AJ114" s="811"/>
      <c r="AK114" s="812">
        <v>8313</v>
      </c>
      <c r="AL114" s="810"/>
      <c r="AM114" s="810"/>
      <c r="AN114" s="810"/>
      <c r="AO114" s="811"/>
      <c r="AP114" s="854">
        <v>0.1</v>
      </c>
      <c r="AQ114" s="855"/>
      <c r="AR114" s="855"/>
      <c r="AS114" s="855"/>
      <c r="AT114" s="856"/>
      <c r="AU114" s="962"/>
      <c r="AV114" s="963"/>
      <c r="AW114" s="963"/>
      <c r="AX114" s="963"/>
      <c r="AY114" s="963"/>
      <c r="AZ114" s="845" t="s">
        <v>460</v>
      </c>
      <c r="BA114" s="782"/>
      <c r="BB114" s="782"/>
      <c r="BC114" s="782"/>
      <c r="BD114" s="782"/>
      <c r="BE114" s="782"/>
      <c r="BF114" s="782"/>
      <c r="BG114" s="782"/>
      <c r="BH114" s="782"/>
      <c r="BI114" s="782"/>
      <c r="BJ114" s="782"/>
      <c r="BK114" s="782"/>
      <c r="BL114" s="782"/>
      <c r="BM114" s="782"/>
      <c r="BN114" s="782"/>
      <c r="BO114" s="782"/>
      <c r="BP114" s="783"/>
      <c r="BQ114" s="846">
        <v>1573997</v>
      </c>
      <c r="BR114" s="847"/>
      <c r="BS114" s="847"/>
      <c r="BT114" s="847"/>
      <c r="BU114" s="847"/>
      <c r="BV114" s="847">
        <v>1554468</v>
      </c>
      <c r="BW114" s="847"/>
      <c r="BX114" s="847"/>
      <c r="BY114" s="847"/>
      <c r="BZ114" s="847"/>
      <c r="CA114" s="847">
        <v>1511229</v>
      </c>
      <c r="CB114" s="847"/>
      <c r="CC114" s="847"/>
      <c r="CD114" s="847"/>
      <c r="CE114" s="847"/>
      <c r="CF114" s="905">
        <v>25.5</v>
      </c>
      <c r="CG114" s="906"/>
      <c r="CH114" s="906"/>
      <c r="CI114" s="906"/>
      <c r="CJ114" s="906"/>
      <c r="CK114" s="957"/>
      <c r="CL114" s="851"/>
      <c r="CM114" s="845" t="s">
        <v>461</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809" t="s">
        <v>399</v>
      </c>
      <c r="DH114" s="810"/>
      <c r="DI114" s="810"/>
      <c r="DJ114" s="810"/>
      <c r="DK114" s="811"/>
      <c r="DL114" s="812" t="s">
        <v>446</v>
      </c>
      <c r="DM114" s="810"/>
      <c r="DN114" s="810"/>
      <c r="DO114" s="810"/>
      <c r="DP114" s="811"/>
      <c r="DQ114" s="812" t="s">
        <v>451</v>
      </c>
      <c r="DR114" s="810"/>
      <c r="DS114" s="810"/>
      <c r="DT114" s="810"/>
      <c r="DU114" s="811"/>
      <c r="DV114" s="854" t="s">
        <v>446</v>
      </c>
      <c r="DW114" s="855"/>
      <c r="DX114" s="855"/>
      <c r="DY114" s="855"/>
      <c r="DZ114" s="856"/>
    </row>
    <row r="115" spans="1:130" s="227" customFormat="1" ht="26.25" customHeight="1">
      <c r="A115" s="944"/>
      <c r="B115" s="945"/>
      <c r="C115" s="782" t="s">
        <v>462</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948">
        <v>31145</v>
      </c>
      <c r="AB115" s="949"/>
      <c r="AC115" s="949"/>
      <c r="AD115" s="949"/>
      <c r="AE115" s="950"/>
      <c r="AF115" s="951">
        <v>9005</v>
      </c>
      <c r="AG115" s="949"/>
      <c r="AH115" s="949"/>
      <c r="AI115" s="949"/>
      <c r="AJ115" s="950"/>
      <c r="AK115" s="951">
        <v>8865</v>
      </c>
      <c r="AL115" s="949"/>
      <c r="AM115" s="949"/>
      <c r="AN115" s="949"/>
      <c r="AO115" s="950"/>
      <c r="AP115" s="952">
        <v>0.1</v>
      </c>
      <c r="AQ115" s="953"/>
      <c r="AR115" s="953"/>
      <c r="AS115" s="953"/>
      <c r="AT115" s="954"/>
      <c r="AU115" s="962"/>
      <c r="AV115" s="963"/>
      <c r="AW115" s="963"/>
      <c r="AX115" s="963"/>
      <c r="AY115" s="963"/>
      <c r="AZ115" s="845" t="s">
        <v>463</v>
      </c>
      <c r="BA115" s="782"/>
      <c r="BB115" s="782"/>
      <c r="BC115" s="782"/>
      <c r="BD115" s="782"/>
      <c r="BE115" s="782"/>
      <c r="BF115" s="782"/>
      <c r="BG115" s="782"/>
      <c r="BH115" s="782"/>
      <c r="BI115" s="782"/>
      <c r="BJ115" s="782"/>
      <c r="BK115" s="782"/>
      <c r="BL115" s="782"/>
      <c r="BM115" s="782"/>
      <c r="BN115" s="782"/>
      <c r="BO115" s="782"/>
      <c r="BP115" s="783"/>
      <c r="BQ115" s="846" t="s">
        <v>446</v>
      </c>
      <c r="BR115" s="847"/>
      <c r="BS115" s="847"/>
      <c r="BT115" s="847"/>
      <c r="BU115" s="847"/>
      <c r="BV115" s="847" t="s">
        <v>446</v>
      </c>
      <c r="BW115" s="847"/>
      <c r="BX115" s="847"/>
      <c r="BY115" s="847"/>
      <c r="BZ115" s="847"/>
      <c r="CA115" s="847" t="s">
        <v>139</v>
      </c>
      <c r="CB115" s="847"/>
      <c r="CC115" s="847"/>
      <c r="CD115" s="847"/>
      <c r="CE115" s="847"/>
      <c r="CF115" s="905" t="s">
        <v>399</v>
      </c>
      <c r="CG115" s="906"/>
      <c r="CH115" s="906"/>
      <c r="CI115" s="906"/>
      <c r="CJ115" s="906"/>
      <c r="CK115" s="957"/>
      <c r="CL115" s="851"/>
      <c r="CM115" s="845" t="s">
        <v>464</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809" t="s">
        <v>139</v>
      </c>
      <c r="DH115" s="810"/>
      <c r="DI115" s="810"/>
      <c r="DJ115" s="810"/>
      <c r="DK115" s="811"/>
      <c r="DL115" s="812" t="s">
        <v>451</v>
      </c>
      <c r="DM115" s="810"/>
      <c r="DN115" s="810"/>
      <c r="DO115" s="810"/>
      <c r="DP115" s="811"/>
      <c r="DQ115" s="812" t="s">
        <v>446</v>
      </c>
      <c r="DR115" s="810"/>
      <c r="DS115" s="810"/>
      <c r="DT115" s="810"/>
      <c r="DU115" s="811"/>
      <c r="DV115" s="854" t="s">
        <v>451</v>
      </c>
      <c r="DW115" s="855"/>
      <c r="DX115" s="855"/>
      <c r="DY115" s="855"/>
      <c r="DZ115" s="856"/>
    </row>
    <row r="116" spans="1:130" s="227" customFormat="1" ht="26.25" customHeight="1">
      <c r="A116" s="946"/>
      <c r="B116" s="947"/>
      <c r="C116" s="869" t="s">
        <v>465</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09" t="s">
        <v>448</v>
      </c>
      <c r="AB116" s="810"/>
      <c r="AC116" s="810"/>
      <c r="AD116" s="810"/>
      <c r="AE116" s="811"/>
      <c r="AF116" s="812" t="s">
        <v>399</v>
      </c>
      <c r="AG116" s="810"/>
      <c r="AH116" s="810"/>
      <c r="AI116" s="810"/>
      <c r="AJ116" s="811"/>
      <c r="AK116" s="812" t="s">
        <v>399</v>
      </c>
      <c r="AL116" s="810"/>
      <c r="AM116" s="810"/>
      <c r="AN116" s="810"/>
      <c r="AO116" s="811"/>
      <c r="AP116" s="854" t="s">
        <v>395</v>
      </c>
      <c r="AQ116" s="855"/>
      <c r="AR116" s="855"/>
      <c r="AS116" s="855"/>
      <c r="AT116" s="856"/>
      <c r="AU116" s="962"/>
      <c r="AV116" s="963"/>
      <c r="AW116" s="963"/>
      <c r="AX116" s="963"/>
      <c r="AY116" s="963"/>
      <c r="AZ116" s="939" t="s">
        <v>466</v>
      </c>
      <c r="BA116" s="940"/>
      <c r="BB116" s="940"/>
      <c r="BC116" s="940"/>
      <c r="BD116" s="940"/>
      <c r="BE116" s="940"/>
      <c r="BF116" s="940"/>
      <c r="BG116" s="940"/>
      <c r="BH116" s="940"/>
      <c r="BI116" s="940"/>
      <c r="BJ116" s="940"/>
      <c r="BK116" s="940"/>
      <c r="BL116" s="940"/>
      <c r="BM116" s="940"/>
      <c r="BN116" s="940"/>
      <c r="BO116" s="940"/>
      <c r="BP116" s="941"/>
      <c r="BQ116" s="846" t="s">
        <v>399</v>
      </c>
      <c r="BR116" s="847"/>
      <c r="BS116" s="847"/>
      <c r="BT116" s="847"/>
      <c r="BU116" s="847"/>
      <c r="BV116" s="847" t="s">
        <v>399</v>
      </c>
      <c r="BW116" s="847"/>
      <c r="BX116" s="847"/>
      <c r="BY116" s="847"/>
      <c r="BZ116" s="847"/>
      <c r="CA116" s="847" t="s">
        <v>399</v>
      </c>
      <c r="CB116" s="847"/>
      <c r="CC116" s="847"/>
      <c r="CD116" s="847"/>
      <c r="CE116" s="847"/>
      <c r="CF116" s="905" t="s">
        <v>451</v>
      </c>
      <c r="CG116" s="906"/>
      <c r="CH116" s="906"/>
      <c r="CI116" s="906"/>
      <c r="CJ116" s="906"/>
      <c r="CK116" s="957"/>
      <c r="CL116" s="851"/>
      <c r="CM116" s="845" t="s">
        <v>467</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809">
        <v>24235</v>
      </c>
      <c r="DH116" s="810"/>
      <c r="DI116" s="810"/>
      <c r="DJ116" s="810"/>
      <c r="DK116" s="811"/>
      <c r="DL116" s="812">
        <v>16074</v>
      </c>
      <c r="DM116" s="810"/>
      <c r="DN116" s="810"/>
      <c r="DO116" s="810"/>
      <c r="DP116" s="811"/>
      <c r="DQ116" s="812">
        <v>7977</v>
      </c>
      <c r="DR116" s="810"/>
      <c r="DS116" s="810"/>
      <c r="DT116" s="810"/>
      <c r="DU116" s="811"/>
      <c r="DV116" s="854">
        <v>0.1</v>
      </c>
      <c r="DW116" s="855"/>
      <c r="DX116" s="855"/>
      <c r="DY116" s="855"/>
      <c r="DZ116" s="856"/>
    </row>
    <row r="117" spans="1:130" s="227" customFormat="1" ht="26.25" customHeight="1">
      <c r="A117" s="925" t="s">
        <v>191</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7" t="s">
        <v>468</v>
      </c>
      <c r="Z117" s="927"/>
      <c r="AA117" s="932">
        <v>1176276</v>
      </c>
      <c r="AB117" s="933"/>
      <c r="AC117" s="933"/>
      <c r="AD117" s="933"/>
      <c r="AE117" s="934"/>
      <c r="AF117" s="935">
        <v>1173872</v>
      </c>
      <c r="AG117" s="933"/>
      <c r="AH117" s="933"/>
      <c r="AI117" s="933"/>
      <c r="AJ117" s="934"/>
      <c r="AK117" s="935">
        <v>1172876</v>
      </c>
      <c r="AL117" s="933"/>
      <c r="AM117" s="933"/>
      <c r="AN117" s="933"/>
      <c r="AO117" s="934"/>
      <c r="AP117" s="936"/>
      <c r="AQ117" s="937"/>
      <c r="AR117" s="937"/>
      <c r="AS117" s="937"/>
      <c r="AT117" s="938"/>
      <c r="AU117" s="962"/>
      <c r="AV117" s="963"/>
      <c r="AW117" s="963"/>
      <c r="AX117" s="963"/>
      <c r="AY117" s="963"/>
      <c r="AZ117" s="893" t="s">
        <v>469</v>
      </c>
      <c r="BA117" s="894"/>
      <c r="BB117" s="894"/>
      <c r="BC117" s="894"/>
      <c r="BD117" s="894"/>
      <c r="BE117" s="894"/>
      <c r="BF117" s="894"/>
      <c r="BG117" s="894"/>
      <c r="BH117" s="894"/>
      <c r="BI117" s="894"/>
      <c r="BJ117" s="894"/>
      <c r="BK117" s="894"/>
      <c r="BL117" s="894"/>
      <c r="BM117" s="894"/>
      <c r="BN117" s="894"/>
      <c r="BO117" s="894"/>
      <c r="BP117" s="895"/>
      <c r="BQ117" s="846" t="s">
        <v>395</v>
      </c>
      <c r="BR117" s="847"/>
      <c r="BS117" s="847"/>
      <c r="BT117" s="847"/>
      <c r="BU117" s="847"/>
      <c r="BV117" s="847" t="s">
        <v>395</v>
      </c>
      <c r="BW117" s="847"/>
      <c r="BX117" s="847"/>
      <c r="BY117" s="847"/>
      <c r="BZ117" s="847"/>
      <c r="CA117" s="847" t="s">
        <v>395</v>
      </c>
      <c r="CB117" s="847"/>
      <c r="CC117" s="847"/>
      <c r="CD117" s="847"/>
      <c r="CE117" s="847"/>
      <c r="CF117" s="905" t="s">
        <v>446</v>
      </c>
      <c r="CG117" s="906"/>
      <c r="CH117" s="906"/>
      <c r="CI117" s="906"/>
      <c r="CJ117" s="906"/>
      <c r="CK117" s="957"/>
      <c r="CL117" s="851"/>
      <c r="CM117" s="845" t="s">
        <v>470</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809" t="s">
        <v>446</v>
      </c>
      <c r="DH117" s="810"/>
      <c r="DI117" s="810"/>
      <c r="DJ117" s="810"/>
      <c r="DK117" s="811"/>
      <c r="DL117" s="812" t="s">
        <v>139</v>
      </c>
      <c r="DM117" s="810"/>
      <c r="DN117" s="810"/>
      <c r="DO117" s="810"/>
      <c r="DP117" s="811"/>
      <c r="DQ117" s="812" t="s">
        <v>395</v>
      </c>
      <c r="DR117" s="810"/>
      <c r="DS117" s="810"/>
      <c r="DT117" s="810"/>
      <c r="DU117" s="811"/>
      <c r="DV117" s="854" t="s">
        <v>446</v>
      </c>
      <c r="DW117" s="855"/>
      <c r="DX117" s="855"/>
      <c r="DY117" s="855"/>
      <c r="DZ117" s="856"/>
    </row>
    <row r="118" spans="1:130" s="227" customFormat="1" ht="26.25" customHeight="1">
      <c r="A118" s="925" t="s">
        <v>441</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438</v>
      </c>
      <c r="AB118" s="926"/>
      <c r="AC118" s="926"/>
      <c r="AD118" s="926"/>
      <c r="AE118" s="927"/>
      <c r="AF118" s="928" t="s">
        <v>439</v>
      </c>
      <c r="AG118" s="926"/>
      <c r="AH118" s="926"/>
      <c r="AI118" s="926"/>
      <c r="AJ118" s="927"/>
      <c r="AK118" s="928" t="s">
        <v>310</v>
      </c>
      <c r="AL118" s="926"/>
      <c r="AM118" s="926"/>
      <c r="AN118" s="926"/>
      <c r="AO118" s="927"/>
      <c r="AP118" s="929" t="s">
        <v>440</v>
      </c>
      <c r="AQ118" s="930"/>
      <c r="AR118" s="930"/>
      <c r="AS118" s="930"/>
      <c r="AT118" s="931"/>
      <c r="AU118" s="962"/>
      <c r="AV118" s="963"/>
      <c r="AW118" s="963"/>
      <c r="AX118" s="963"/>
      <c r="AY118" s="963"/>
      <c r="AZ118" s="868" t="s">
        <v>471</v>
      </c>
      <c r="BA118" s="869"/>
      <c r="BB118" s="869"/>
      <c r="BC118" s="869"/>
      <c r="BD118" s="869"/>
      <c r="BE118" s="869"/>
      <c r="BF118" s="869"/>
      <c r="BG118" s="869"/>
      <c r="BH118" s="869"/>
      <c r="BI118" s="869"/>
      <c r="BJ118" s="869"/>
      <c r="BK118" s="869"/>
      <c r="BL118" s="869"/>
      <c r="BM118" s="869"/>
      <c r="BN118" s="869"/>
      <c r="BO118" s="869"/>
      <c r="BP118" s="870"/>
      <c r="BQ118" s="909" t="s">
        <v>139</v>
      </c>
      <c r="BR118" s="875"/>
      <c r="BS118" s="875"/>
      <c r="BT118" s="875"/>
      <c r="BU118" s="875"/>
      <c r="BV118" s="875" t="s">
        <v>448</v>
      </c>
      <c r="BW118" s="875"/>
      <c r="BX118" s="875"/>
      <c r="BY118" s="875"/>
      <c r="BZ118" s="875"/>
      <c r="CA118" s="875" t="s">
        <v>395</v>
      </c>
      <c r="CB118" s="875"/>
      <c r="CC118" s="875"/>
      <c r="CD118" s="875"/>
      <c r="CE118" s="875"/>
      <c r="CF118" s="905" t="s">
        <v>139</v>
      </c>
      <c r="CG118" s="906"/>
      <c r="CH118" s="906"/>
      <c r="CI118" s="906"/>
      <c r="CJ118" s="906"/>
      <c r="CK118" s="957"/>
      <c r="CL118" s="851"/>
      <c r="CM118" s="845" t="s">
        <v>472</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809" t="s">
        <v>139</v>
      </c>
      <c r="DH118" s="810"/>
      <c r="DI118" s="810"/>
      <c r="DJ118" s="810"/>
      <c r="DK118" s="811"/>
      <c r="DL118" s="812" t="s">
        <v>139</v>
      </c>
      <c r="DM118" s="810"/>
      <c r="DN118" s="810"/>
      <c r="DO118" s="810"/>
      <c r="DP118" s="811"/>
      <c r="DQ118" s="812" t="s">
        <v>395</v>
      </c>
      <c r="DR118" s="810"/>
      <c r="DS118" s="810"/>
      <c r="DT118" s="810"/>
      <c r="DU118" s="811"/>
      <c r="DV118" s="854" t="s">
        <v>446</v>
      </c>
      <c r="DW118" s="855"/>
      <c r="DX118" s="855"/>
      <c r="DY118" s="855"/>
      <c r="DZ118" s="856"/>
    </row>
    <row r="119" spans="1:130" s="227" customFormat="1" ht="26.25" customHeight="1">
      <c r="A119" s="848" t="s">
        <v>444</v>
      </c>
      <c r="B119" s="849"/>
      <c r="C119" s="890" t="s">
        <v>445</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8" t="s">
        <v>395</v>
      </c>
      <c r="AB119" s="919"/>
      <c r="AC119" s="919"/>
      <c r="AD119" s="919"/>
      <c r="AE119" s="920"/>
      <c r="AF119" s="921" t="s">
        <v>448</v>
      </c>
      <c r="AG119" s="919"/>
      <c r="AH119" s="919"/>
      <c r="AI119" s="919"/>
      <c r="AJ119" s="920"/>
      <c r="AK119" s="921" t="s">
        <v>446</v>
      </c>
      <c r="AL119" s="919"/>
      <c r="AM119" s="919"/>
      <c r="AN119" s="919"/>
      <c r="AO119" s="920"/>
      <c r="AP119" s="922" t="s">
        <v>446</v>
      </c>
      <c r="AQ119" s="923"/>
      <c r="AR119" s="923"/>
      <c r="AS119" s="923"/>
      <c r="AT119" s="924"/>
      <c r="AU119" s="964"/>
      <c r="AV119" s="965"/>
      <c r="AW119" s="965"/>
      <c r="AX119" s="965"/>
      <c r="AY119" s="965"/>
      <c r="AZ119" s="248" t="s">
        <v>191</v>
      </c>
      <c r="BA119" s="248"/>
      <c r="BB119" s="248"/>
      <c r="BC119" s="248"/>
      <c r="BD119" s="248"/>
      <c r="BE119" s="248"/>
      <c r="BF119" s="248"/>
      <c r="BG119" s="248"/>
      <c r="BH119" s="248"/>
      <c r="BI119" s="248"/>
      <c r="BJ119" s="248"/>
      <c r="BK119" s="248"/>
      <c r="BL119" s="248"/>
      <c r="BM119" s="248"/>
      <c r="BN119" s="248"/>
      <c r="BO119" s="907" t="s">
        <v>473</v>
      </c>
      <c r="BP119" s="908"/>
      <c r="BQ119" s="909">
        <v>11503111</v>
      </c>
      <c r="BR119" s="875"/>
      <c r="BS119" s="875"/>
      <c r="BT119" s="875"/>
      <c r="BU119" s="875"/>
      <c r="BV119" s="875">
        <v>11279685</v>
      </c>
      <c r="BW119" s="875"/>
      <c r="BX119" s="875"/>
      <c r="BY119" s="875"/>
      <c r="BZ119" s="875"/>
      <c r="CA119" s="875">
        <v>11146270</v>
      </c>
      <c r="CB119" s="875"/>
      <c r="CC119" s="875"/>
      <c r="CD119" s="875"/>
      <c r="CE119" s="875"/>
      <c r="CF119" s="778"/>
      <c r="CG119" s="779"/>
      <c r="CH119" s="779"/>
      <c r="CI119" s="779"/>
      <c r="CJ119" s="864"/>
      <c r="CK119" s="958"/>
      <c r="CL119" s="853"/>
      <c r="CM119" s="868" t="s">
        <v>474</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93">
        <v>5159</v>
      </c>
      <c r="DH119" s="794"/>
      <c r="DI119" s="794"/>
      <c r="DJ119" s="794"/>
      <c r="DK119" s="795"/>
      <c r="DL119" s="796">
        <v>4315</v>
      </c>
      <c r="DM119" s="794"/>
      <c r="DN119" s="794"/>
      <c r="DO119" s="794"/>
      <c r="DP119" s="795"/>
      <c r="DQ119" s="796">
        <v>3547</v>
      </c>
      <c r="DR119" s="794"/>
      <c r="DS119" s="794"/>
      <c r="DT119" s="794"/>
      <c r="DU119" s="795"/>
      <c r="DV119" s="878">
        <v>0.1</v>
      </c>
      <c r="DW119" s="879"/>
      <c r="DX119" s="879"/>
      <c r="DY119" s="879"/>
      <c r="DZ119" s="880"/>
    </row>
    <row r="120" spans="1:130" s="227" customFormat="1" ht="26.25" customHeight="1">
      <c r="A120" s="850"/>
      <c r="B120" s="851"/>
      <c r="C120" s="845" t="s">
        <v>450</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809" t="s">
        <v>448</v>
      </c>
      <c r="AB120" s="810"/>
      <c r="AC120" s="810"/>
      <c r="AD120" s="810"/>
      <c r="AE120" s="811"/>
      <c r="AF120" s="812" t="s">
        <v>448</v>
      </c>
      <c r="AG120" s="810"/>
      <c r="AH120" s="810"/>
      <c r="AI120" s="810"/>
      <c r="AJ120" s="811"/>
      <c r="AK120" s="812" t="s">
        <v>448</v>
      </c>
      <c r="AL120" s="810"/>
      <c r="AM120" s="810"/>
      <c r="AN120" s="810"/>
      <c r="AO120" s="811"/>
      <c r="AP120" s="854" t="s">
        <v>446</v>
      </c>
      <c r="AQ120" s="855"/>
      <c r="AR120" s="855"/>
      <c r="AS120" s="855"/>
      <c r="AT120" s="856"/>
      <c r="AU120" s="910" t="s">
        <v>475</v>
      </c>
      <c r="AV120" s="911"/>
      <c r="AW120" s="911"/>
      <c r="AX120" s="911"/>
      <c r="AY120" s="912"/>
      <c r="AZ120" s="890" t="s">
        <v>476</v>
      </c>
      <c r="BA120" s="838"/>
      <c r="BB120" s="838"/>
      <c r="BC120" s="838"/>
      <c r="BD120" s="838"/>
      <c r="BE120" s="838"/>
      <c r="BF120" s="838"/>
      <c r="BG120" s="838"/>
      <c r="BH120" s="838"/>
      <c r="BI120" s="838"/>
      <c r="BJ120" s="838"/>
      <c r="BK120" s="838"/>
      <c r="BL120" s="838"/>
      <c r="BM120" s="838"/>
      <c r="BN120" s="838"/>
      <c r="BO120" s="838"/>
      <c r="BP120" s="839"/>
      <c r="BQ120" s="891">
        <v>6503145</v>
      </c>
      <c r="BR120" s="872"/>
      <c r="BS120" s="872"/>
      <c r="BT120" s="872"/>
      <c r="BU120" s="872"/>
      <c r="BV120" s="872">
        <v>6668427</v>
      </c>
      <c r="BW120" s="872"/>
      <c r="BX120" s="872"/>
      <c r="BY120" s="872"/>
      <c r="BZ120" s="872"/>
      <c r="CA120" s="872">
        <v>7510651</v>
      </c>
      <c r="CB120" s="872"/>
      <c r="CC120" s="872"/>
      <c r="CD120" s="872"/>
      <c r="CE120" s="872"/>
      <c r="CF120" s="896">
        <v>126.8</v>
      </c>
      <c r="CG120" s="897"/>
      <c r="CH120" s="897"/>
      <c r="CI120" s="897"/>
      <c r="CJ120" s="897"/>
      <c r="CK120" s="898" t="s">
        <v>477</v>
      </c>
      <c r="CL120" s="882"/>
      <c r="CM120" s="882"/>
      <c r="CN120" s="882"/>
      <c r="CO120" s="883"/>
      <c r="CP120" s="902" t="s">
        <v>478</v>
      </c>
      <c r="CQ120" s="903"/>
      <c r="CR120" s="903"/>
      <c r="CS120" s="903"/>
      <c r="CT120" s="903"/>
      <c r="CU120" s="903"/>
      <c r="CV120" s="903"/>
      <c r="CW120" s="903"/>
      <c r="CX120" s="903"/>
      <c r="CY120" s="903"/>
      <c r="CZ120" s="903"/>
      <c r="DA120" s="903"/>
      <c r="DB120" s="903"/>
      <c r="DC120" s="903"/>
      <c r="DD120" s="903"/>
      <c r="DE120" s="903"/>
      <c r="DF120" s="904"/>
      <c r="DG120" s="891">
        <v>984056</v>
      </c>
      <c r="DH120" s="872"/>
      <c r="DI120" s="872"/>
      <c r="DJ120" s="872"/>
      <c r="DK120" s="872"/>
      <c r="DL120" s="872">
        <v>967572</v>
      </c>
      <c r="DM120" s="872"/>
      <c r="DN120" s="872"/>
      <c r="DO120" s="872"/>
      <c r="DP120" s="872"/>
      <c r="DQ120" s="872">
        <v>932983</v>
      </c>
      <c r="DR120" s="872"/>
      <c r="DS120" s="872"/>
      <c r="DT120" s="872"/>
      <c r="DU120" s="872"/>
      <c r="DV120" s="873">
        <v>15.7</v>
      </c>
      <c r="DW120" s="873"/>
      <c r="DX120" s="873"/>
      <c r="DY120" s="873"/>
      <c r="DZ120" s="874"/>
    </row>
    <row r="121" spans="1:130" s="227" customFormat="1" ht="26.25" customHeight="1">
      <c r="A121" s="850"/>
      <c r="B121" s="851"/>
      <c r="C121" s="893" t="s">
        <v>479</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9" t="s">
        <v>448</v>
      </c>
      <c r="AB121" s="810"/>
      <c r="AC121" s="810"/>
      <c r="AD121" s="810"/>
      <c r="AE121" s="811"/>
      <c r="AF121" s="812" t="s">
        <v>446</v>
      </c>
      <c r="AG121" s="810"/>
      <c r="AH121" s="810"/>
      <c r="AI121" s="810"/>
      <c r="AJ121" s="811"/>
      <c r="AK121" s="812" t="s">
        <v>448</v>
      </c>
      <c r="AL121" s="810"/>
      <c r="AM121" s="810"/>
      <c r="AN121" s="810"/>
      <c r="AO121" s="811"/>
      <c r="AP121" s="854" t="s">
        <v>446</v>
      </c>
      <c r="AQ121" s="855"/>
      <c r="AR121" s="855"/>
      <c r="AS121" s="855"/>
      <c r="AT121" s="856"/>
      <c r="AU121" s="913"/>
      <c r="AV121" s="914"/>
      <c r="AW121" s="914"/>
      <c r="AX121" s="914"/>
      <c r="AY121" s="915"/>
      <c r="AZ121" s="845" t="s">
        <v>480</v>
      </c>
      <c r="BA121" s="782"/>
      <c r="BB121" s="782"/>
      <c r="BC121" s="782"/>
      <c r="BD121" s="782"/>
      <c r="BE121" s="782"/>
      <c r="BF121" s="782"/>
      <c r="BG121" s="782"/>
      <c r="BH121" s="782"/>
      <c r="BI121" s="782"/>
      <c r="BJ121" s="782"/>
      <c r="BK121" s="782"/>
      <c r="BL121" s="782"/>
      <c r="BM121" s="782"/>
      <c r="BN121" s="782"/>
      <c r="BO121" s="782"/>
      <c r="BP121" s="783"/>
      <c r="BQ121" s="846">
        <v>109989</v>
      </c>
      <c r="BR121" s="847"/>
      <c r="BS121" s="847"/>
      <c r="BT121" s="847"/>
      <c r="BU121" s="847"/>
      <c r="BV121" s="847">
        <v>72429</v>
      </c>
      <c r="BW121" s="847"/>
      <c r="BX121" s="847"/>
      <c r="BY121" s="847"/>
      <c r="BZ121" s="847"/>
      <c r="CA121" s="847">
        <v>39597</v>
      </c>
      <c r="CB121" s="847"/>
      <c r="CC121" s="847"/>
      <c r="CD121" s="847"/>
      <c r="CE121" s="847"/>
      <c r="CF121" s="905">
        <v>0.7</v>
      </c>
      <c r="CG121" s="906"/>
      <c r="CH121" s="906"/>
      <c r="CI121" s="906"/>
      <c r="CJ121" s="906"/>
      <c r="CK121" s="899"/>
      <c r="CL121" s="885"/>
      <c r="CM121" s="885"/>
      <c r="CN121" s="885"/>
      <c r="CO121" s="886"/>
      <c r="CP121" s="865" t="s">
        <v>481</v>
      </c>
      <c r="CQ121" s="866"/>
      <c r="CR121" s="866"/>
      <c r="CS121" s="866"/>
      <c r="CT121" s="866"/>
      <c r="CU121" s="866"/>
      <c r="CV121" s="866"/>
      <c r="CW121" s="866"/>
      <c r="CX121" s="866"/>
      <c r="CY121" s="866"/>
      <c r="CZ121" s="866"/>
      <c r="DA121" s="866"/>
      <c r="DB121" s="866"/>
      <c r="DC121" s="866"/>
      <c r="DD121" s="866"/>
      <c r="DE121" s="866"/>
      <c r="DF121" s="867"/>
      <c r="DG121" s="846">
        <v>693800</v>
      </c>
      <c r="DH121" s="847"/>
      <c r="DI121" s="847"/>
      <c r="DJ121" s="847"/>
      <c r="DK121" s="847"/>
      <c r="DL121" s="847">
        <v>620355</v>
      </c>
      <c r="DM121" s="847"/>
      <c r="DN121" s="847"/>
      <c r="DO121" s="847"/>
      <c r="DP121" s="847"/>
      <c r="DQ121" s="847">
        <v>540918</v>
      </c>
      <c r="DR121" s="847"/>
      <c r="DS121" s="847"/>
      <c r="DT121" s="847"/>
      <c r="DU121" s="847"/>
      <c r="DV121" s="824">
        <v>9.1</v>
      </c>
      <c r="DW121" s="824"/>
      <c r="DX121" s="824"/>
      <c r="DY121" s="824"/>
      <c r="DZ121" s="825"/>
    </row>
    <row r="122" spans="1:130" s="227" customFormat="1" ht="26.25" customHeight="1">
      <c r="A122" s="850"/>
      <c r="B122" s="851"/>
      <c r="C122" s="845" t="s">
        <v>461</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809" t="s">
        <v>448</v>
      </c>
      <c r="AB122" s="810"/>
      <c r="AC122" s="810"/>
      <c r="AD122" s="810"/>
      <c r="AE122" s="811"/>
      <c r="AF122" s="812" t="s">
        <v>448</v>
      </c>
      <c r="AG122" s="810"/>
      <c r="AH122" s="810"/>
      <c r="AI122" s="810"/>
      <c r="AJ122" s="811"/>
      <c r="AK122" s="812" t="s">
        <v>448</v>
      </c>
      <c r="AL122" s="810"/>
      <c r="AM122" s="810"/>
      <c r="AN122" s="810"/>
      <c r="AO122" s="811"/>
      <c r="AP122" s="854" t="s">
        <v>395</v>
      </c>
      <c r="AQ122" s="855"/>
      <c r="AR122" s="855"/>
      <c r="AS122" s="855"/>
      <c r="AT122" s="856"/>
      <c r="AU122" s="913"/>
      <c r="AV122" s="914"/>
      <c r="AW122" s="914"/>
      <c r="AX122" s="914"/>
      <c r="AY122" s="915"/>
      <c r="AZ122" s="868" t="s">
        <v>482</v>
      </c>
      <c r="BA122" s="869"/>
      <c r="BB122" s="869"/>
      <c r="BC122" s="869"/>
      <c r="BD122" s="869"/>
      <c r="BE122" s="869"/>
      <c r="BF122" s="869"/>
      <c r="BG122" s="869"/>
      <c r="BH122" s="869"/>
      <c r="BI122" s="869"/>
      <c r="BJ122" s="869"/>
      <c r="BK122" s="869"/>
      <c r="BL122" s="869"/>
      <c r="BM122" s="869"/>
      <c r="BN122" s="869"/>
      <c r="BO122" s="869"/>
      <c r="BP122" s="870"/>
      <c r="BQ122" s="909">
        <v>9247899</v>
      </c>
      <c r="BR122" s="875"/>
      <c r="BS122" s="875"/>
      <c r="BT122" s="875"/>
      <c r="BU122" s="875"/>
      <c r="BV122" s="875">
        <v>8894650</v>
      </c>
      <c r="BW122" s="875"/>
      <c r="BX122" s="875"/>
      <c r="BY122" s="875"/>
      <c r="BZ122" s="875"/>
      <c r="CA122" s="875">
        <v>8603114</v>
      </c>
      <c r="CB122" s="875"/>
      <c r="CC122" s="875"/>
      <c r="CD122" s="875"/>
      <c r="CE122" s="875"/>
      <c r="CF122" s="876">
        <v>145.19999999999999</v>
      </c>
      <c r="CG122" s="877"/>
      <c r="CH122" s="877"/>
      <c r="CI122" s="877"/>
      <c r="CJ122" s="877"/>
      <c r="CK122" s="899"/>
      <c r="CL122" s="885"/>
      <c r="CM122" s="885"/>
      <c r="CN122" s="885"/>
      <c r="CO122" s="886"/>
      <c r="CP122" s="865" t="s">
        <v>483</v>
      </c>
      <c r="CQ122" s="866"/>
      <c r="CR122" s="866"/>
      <c r="CS122" s="866"/>
      <c r="CT122" s="866"/>
      <c r="CU122" s="866"/>
      <c r="CV122" s="866"/>
      <c r="CW122" s="866"/>
      <c r="CX122" s="866"/>
      <c r="CY122" s="866"/>
      <c r="CZ122" s="866"/>
      <c r="DA122" s="866"/>
      <c r="DB122" s="866"/>
      <c r="DC122" s="866"/>
      <c r="DD122" s="866"/>
      <c r="DE122" s="866"/>
      <c r="DF122" s="867"/>
      <c r="DG122" s="846" t="s">
        <v>446</v>
      </c>
      <c r="DH122" s="847"/>
      <c r="DI122" s="847"/>
      <c r="DJ122" s="847"/>
      <c r="DK122" s="847"/>
      <c r="DL122" s="847" t="s">
        <v>448</v>
      </c>
      <c r="DM122" s="847"/>
      <c r="DN122" s="847"/>
      <c r="DO122" s="847"/>
      <c r="DP122" s="847"/>
      <c r="DQ122" s="847" t="s">
        <v>446</v>
      </c>
      <c r="DR122" s="847"/>
      <c r="DS122" s="847"/>
      <c r="DT122" s="847"/>
      <c r="DU122" s="847"/>
      <c r="DV122" s="824" t="s">
        <v>395</v>
      </c>
      <c r="DW122" s="824"/>
      <c r="DX122" s="824"/>
      <c r="DY122" s="824"/>
      <c r="DZ122" s="825"/>
    </row>
    <row r="123" spans="1:130" s="227" customFormat="1" ht="26.25" customHeight="1">
      <c r="A123" s="850"/>
      <c r="B123" s="851"/>
      <c r="C123" s="845" t="s">
        <v>467</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809">
        <v>8226</v>
      </c>
      <c r="AB123" s="810"/>
      <c r="AC123" s="810"/>
      <c r="AD123" s="810"/>
      <c r="AE123" s="811"/>
      <c r="AF123" s="812">
        <v>8161</v>
      </c>
      <c r="AG123" s="810"/>
      <c r="AH123" s="810"/>
      <c r="AI123" s="810"/>
      <c r="AJ123" s="811"/>
      <c r="AK123" s="812">
        <v>8097</v>
      </c>
      <c r="AL123" s="810"/>
      <c r="AM123" s="810"/>
      <c r="AN123" s="810"/>
      <c r="AO123" s="811"/>
      <c r="AP123" s="854">
        <v>0.1</v>
      </c>
      <c r="AQ123" s="855"/>
      <c r="AR123" s="855"/>
      <c r="AS123" s="855"/>
      <c r="AT123" s="856"/>
      <c r="AU123" s="916"/>
      <c r="AV123" s="917"/>
      <c r="AW123" s="917"/>
      <c r="AX123" s="917"/>
      <c r="AY123" s="917"/>
      <c r="AZ123" s="248" t="s">
        <v>191</v>
      </c>
      <c r="BA123" s="248"/>
      <c r="BB123" s="248"/>
      <c r="BC123" s="248"/>
      <c r="BD123" s="248"/>
      <c r="BE123" s="248"/>
      <c r="BF123" s="248"/>
      <c r="BG123" s="248"/>
      <c r="BH123" s="248"/>
      <c r="BI123" s="248"/>
      <c r="BJ123" s="248"/>
      <c r="BK123" s="248"/>
      <c r="BL123" s="248"/>
      <c r="BM123" s="248"/>
      <c r="BN123" s="248"/>
      <c r="BO123" s="907" t="s">
        <v>484</v>
      </c>
      <c r="BP123" s="908"/>
      <c r="BQ123" s="862">
        <v>15861033</v>
      </c>
      <c r="BR123" s="863"/>
      <c r="BS123" s="863"/>
      <c r="BT123" s="863"/>
      <c r="BU123" s="863"/>
      <c r="BV123" s="863">
        <v>15635506</v>
      </c>
      <c r="BW123" s="863"/>
      <c r="BX123" s="863"/>
      <c r="BY123" s="863"/>
      <c r="BZ123" s="863"/>
      <c r="CA123" s="863">
        <v>16153362</v>
      </c>
      <c r="CB123" s="863"/>
      <c r="CC123" s="863"/>
      <c r="CD123" s="863"/>
      <c r="CE123" s="863"/>
      <c r="CF123" s="778"/>
      <c r="CG123" s="779"/>
      <c r="CH123" s="779"/>
      <c r="CI123" s="779"/>
      <c r="CJ123" s="864"/>
      <c r="CK123" s="899"/>
      <c r="CL123" s="885"/>
      <c r="CM123" s="885"/>
      <c r="CN123" s="885"/>
      <c r="CO123" s="886"/>
      <c r="CP123" s="865" t="s">
        <v>485</v>
      </c>
      <c r="CQ123" s="866"/>
      <c r="CR123" s="866"/>
      <c r="CS123" s="866"/>
      <c r="CT123" s="866"/>
      <c r="CU123" s="866"/>
      <c r="CV123" s="866"/>
      <c r="CW123" s="866"/>
      <c r="CX123" s="866"/>
      <c r="CY123" s="866"/>
      <c r="CZ123" s="866"/>
      <c r="DA123" s="866"/>
      <c r="DB123" s="866"/>
      <c r="DC123" s="866"/>
      <c r="DD123" s="866"/>
      <c r="DE123" s="866"/>
      <c r="DF123" s="867"/>
      <c r="DG123" s="809" t="s">
        <v>446</v>
      </c>
      <c r="DH123" s="810"/>
      <c r="DI123" s="810"/>
      <c r="DJ123" s="810"/>
      <c r="DK123" s="811"/>
      <c r="DL123" s="812" t="s">
        <v>446</v>
      </c>
      <c r="DM123" s="810"/>
      <c r="DN123" s="810"/>
      <c r="DO123" s="810"/>
      <c r="DP123" s="811"/>
      <c r="DQ123" s="812" t="s">
        <v>446</v>
      </c>
      <c r="DR123" s="810"/>
      <c r="DS123" s="810"/>
      <c r="DT123" s="810"/>
      <c r="DU123" s="811"/>
      <c r="DV123" s="854" t="s">
        <v>446</v>
      </c>
      <c r="DW123" s="855"/>
      <c r="DX123" s="855"/>
      <c r="DY123" s="855"/>
      <c r="DZ123" s="856"/>
    </row>
    <row r="124" spans="1:130" s="227" customFormat="1" ht="26.25" customHeight="1" thickBot="1">
      <c r="A124" s="850"/>
      <c r="B124" s="851"/>
      <c r="C124" s="845" t="s">
        <v>470</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809" t="s">
        <v>446</v>
      </c>
      <c r="AB124" s="810"/>
      <c r="AC124" s="810"/>
      <c r="AD124" s="810"/>
      <c r="AE124" s="811"/>
      <c r="AF124" s="812" t="s">
        <v>446</v>
      </c>
      <c r="AG124" s="810"/>
      <c r="AH124" s="810"/>
      <c r="AI124" s="810"/>
      <c r="AJ124" s="811"/>
      <c r="AK124" s="812" t="s">
        <v>446</v>
      </c>
      <c r="AL124" s="810"/>
      <c r="AM124" s="810"/>
      <c r="AN124" s="810"/>
      <c r="AO124" s="811"/>
      <c r="AP124" s="854" t="s">
        <v>446</v>
      </c>
      <c r="AQ124" s="855"/>
      <c r="AR124" s="855"/>
      <c r="AS124" s="855"/>
      <c r="AT124" s="856"/>
      <c r="AU124" s="857" t="s">
        <v>486</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t="s">
        <v>446</v>
      </c>
      <c r="BR124" s="861"/>
      <c r="BS124" s="861"/>
      <c r="BT124" s="861"/>
      <c r="BU124" s="861"/>
      <c r="BV124" s="861" t="s">
        <v>446</v>
      </c>
      <c r="BW124" s="861"/>
      <c r="BX124" s="861"/>
      <c r="BY124" s="861"/>
      <c r="BZ124" s="861"/>
      <c r="CA124" s="861" t="s">
        <v>446</v>
      </c>
      <c r="CB124" s="861"/>
      <c r="CC124" s="861"/>
      <c r="CD124" s="861"/>
      <c r="CE124" s="861"/>
      <c r="CF124" s="756"/>
      <c r="CG124" s="757"/>
      <c r="CH124" s="757"/>
      <c r="CI124" s="757"/>
      <c r="CJ124" s="892"/>
      <c r="CK124" s="900"/>
      <c r="CL124" s="900"/>
      <c r="CM124" s="900"/>
      <c r="CN124" s="900"/>
      <c r="CO124" s="901"/>
      <c r="CP124" s="865" t="s">
        <v>487</v>
      </c>
      <c r="CQ124" s="866"/>
      <c r="CR124" s="866"/>
      <c r="CS124" s="866"/>
      <c r="CT124" s="866"/>
      <c r="CU124" s="866"/>
      <c r="CV124" s="866"/>
      <c r="CW124" s="866"/>
      <c r="CX124" s="866"/>
      <c r="CY124" s="866"/>
      <c r="CZ124" s="866"/>
      <c r="DA124" s="866"/>
      <c r="DB124" s="866"/>
      <c r="DC124" s="866"/>
      <c r="DD124" s="866"/>
      <c r="DE124" s="866"/>
      <c r="DF124" s="867"/>
      <c r="DG124" s="793" t="s">
        <v>488</v>
      </c>
      <c r="DH124" s="794"/>
      <c r="DI124" s="794"/>
      <c r="DJ124" s="794"/>
      <c r="DK124" s="795"/>
      <c r="DL124" s="796" t="s">
        <v>446</v>
      </c>
      <c r="DM124" s="794"/>
      <c r="DN124" s="794"/>
      <c r="DO124" s="794"/>
      <c r="DP124" s="795"/>
      <c r="DQ124" s="796" t="s">
        <v>395</v>
      </c>
      <c r="DR124" s="794"/>
      <c r="DS124" s="794"/>
      <c r="DT124" s="794"/>
      <c r="DU124" s="795"/>
      <c r="DV124" s="878" t="s">
        <v>448</v>
      </c>
      <c r="DW124" s="879"/>
      <c r="DX124" s="879"/>
      <c r="DY124" s="879"/>
      <c r="DZ124" s="880"/>
    </row>
    <row r="125" spans="1:130" s="227" customFormat="1" ht="26.25" customHeight="1">
      <c r="A125" s="850"/>
      <c r="B125" s="851"/>
      <c r="C125" s="845" t="s">
        <v>472</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809">
        <v>22919</v>
      </c>
      <c r="AB125" s="810"/>
      <c r="AC125" s="810"/>
      <c r="AD125" s="810"/>
      <c r="AE125" s="811"/>
      <c r="AF125" s="812">
        <v>844</v>
      </c>
      <c r="AG125" s="810"/>
      <c r="AH125" s="810"/>
      <c r="AI125" s="810"/>
      <c r="AJ125" s="811"/>
      <c r="AK125" s="812">
        <v>768</v>
      </c>
      <c r="AL125" s="810"/>
      <c r="AM125" s="810"/>
      <c r="AN125" s="810"/>
      <c r="AO125" s="811"/>
      <c r="AP125" s="854">
        <v>0</v>
      </c>
      <c r="AQ125" s="855"/>
      <c r="AR125" s="855"/>
      <c r="AS125" s="855"/>
      <c r="AT125" s="85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881" t="s">
        <v>489</v>
      </c>
      <c r="CL125" s="882"/>
      <c r="CM125" s="882"/>
      <c r="CN125" s="882"/>
      <c r="CO125" s="883"/>
      <c r="CP125" s="890" t="s">
        <v>490</v>
      </c>
      <c r="CQ125" s="838"/>
      <c r="CR125" s="838"/>
      <c r="CS125" s="838"/>
      <c r="CT125" s="838"/>
      <c r="CU125" s="838"/>
      <c r="CV125" s="838"/>
      <c r="CW125" s="838"/>
      <c r="CX125" s="838"/>
      <c r="CY125" s="838"/>
      <c r="CZ125" s="838"/>
      <c r="DA125" s="838"/>
      <c r="DB125" s="838"/>
      <c r="DC125" s="838"/>
      <c r="DD125" s="838"/>
      <c r="DE125" s="838"/>
      <c r="DF125" s="839"/>
      <c r="DG125" s="891" t="s">
        <v>491</v>
      </c>
      <c r="DH125" s="872"/>
      <c r="DI125" s="872"/>
      <c r="DJ125" s="872"/>
      <c r="DK125" s="872"/>
      <c r="DL125" s="872" t="s">
        <v>448</v>
      </c>
      <c r="DM125" s="872"/>
      <c r="DN125" s="872"/>
      <c r="DO125" s="872"/>
      <c r="DP125" s="872"/>
      <c r="DQ125" s="872" t="s">
        <v>488</v>
      </c>
      <c r="DR125" s="872"/>
      <c r="DS125" s="872"/>
      <c r="DT125" s="872"/>
      <c r="DU125" s="872"/>
      <c r="DV125" s="873" t="s">
        <v>446</v>
      </c>
      <c r="DW125" s="873"/>
      <c r="DX125" s="873"/>
      <c r="DY125" s="873"/>
      <c r="DZ125" s="874"/>
    </row>
    <row r="126" spans="1:130" s="227" customFormat="1" ht="26.25" customHeight="1" thickBot="1">
      <c r="A126" s="850"/>
      <c r="B126" s="851"/>
      <c r="C126" s="845" t="s">
        <v>474</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809" t="s">
        <v>492</v>
      </c>
      <c r="AB126" s="810"/>
      <c r="AC126" s="810"/>
      <c r="AD126" s="810"/>
      <c r="AE126" s="811"/>
      <c r="AF126" s="812" t="s">
        <v>488</v>
      </c>
      <c r="AG126" s="810"/>
      <c r="AH126" s="810"/>
      <c r="AI126" s="810"/>
      <c r="AJ126" s="811"/>
      <c r="AK126" s="812" t="s">
        <v>492</v>
      </c>
      <c r="AL126" s="810"/>
      <c r="AM126" s="810"/>
      <c r="AN126" s="810"/>
      <c r="AO126" s="811"/>
      <c r="AP126" s="854" t="s">
        <v>488</v>
      </c>
      <c r="AQ126" s="855"/>
      <c r="AR126" s="855"/>
      <c r="AS126" s="855"/>
      <c r="AT126" s="856"/>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884"/>
      <c r="CL126" s="885"/>
      <c r="CM126" s="885"/>
      <c r="CN126" s="885"/>
      <c r="CO126" s="886"/>
      <c r="CP126" s="845" t="s">
        <v>493</v>
      </c>
      <c r="CQ126" s="782"/>
      <c r="CR126" s="782"/>
      <c r="CS126" s="782"/>
      <c r="CT126" s="782"/>
      <c r="CU126" s="782"/>
      <c r="CV126" s="782"/>
      <c r="CW126" s="782"/>
      <c r="CX126" s="782"/>
      <c r="CY126" s="782"/>
      <c r="CZ126" s="782"/>
      <c r="DA126" s="782"/>
      <c r="DB126" s="782"/>
      <c r="DC126" s="782"/>
      <c r="DD126" s="782"/>
      <c r="DE126" s="782"/>
      <c r="DF126" s="783"/>
      <c r="DG126" s="846" t="s">
        <v>488</v>
      </c>
      <c r="DH126" s="847"/>
      <c r="DI126" s="847"/>
      <c r="DJ126" s="847"/>
      <c r="DK126" s="847"/>
      <c r="DL126" s="847" t="s">
        <v>395</v>
      </c>
      <c r="DM126" s="847"/>
      <c r="DN126" s="847"/>
      <c r="DO126" s="847"/>
      <c r="DP126" s="847"/>
      <c r="DQ126" s="847" t="s">
        <v>448</v>
      </c>
      <c r="DR126" s="847"/>
      <c r="DS126" s="847"/>
      <c r="DT126" s="847"/>
      <c r="DU126" s="847"/>
      <c r="DV126" s="824" t="s">
        <v>488</v>
      </c>
      <c r="DW126" s="824"/>
      <c r="DX126" s="824"/>
      <c r="DY126" s="824"/>
      <c r="DZ126" s="825"/>
    </row>
    <row r="127" spans="1:130" s="227" customFormat="1" ht="26.25" customHeight="1">
      <c r="A127" s="852"/>
      <c r="B127" s="853"/>
      <c r="C127" s="868" t="s">
        <v>494</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9" t="s">
        <v>488</v>
      </c>
      <c r="AB127" s="810"/>
      <c r="AC127" s="810"/>
      <c r="AD127" s="810"/>
      <c r="AE127" s="811"/>
      <c r="AF127" s="812" t="s">
        <v>395</v>
      </c>
      <c r="AG127" s="810"/>
      <c r="AH127" s="810"/>
      <c r="AI127" s="810"/>
      <c r="AJ127" s="811"/>
      <c r="AK127" s="812" t="s">
        <v>448</v>
      </c>
      <c r="AL127" s="810"/>
      <c r="AM127" s="810"/>
      <c r="AN127" s="810"/>
      <c r="AO127" s="811"/>
      <c r="AP127" s="854" t="s">
        <v>448</v>
      </c>
      <c r="AQ127" s="855"/>
      <c r="AR127" s="855"/>
      <c r="AS127" s="855"/>
      <c r="AT127" s="856"/>
      <c r="AU127" s="229"/>
      <c r="AV127" s="229"/>
      <c r="AW127" s="229"/>
      <c r="AX127" s="871" t="s">
        <v>495</v>
      </c>
      <c r="AY127" s="842"/>
      <c r="AZ127" s="842"/>
      <c r="BA127" s="842"/>
      <c r="BB127" s="842"/>
      <c r="BC127" s="842"/>
      <c r="BD127" s="842"/>
      <c r="BE127" s="843"/>
      <c r="BF127" s="841" t="s">
        <v>496</v>
      </c>
      <c r="BG127" s="842"/>
      <c r="BH127" s="842"/>
      <c r="BI127" s="842"/>
      <c r="BJ127" s="842"/>
      <c r="BK127" s="842"/>
      <c r="BL127" s="843"/>
      <c r="BM127" s="841" t="s">
        <v>497</v>
      </c>
      <c r="BN127" s="842"/>
      <c r="BO127" s="842"/>
      <c r="BP127" s="842"/>
      <c r="BQ127" s="842"/>
      <c r="BR127" s="842"/>
      <c r="BS127" s="843"/>
      <c r="BT127" s="841" t="s">
        <v>498</v>
      </c>
      <c r="BU127" s="842"/>
      <c r="BV127" s="842"/>
      <c r="BW127" s="842"/>
      <c r="BX127" s="842"/>
      <c r="BY127" s="842"/>
      <c r="BZ127" s="844"/>
      <c r="CA127" s="229"/>
      <c r="CB127" s="229"/>
      <c r="CC127" s="229"/>
      <c r="CD127" s="252"/>
      <c r="CE127" s="252"/>
      <c r="CF127" s="252"/>
      <c r="CG127" s="229"/>
      <c r="CH127" s="229"/>
      <c r="CI127" s="229"/>
      <c r="CJ127" s="251"/>
      <c r="CK127" s="884"/>
      <c r="CL127" s="885"/>
      <c r="CM127" s="885"/>
      <c r="CN127" s="885"/>
      <c r="CO127" s="886"/>
      <c r="CP127" s="845" t="s">
        <v>499</v>
      </c>
      <c r="CQ127" s="782"/>
      <c r="CR127" s="782"/>
      <c r="CS127" s="782"/>
      <c r="CT127" s="782"/>
      <c r="CU127" s="782"/>
      <c r="CV127" s="782"/>
      <c r="CW127" s="782"/>
      <c r="CX127" s="782"/>
      <c r="CY127" s="782"/>
      <c r="CZ127" s="782"/>
      <c r="DA127" s="782"/>
      <c r="DB127" s="782"/>
      <c r="DC127" s="782"/>
      <c r="DD127" s="782"/>
      <c r="DE127" s="782"/>
      <c r="DF127" s="783"/>
      <c r="DG127" s="846" t="s">
        <v>446</v>
      </c>
      <c r="DH127" s="847"/>
      <c r="DI127" s="847"/>
      <c r="DJ127" s="847"/>
      <c r="DK127" s="847"/>
      <c r="DL127" s="847" t="s">
        <v>448</v>
      </c>
      <c r="DM127" s="847"/>
      <c r="DN127" s="847"/>
      <c r="DO127" s="847"/>
      <c r="DP127" s="847"/>
      <c r="DQ127" s="847" t="s">
        <v>488</v>
      </c>
      <c r="DR127" s="847"/>
      <c r="DS127" s="847"/>
      <c r="DT127" s="847"/>
      <c r="DU127" s="847"/>
      <c r="DV127" s="824" t="s">
        <v>492</v>
      </c>
      <c r="DW127" s="824"/>
      <c r="DX127" s="824"/>
      <c r="DY127" s="824"/>
      <c r="DZ127" s="825"/>
    </row>
    <row r="128" spans="1:130" s="227" customFormat="1" ht="26.25" customHeight="1" thickBot="1">
      <c r="A128" s="826" t="s">
        <v>500</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501</v>
      </c>
      <c r="X128" s="828"/>
      <c r="Y128" s="828"/>
      <c r="Z128" s="829"/>
      <c r="AA128" s="830">
        <v>37732</v>
      </c>
      <c r="AB128" s="831"/>
      <c r="AC128" s="831"/>
      <c r="AD128" s="831"/>
      <c r="AE128" s="832"/>
      <c r="AF128" s="833">
        <v>37732</v>
      </c>
      <c r="AG128" s="831"/>
      <c r="AH128" s="831"/>
      <c r="AI128" s="831"/>
      <c r="AJ128" s="832"/>
      <c r="AK128" s="833">
        <v>32311</v>
      </c>
      <c r="AL128" s="831"/>
      <c r="AM128" s="831"/>
      <c r="AN128" s="831"/>
      <c r="AO128" s="832"/>
      <c r="AP128" s="834"/>
      <c r="AQ128" s="835"/>
      <c r="AR128" s="835"/>
      <c r="AS128" s="835"/>
      <c r="AT128" s="836"/>
      <c r="AU128" s="229"/>
      <c r="AV128" s="229"/>
      <c r="AW128" s="229"/>
      <c r="AX128" s="837" t="s">
        <v>502</v>
      </c>
      <c r="AY128" s="838"/>
      <c r="AZ128" s="838"/>
      <c r="BA128" s="838"/>
      <c r="BB128" s="838"/>
      <c r="BC128" s="838"/>
      <c r="BD128" s="838"/>
      <c r="BE128" s="839"/>
      <c r="BF128" s="816" t="s">
        <v>446</v>
      </c>
      <c r="BG128" s="817"/>
      <c r="BH128" s="817"/>
      <c r="BI128" s="817"/>
      <c r="BJ128" s="817"/>
      <c r="BK128" s="817"/>
      <c r="BL128" s="840"/>
      <c r="BM128" s="816">
        <v>14.07</v>
      </c>
      <c r="BN128" s="817"/>
      <c r="BO128" s="817"/>
      <c r="BP128" s="817"/>
      <c r="BQ128" s="817"/>
      <c r="BR128" s="817"/>
      <c r="BS128" s="840"/>
      <c r="BT128" s="816">
        <v>20</v>
      </c>
      <c r="BU128" s="817"/>
      <c r="BV128" s="817"/>
      <c r="BW128" s="817"/>
      <c r="BX128" s="817"/>
      <c r="BY128" s="817"/>
      <c r="BZ128" s="818"/>
      <c r="CA128" s="252"/>
      <c r="CB128" s="252"/>
      <c r="CC128" s="252"/>
      <c r="CD128" s="252"/>
      <c r="CE128" s="252"/>
      <c r="CF128" s="252"/>
      <c r="CG128" s="229"/>
      <c r="CH128" s="229"/>
      <c r="CI128" s="229"/>
      <c r="CJ128" s="251"/>
      <c r="CK128" s="887"/>
      <c r="CL128" s="888"/>
      <c r="CM128" s="888"/>
      <c r="CN128" s="888"/>
      <c r="CO128" s="889"/>
      <c r="CP128" s="819" t="s">
        <v>503</v>
      </c>
      <c r="CQ128" s="760"/>
      <c r="CR128" s="760"/>
      <c r="CS128" s="760"/>
      <c r="CT128" s="760"/>
      <c r="CU128" s="760"/>
      <c r="CV128" s="760"/>
      <c r="CW128" s="760"/>
      <c r="CX128" s="760"/>
      <c r="CY128" s="760"/>
      <c r="CZ128" s="760"/>
      <c r="DA128" s="760"/>
      <c r="DB128" s="760"/>
      <c r="DC128" s="760"/>
      <c r="DD128" s="760"/>
      <c r="DE128" s="760"/>
      <c r="DF128" s="761"/>
      <c r="DG128" s="820" t="s">
        <v>488</v>
      </c>
      <c r="DH128" s="821"/>
      <c r="DI128" s="821"/>
      <c r="DJ128" s="821"/>
      <c r="DK128" s="821"/>
      <c r="DL128" s="821" t="s">
        <v>395</v>
      </c>
      <c r="DM128" s="821"/>
      <c r="DN128" s="821"/>
      <c r="DO128" s="821"/>
      <c r="DP128" s="821"/>
      <c r="DQ128" s="821" t="s">
        <v>448</v>
      </c>
      <c r="DR128" s="821"/>
      <c r="DS128" s="821"/>
      <c r="DT128" s="821"/>
      <c r="DU128" s="821"/>
      <c r="DV128" s="822" t="s">
        <v>488</v>
      </c>
      <c r="DW128" s="822"/>
      <c r="DX128" s="822"/>
      <c r="DY128" s="822"/>
      <c r="DZ128" s="823"/>
    </row>
    <row r="129" spans="1:131" s="227" customFormat="1" ht="26.25" customHeight="1">
      <c r="A129" s="804" t="s">
        <v>106</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806" t="s">
        <v>504</v>
      </c>
      <c r="X129" s="807"/>
      <c r="Y129" s="807"/>
      <c r="Z129" s="808"/>
      <c r="AA129" s="809">
        <v>6439328</v>
      </c>
      <c r="AB129" s="810"/>
      <c r="AC129" s="810"/>
      <c r="AD129" s="810"/>
      <c r="AE129" s="811"/>
      <c r="AF129" s="812">
        <v>6613454</v>
      </c>
      <c r="AG129" s="810"/>
      <c r="AH129" s="810"/>
      <c r="AI129" s="810"/>
      <c r="AJ129" s="811"/>
      <c r="AK129" s="812">
        <v>6938996</v>
      </c>
      <c r="AL129" s="810"/>
      <c r="AM129" s="810"/>
      <c r="AN129" s="810"/>
      <c r="AO129" s="811"/>
      <c r="AP129" s="813"/>
      <c r="AQ129" s="814"/>
      <c r="AR129" s="814"/>
      <c r="AS129" s="814"/>
      <c r="AT129" s="815"/>
      <c r="AU129" s="230"/>
      <c r="AV129" s="230"/>
      <c r="AW129" s="230"/>
      <c r="AX129" s="781" t="s">
        <v>505</v>
      </c>
      <c r="AY129" s="782"/>
      <c r="AZ129" s="782"/>
      <c r="BA129" s="782"/>
      <c r="BB129" s="782"/>
      <c r="BC129" s="782"/>
      <c r="BD129" s="782"/>
      <c r="BE129" s="783"/>
      <c r="BF129" s="800" t="s">
        <v>395</v>
      </c>
      <c r="BG129" s="801"/>
      <c r="BH129" s="801"/>
      <c r="BI129" s="801"/>
      <c r="BJ129" s="801"/>
      <c r="BK129" s="801"/>
      <c r="BL129" s="802"/>
      <c r="BM129" s="800">
        <v>19.07</v>
      </c>
      <c r="BN129" s="801"/>
      <c r="BO129" s="801"/>
      <c r="BP129" s="801"/>
      <c r="BQ129" s="801"/>
      <c r="BR129" s="801"/>
      <c r="BS129" s="802"/>
      <c r="BT129" s="800">
        <v>30</v>
      </c>
      <c r="BU129" s="801"/>
      <c r="BV129" s="801"/>
      <c r="BW129" s="801"/>
      <c r="BX129" s="801"/>
      <c r="BY129" s="801"/>
      <c r="BZ129" s="803"/>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c r="A130" s="804" t="s">
        <v>506</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806" t="s">
        <v>507</v>
      </c>
      <c r="X130" s="807"/>
      <c r="Y130" s="807"/>
      <c r="Z130" s="808"/>
      <c r="AA130" s="809">
        <v>1059128</v>
      </c>
      <c r="AB130" s="810"/>
      <c r="AC130" s="810"/>
      <c r="AD130" s="810"/>
      <c r="AE130" s="811"/>
      <c r="AF130" s="812">
        <v>1038922</v>
      </c>
      <c r="AG130" s="810"/>
      <c r="AH130" s="810"/>
      <c r="AI130" s="810"/>
      <c r="AJ130" s="811"/>
      <c r="AK130" s="812">
        <v>1013644</v>
      </c>
      <c r="AL130" s="810"/>
      <c r="AM130" s="810"/>
      <c r="AN130" s="810"/>
      <c r="AO130" s="811"/>
      <c r="AP130" s="813"/>
      <c r="AQ130" s="814"/>
      <c r="AR130" s="814"/>
      <c r="AS130" s="814"/>
      <c r="AT130" s="815"/>
      <c r="AU130" s="230"/>
      <c r="AV130" s="230"/>
      <c r="AW130" s="230"/>
      <c r="AX130" s="781" t="s">
        <v>508</v>
      </c>
      <c r="AY130" s="782"/>
      <c r="AZ130" s="782"/>
      <c r="BA130" s="782"/>
      <c r="BB130" s="782"/>
      <c r="BC130" s="782"/>
      <c r="BD130" s="782"/>
      <c r="BE130" s="783"/>
      <c r="BF130" s="784">
        <v>1.7</v>
      </c>
      <c r="BG130" s="785"/>
      <c r="BH130" s="785"/>
      <c r="BI130" s="785"/>
      <c r="BJ130" s="785"/>
      <c r="BK130" s="785"/>
      <c r="BL130" s="786"/>
      <c r="BM130" s="784">
        <v>25</v>
      </c>
      <c r="BN130" s="785"/>
      <c r="BO130" s="785"/>
      <c r="BP130" s="785"/>
      <c r="BQ130" s="785"/>
      <c r="BR130" s="785"/>
      <c r="BS130" s="786"/>
      <c r="BT130" s="784">
        <v>35</v>
      </c>
      <c r="BU130" s="785"/>
      <c r="BV130" s="785"/>
      <c r="BW130" s="785"/>
      <c r="BX130" s="785"/>
      <c r="BY130" s="785"/>
      <c r="BZ130" s="787"/>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c r="A131" s="788"/>
      <c r="B131" s="789"/>
      <c r="C131" s="789"/>
      <c r="D131" s="789"/>
      <c r="E131" s="789"/>
      <c r="F131" s="789"/>
      <c r="G131" s="789"/>
      <c r="H131" s="789"/>
      <c r="I131" s="789"/>
      <c r="J131" s="789"/>
      <c r="K131" s="789"/>
      <c r="L131" s="789"/>
      <c r="M131" s="789"/>
      <c r="N131" s="789"/>
      <c r="O131" s="789"/>
      <c r="P131" s="789"/>
      <c r="Q131" s="789"/>
      <c r="R131" s="789"/>
      <c r="S131" s="789"/>
      <c r="T131" s="789"/>
      <c r="U131" s="789"/>
      <c r="V131" s="789"/>
      <c r="W131" s="790" t="s">
        <v>509</v>
      </c>
      <c r="X131" s="791"/>
      <c r="Y131" s="791"/>
      <c r="Z131" s="792"/>
      <c r="AA131" s="793">
        <v>5380200</v>
      </c>
      <c r="AB131" s="794"/>
      <c r="AC131" s="794"/>
      <c r="AD131" s="794"/>
      <c r="AE131" s="795"/>
      <c r="AF131" s="796">
        <v>5574532</v>
      </c>
      <c r="AG131" s="794"/>
      <c r="AH131" s="794"/>
      <c r="AI131" s="794"/>
      <c r="AJ131" s="795"/>
      <c r="AK131" s="796">
        <v>5925352</v>
      </c>
      <c r="AL131" s="794"/>
      <c r="AM131" s="794"/>
      <c r="AN131" s="794"/>
      <c r="AO131" s="795"/>
      <c r="AP131" s="797"/>
      <c r="AQ131" s="798"/>
      <c r="AR131" s="798"/>
      <c r="AS131" s="798"/>
      <c r="AT131" s="799"/>
      <c r="AU131" s="230"/>
      <c r="AV131" s="230"/>
      <c r="AW131" s="230"/>
      <c r="AX131" s="759" t="s">
        <v>510</v>
      </c>
      <c r="AY131" s="760"/>
      <c r="AZ131" s="760"/>
      <c r="BA131" s="760"/>
      <c r="BB131" s="760"/>
      <c r="BC131" s="760"/>
      <c r="BD131" s="760"/>
      <c r="BE131" s="761"/>
      <c r="BF131" s="762" t="s">
        <v>446</v>
      </c>
      <c r="BG131" s="763"/>
      <c r="BH131" s="763"/>
      <c r="BI131" s="763"/>
      <c r="BJ131" s="763"/>
      <c r="BK131" s="763"/>
      <c r="BL131" s="764"/>
      <c r="BM131" s="762">
        <v>350</v>
      </c>
      <c r="BN131" s="763"/>
      <c r="BO131" s="763"/>
      <c r="BP131" s="763"/>
      <c r="BQ131" s="763"/>
      <c r="BR131" s="763"/>
      <c r="BS131" s="764"/>
      <c r="BT131" s="765"/>
      <c r="BU131" s="766"/>
      <c r="BV131" s="766"/>
      <c r="BW131" s="766"/>
      <c r="BX131" s="766"/>
      <c r="BY131" s="766"/>
      <c r="BZ131" s="767"/>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c r="A132" s="768" t="s">
        <v>511</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512</v>
      </c>
      <c r="W132" s="772"/>
      <c r="X132" s="772"/>
      <c r="Y132" s="772"/>
      <c r="Z132" s="773"/>
      <c r="AA132" s="774">
        <v>1.4760789560000001</v>
      </c>
      <c r="AB132" s="775"/>
      <c r="AC132" s="775"/>
      <c r="AD132" s="775"/>
      <c r="AE132" s="776"/>
      <c r="AF132" s="777">
        <v>1.7439670270000001</v>
      </c>
      <c r="AG132" s="775"/>
      <c r="AH132" s="775"/>
      <c r="AI132" s="775"/>
      <c r="AJ132" s="776"/>
      <c r="AK132" s="777">
        <v>2.1419993279999998</v>
      </c>
      <c r="AL132" s="775"/>
      <c r="AM132" s="775"/>
      <c r="AN132" s="775"/>
      <c r="AO132" s="776"/>
      <c r="AP132" s="778"/>
      <c r="AQ132" s="779"/>
      <c r="AR132" s="779"/>
      <c r="AS132" s="779"/>
      <c r="AT132" s="780"/>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51" t="s">
        <v>513</v>
      </c>
      <c r="W133" s="751"/>
      <c r="X133" s="751"/>
      <c r="Y133" s="751"/>
      <c r="Z133" s="752"/>
      <c r="AA133" s="753">
        <v>2.1</v>
      </c>
      <c r="AB133" s="754"/>
      <c r="AC133" s="754"/>
      <c r="AD133" s="754"/>
      <c r="AE133" s="755"/>
      <c r="AF133" s="753">
        <v>1.8</v>
      </c>
      <c r="AG133" s="754"/>
      <c r="AH133" s="754"/>
      <c r="AI133" s="754"/>
      <c r="AJ133" s="755"/>
      <c r="AK133" s="753">
        <v>1.7</v>
      </c>
      <c r="AL133" s="754"/>
      <c r="AM133" s="754"/>
      <c r="AN133" s="754"/>
      <c r="AO133" s="755"/>
      <c r="AP133" s="756"/>
      <c r="AQ133" s="757"/>
      <c r="AR133" s="757"/>
      <c r="AS133" s="757"/>
      <c r="AT133" s="7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25" hidden="1">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A4zxWS9Z6K3PdAwHuvpJ2Izt3R0k8X2t6U+BTa9veWFNLwIaTN1KS6OsXTAXXFKIX+ffJmDYWOLBPe2DfUo/dA==" saltValue="JzYRSU2+IFhBx1jI+fnQ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7" customWidth="1"/>
    <col min="121" max="121" width="0" style="256" hidden="1" customWidth="1"/>
    <col min="122" max="16384" width="9" style="256" hidden="1"/>
  </cols>
  <sheetData>
    <row r="1" spans="1:120">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row r="3" spans="1:120"/>
    <row r="4" spans="1:120"/>
    <row r="5" spans="1:120"/>
    <row r="6" spans="1:120"/>
    <row r="7" spans="1:120"/>
    <row r="8" spans="1:120"/>
    <row r="9" spans="1:120"/>
    <row r="10" spans="1:120"/>
    <row r="11" spans="1:120"/>
    <row r="12" spans="1:120"/>
    <row r="13" spans="1:120"/>
    <row r="14" spans="1:120"/>
    <row r="15" spans="1:120"/>
    <row r="16" spans="1:120">
      <c r="DP16" s="256"/>
    </row>
    <row r="17" spans="119:120">
      <c r="DP17" s="256"/>
    </row>
    <row r="18" spans="119:120"/>
    <row r="19" spans="119:120"/>
    <row r="20" spans="119:120">
      <c r="DO20" s="256"/>
      <c r="DP20" s="256"/>
    </row>
    <row r="21" spans="119:120">
      <c r="DP21" s="256"/>
    </row>
    <row r="22" spans="119:120"/>
    <row r="23" spans="119:120">
      <c r="DO23" s="256"/>
      <c r="DP23" s="256"/>
    </row>
    <row r="24" spans="119:120">
      <c r="DP24" s="256"/>
    </row>
    <row r="25" spans="119:120">
      <c r="DP25" s="256"/>
    </row>
    <row r="26" spans="119:120">
      <c r="DO26" s="256"/>
      <c r="DP26" s="256"/>
    </row>
    <row r="27" spans="119:120"/>
    <row r="28" spans="119:120">
      <c r="DO28" s="256"/>
      <c r="DP28" s="256"/>
    </row>
    <row r="29" spans="119:120">
      <c r="DP29" s="256"/>
    </row>
    <row r="30" spans="119:120"/>
    <row r="31" spans="119:120">
      <c r="DO31" s="256"/>
      <c r="DP31" s="256"/>
    </row>
    <row r="32" spans="119:120"/>
    <row r="33" spans="98:120">
      <c r="DO33" s="256"/>
      <c r="DP33" s="256"/>
    </row>
    <row r="34" spans="98:120">
      <c r="DM34" s="256"/>
    </row>
    <row r="35" spans="98:120">
      <c r="CT35" s="256"/>
      <c r="CU35" s="256"/>
      <c r="CV35" s="256"/>
      <c r="CY35" s="256"/>
      <c r="CZ35" s="256"/>
      <c r="DA35" s="256"/>
      <c r="DD35" s="256"/>
      <c r="DE35" s="256"/>
      <c r="DF35" s="256"/>
      <c r="DI35" s="256"/>
      <c r="DJ35" s="256"/>
      <c r="DK35" s="256"/>
      <c r="DM35" s="256"/>
      <c r="DN35" s="256"/>
      <c r="DO35" s="256"/>
      <c r="DP35" s="256"/>
    </row>
    <row r="36" spans="98:120"/>
    <row r="37" spans="98:120">
      <c r="CW37" s="256"/>
      <c r="DB37" s="256"/>
      <c r="DG37" s="256"/>
      <c r="DL37" s="256"/>
      <c r="DP37" s="256"/>
    </row>
    <row r="38" spans="98:120">
      <c r="CT38" s="256"/>
      <c r="CU38" s="256"/>
      <c r="CV38" s="256"/>
      <c r="CW38" s="256"/>
      <c r="CY38" s="256"/>
      <c r="CZ38" s="256"/>
      <c r="DA38" s="256"/>
      <c r="DB38" s="256"/>
      <c r="DD38" s="256"/>
      <c r="DE38" s="256"/>
      <c r="DF38" s="256"/>
      <c r="DG38" s="256"/>
      <c r="DI38" s="256"/>
      <c r="DJ38" s="256"/>
      <c r="DK38" s="256"/>
      <c r="DL38" s="256"/>
      <c r="DN38" s="256"/>
      <c r="DO38" s="256"/>
      <c r="DP38" s="256"/>
    </row>
    <row r="39" spans="98:120"/>
    <row r="40" spans="98:120"/>
    <row r="41" spans="98:120"/>
    <row r="42" spans="98:120"/>
    <row r="43" spans="98:120"/>
    <row r="44" spans="98:120"/>
    <row r="45" spans="98:120"/>
    <row r="46" spans="98:120"/>
    <row r="47" spans="98:120"/>
    <row r="48" spans="98:120"/>
    <row r="49" spans="22:120">
      <c r="DN49" s="256"/>
      <c r="DO49" s="256"/>
      <c r="DP49" s="25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6"/>
      <c r="CS63" s="256"/>
      <c r="CX63" s="256"/>
      <c r="DC63" s="256"/>
      <c r="DH63" s="256"/>
    </row>
    <row r="64" spans="22:120">
      <c r="V64" s="256"/>
    </row>
    <row r="65" spans="15:120">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c r="Q66" s="256"/>
      <c r="S66" s="256"/>
      <c r="U66" s="256"/>
      <c r="DM66" s="256"/>
    </row>
    <row r="67" spans="15:120">
      <c r="O67" s="256"/>
      <c r="P67" s="256"/>
      <c r="R67" s="256"/>
      <c r="T67" s="256"/>
      <c r="Y67" s="256"/>
      <c r="CT67" s="256"/>
      <c r="CV67" s="256"/>
      <c r="CW67" s="256"/>
      <c r="CY67" s="256"/>
      <c r="DA67" s="256"/>
      <c r="DB67" s="256"/>
      <c r="DD67" s="256"/>
      <c r="DF67" s="256"/>
      <c r="DG67" s="256"/>
      <c r="DI67" s="256"/>
      <c r="DK67" s="256"/>
      <c r="DL67" s="256"/>
      <c r="DN67" s="256"/>
      <c r="DO67" s="256"/>
      <c r="DP67" s="256"/>
    </row>
    <row r="68" spans="15:120"/>
    <row r="69" spans="15:120"/>
    <row r="70" spans="15:120"/>
    <row r="71" spans="15:120"/>
    <row r="72" spans="15:120">
      <c r="DP72" s="256"/>
    </row>
    <row r="73" spans="15:120">
      <c r="DP73" s="25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6"/>
      <c r="CX96" s="256"/>
      <c r="DC96" s="256"/>
      <c r="DH96" s="256"/>
    </row>
    <row r="97" spans="24:120">
      <c r="CS97" s="256"/>
      <c r="CX97" s="256"/>
      <c r="DC97" s="256"/>
      <c r="DH97" s="256"/>
      <c r="DP97" s="257" t="s">
        <v>514</v>
      </c>
    </row>
    <row r="98" spans="24:120" hidden="1">
      <c r="CS98" s="256"/>
      <c r="CX98" s="256"/>
      <c r="DC98" s="256"/>
      <c r="DH98" s="256"/>
    </row>
    <row r="99" spans="24:120" hidden="1">
      <c r="CS99" s="256"/>
      <c r="CX99" s="256"/>
      <c r="DC99" s="256"/>
      <c r="DH99" s="256"/>
    </row>
    <row r="101" spans="24:120" ht="12" hidden="1" customHeight="1">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c r="CU102" s="256"/>
      <c r="CZ102" s="256"/>
      <c r="DE102" s="256"/>
      <c r="DJ102" s="256"/>
      <c r="DM102" s="256"/>
    </row>
    <row r="103" spans="24:120" hidden="1">
      <c r="CT103" s="256"/>
      <c r="CV103" s="256"/>
      <c r="CW103" s="256"/>
      <c r="CY103" s="256"/>
      <c r="DA103" s="256"/>
      <c r="DB103" s="256"/>
      <c r="DD103" s="256"/>
      <c r="DF103" s="256"/>
      <c r="DG103" s="256"/>
      <c r="DI103" s="256"/>
      <c r="DK103" s="256"/>
      <c r="DL103" s="256"/>
      <c r="DM103" s="256"/>
      <c r="DN103" s="256"/>
      <c r="DO103" s="256"/>
      <c r="DP103" s="256"/>
    </row>
    <row r="104" spans="24:120" hidden="1">
      <c r="CV104" s="256"/>
      <c r="CW104" s="256"/>
      <c r="DA104" s="256"/>
      <c r="DB104" s="256"/>
      <c r="DF104" s="256"/>
      <c r="DG104" s="256"/>
      <c r="DK104" s="256"/>
      <c r="DL104" s="256"/>
      <c r="DN104" s="256"/>
      <c r="DO104" s="256"/>
      <c r="DP104" s="256"/>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110" zoomScaleNormal="110" zoomScaleSheetLayoutView="55" workbookViewId="0"/>
  </sheetViews>
  <sheetFormatPr defaultColWidth="0" defaultRowHeight="13.5" customHeight="1" zeroHeight="1"/>
  <cols>
    <col min="1" max="116" width="2.625" style="257" customWidth="1"/>
    <col min="117" max="16384" width="9" style="256" hidden="1"/>
  </cols>
  <sheetData>
    <row r="1" spans="2:11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row r="3" spans="2:116"/>
    <row r="4" spans="2:11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row r="7" spans="2:116"/>
    <row r="8" spans="2:116"/>
    <row r="9" spans="2:116"/>
    <row r="10" spans="2:116"/>
    <row r="11" spans="2:116"/>
    <row r="12" spans="2:116"/>
    <row r="13" spans="2:116"/>
    <row r="14" spans="2:116"/>
    <row r="15" spans="2:116"/>
    <row r="16" spans="2:116"/>
    <row r="17" spans="9:116"/>
    <row r="18" spans="9:11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row r="20" spans="9:116"/>
    <row r="21" spans="9:116">
      <c r="DL21" s="256"/>
    </row>
    <row r="22" spans="9:116">
      <c r="DI22" s="256"/>
      <c r="DJ22" s="256"/>
      <c r="DK22" s="256"/>
      <c r="DL22" s="256"/>
    </row>
    <row r="23" spans="9:116">
      <c r="CY23" s="256"/>
      <c r="CZ23" s="256"/>
      <c r="DA23" s="256"/>
      <c r="DB23" s="256"/>
      <c r="DC23" s="256"/>
      <c r="DD23" s="256"/>
      <c r="DE23" s="256"/>
      <c r="DF23" s="256"/>
      <c r="DG23" s="256"/>
      <c r="DH23" s="256"/>
      <c r="DI23" s="256"/>
      <c r="DJ23" s="256"/>
      <c r="DK23" s="256"/>
      <c r="DL23" s="256"/>
    </row>
    <row r="24" spans="9:116"/>
    <row r="25" spans="9:116"/>
    <row r="26" spans="9:116"/>
    <row r="27" spans="9:116"/>
    <row r="28" spans="9:116"/>
    <row r="29" spans="9:116"/>
    <row r="30" spans="9:116"/>
    <row r="31" spans="9:116"/>
    <row r="32" spans="9:116"/>
    <row r="33" spans="15:116"/>
    <row r="34" spans="15:116"/>
    <row r="35" spans="15:116">
      <c r="CZ35" s="256"/>
      <c r="DA35" s="256"/>
      <c r="DB35" s="256"/>
      <c r="DC35" s="256"/>
      <c r="DD35" s="256"/>
      <c r="DE35" s="256"/>
      <c r="DF35" s="256"/>
      <c r="DG35" s="256"/>
      <c r="DH35" s="256"/>
      <c r="DI35" s="256"/>
      <c r="DJ35" s="256"/>
      <c r="DK35" s="256"/>
      <c r="DL35" s="256"/>
    </row>
    <row r="36" spans="15:116"/>
    <row r="37" spans="15:116">
      <c r="DL37" s="256"/>
    </row>
    <row r="38" spans="15:116">
      <c r="DI38" s="256"/>
      <c r="DJ38" s="256"/>
      <c r="DK38" s="256"/>
      <c r="DL38" s="256"/>
    </row>
    <row r="39" spans="15:116"/>
    <row r="40" spans="15:116"/>
    <row r="41" spans="15:116"/>
    <row r="42" spans="15:116"/>
    <row r="43" spans="15:11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c r="DL44" s="256"/>
    </row>
    <row r="45" spans="15:116"/>
    <row r="46" spans="15:116">
      <c r="DA46" s="256"/>
      <c r="DB46" s="256"/>
      <c r="DC46" s="256"/>
      <c r="DD46" s="256"/>
      <c r="DE46" s="256"/>
      <c r="DF46" s="256"/>
      <c r="DG46" s="256"/>
      <c r="DH46" s="256"/>
      <c r="DI46" s="256"/>
      <c r="DJ46" s="256"/>
      <c r="DK46" s="256"/>
      <c r="DL46" s="256"/>
    </row>
    <row r="47" spans="15:116"/>
    <row r="48" spans="15:116"/>
    <row r="49" spans="104:116"/>
    <row r="50" spans="104:116">
      <c r="CZ50" s="256"/>
      <c r="DA50" s="256"/>
      <c r="DB50" s="256"/>
      <c r="DC50" s="256"/>
      <c r="DD50" s="256"/>
      <c r="DE50" s="256"/>
      <c r="DF50" s="256"/>
      <c r="DG50" s="256"/>
      <c r="DH50" s="256"/>
      <c r="DI50" s="256"/>
      <c r="DJ50" s="256"/>
      <c r="DK50" s="256"/>
      <c r="DL50" s="256"/>
    </row>
    <row r="51" spans="104:116"/>
    <row r="52" spans="104:116"/>
    <row r="53" spans="104:116">
      <c r="DL53" s="25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6"/>
      <c r="DD67" s="256"/>
      <c r="DE67" s="256"/>
      <c r="DF67" s="256"/>
      <c r="DG67" s="256"/>
      <c r="DH67" s="256"/>
      <c r="DI67" s="256"/>
      <c r="DJ67" s="256"/>
      <c r="DK67" s="256"/>
      <c r="DL67" s="25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NFZdfiG+i07FoLwEUNftFDyg+Ys5Qbiizxo2HvMo4JnwXjMyXaMVIRu0/yqW5TpnHv2RT2mVrCPW90X2ulvLw==" saltValue="bRDwWnVav2IqmphKfLZ4u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8" customWidth="1"/>
    <col min="37" max="44" width="17" style="258" customWidth="1"/>
    <col min="45" max="45" width="6.125" style="265" customWidth="1"/>
    <col min="46" max="46" width="3" style="263" customWidth="1"/>
    <col min="47" max="47" width="19.125" style="258" hidden="1" customWidth="1"/>
    <col min="48" max="52" width="12.625" style="258" hidden="1" customWidth="1"/>
    <col min="53" max="16384" width="8.625" style="258" hidden="1"/>
  </cols>
  <sheetData>
    <row r="1" spans="1:46">
      <c r="AS1" s="259"/>
      <c r="AT1" s="259"/>
    </row>
    <row r="2" spans="1:46">
      <c r="AS2" s="259"/>
      <c r="AT2" s="259"/>
    </row>
    <row r="3" spans="1:46">
      <c r="AS3" s="259"/>
      <c r="AT3" s="259"/>
    </row>
    <row r="4" spans="1:46">
      <c r="AS4" s="259"/>
      <c r="AT4" s="259"/>
    </row>
    <row r="5" spans="1:46" ht="17.25">
      <c r="A5" s="260" t="s">
        <v>515</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516</v>
      </c>
      <c r="AL6" s="264"/>
      <c r="AM6" s="264"/>
      <c r="AN6" s="264"/>
      <c r="AO6" s="259"/>
      <c r="AP6" s="259"/>
      <c r="AQ6" s="259"/>
      <c r="AR6" s="259"/>
    </row>
    <row r="7" spans="1:46" ht="13.5" customHeight="1">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48" t="s">
        <v>517</v>
      </c>
      <c r="AP7" s="269"/>
      <c r="AQ7" s="270" t="s">
        <v>518</v>
      </c>
      <c r="AR7" s="271"/>
    </row>
    <row r="8" spans="1:46">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49"/>
      <c r="AP8" s="275" t="s">
        <v>519</v>
      </c>
      <c r="AQ8" s="276" t="s">
        <v>520</v>
      </c>
      <c r="AR8" s="277" t="s">
        <v>521</v>
      </c>
    </row>
    <row r="9" spans="1:46">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60" t="s">
        <v>522</v>
      </c>
      <c r="AL9" s="1161"/>
      <c r="AM9" s="1161"/>
      <c r="AN9" s="1162"/>
      <c r="AO9" s="278">
        <v>1892184</v>
      </c>
      <c r="AP9" s="278">
        <v>120078</v>
      </c>
      <c r="AQ9" s="279">
        <v>112299</v>
      </c>
      <c r="AR9" s="280">
        <v>6.9</v>
      </c>
    </row>
    <row r="10" spans="1:46" ht="13.5" customHeight="1">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60" t="s">
        <v>523</v>
      </c>
      <c r="AL10" s="1161"/>
      <c r="AM10" s="1161"/>
      <c r="AN10" s="1162"/>
      <c r="AO10" s="281">
        <v>279195</v>
      </c>
      <c r="AP10" s="281">
        <v>17718</v>
      </c>
      <c r="AQ10" s="282">
        <v>14397</v>
      </c>
      <c r="AR10" s="283">
        <v>23.1</v>
      </c>
    </row>
    <row r="11" spans="1:46" ht="13.5" customHeight="1">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60" t="s">
        <v>524</v>
      </c>
      <c r="AL11" s="1161"/>
      <c r="AM11" s="1161"/>
      <c r="AN11" s="1162"/>
      <c r="AO11" s="281">
        <v>8661</v>
      </c>
      <c r="AP11" s="281">
        <v>550</v>
      </c>
      <c r="AQ11" s="282">
        <v>3270</v>
      </c>
      <c r="AR11" s="283">
        <v>-83.2</v>
      </c>
    </row>
    <row r="12" spans="1:46" ht="13.5" customHeight="1">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60" t="s">
        <v>525</v>
      </c>
      <c r="AL12" s="1161"/>
      <c r="AM12" s="1161"/>
      <c r="AN12" s="1162"/>
      <c r="AO12" s="281" t="s">
        <v>526</v>
      </c>
      <c r="AP12" s="281" t="s">
        <v>526</v>
      </c>
      <c r="AQ12" s="282" t="s">
        <v>526</v>
      </c>
      <c r="AR12" s="283" t="s">
        <v>526</v>
      </c>
    </row>
    <row r="13" spans="1:46" ht="13.5" customHeight="1">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60" t="s">
        <v>527</v>
      </c>
      <c r="AL13" s="1161"/>
      <c r="AM13" s="1161"/>
      <c r="AN13" s="1162"/>
      <c r="AO13" s="281">
        <v>56867</v>
      </c>
      <c r="AP13" s="281">
        <v>3609</v>
      </c>
      <c r="AQ13" s="282">
        <v>5340</v>
      </c>
      <c r="AR13" s="283">
        <v>-32.4</v>
      </c>
    </row>
    <row r="14" spans="1:46" ht="13.5" customHeight="1">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60" t="s">
        <v>528</v>
      </c>
      <c r="AL14" s="1161"/>
      <c r="AM14" s="1161"/>
      <c r="AN14" s="1162"/>
      <c r="AO14" s="281">
        <v>40040</v>
      </c>
      <c r="AP14" s="281">
        <v>2541</v>
      </c>
      <c r="AQ14" s="282">
        <v>1646</v>
      </c>
      <c r="AR14" s="283">
        <v>54.4</v>
      </c>
    </row>
    <row r="15" spans="1:46" ht="13.5" customHeight="1">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63" t="s">
        <v>529</v>
      </c>
      <c r="AL15" s="1164"/>
      <c r="AM15" s="1164"/>
      <c r="AN15" s="1165"/>
      <c r="AO15" s="281">
        <v>-157966</v>
      </c>
      <c r="AP15" s="281">
        <v>-10024</v>
      </c>
      <c r="AQ15" s="282">
        <v>-8096</v>
      </c>
      <c r="AR15" s="283">
        <v>23.8</v>
      </c>
    </row>
    <row r="16" spans="1:46">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163" t="s">
        <v>191</v>
      </c>
      <c r="AL16" s="1164"/>
      <c r="AM16" s="1164"/>
      <c r="AN16" s="1165"/>
      <c r="AO16" s="281">
        <v>2118981</v>
      </c>
      <c r="AP16" s="281">
        <v>134470</v>
      </c>
      <c r="AQ16" s="282">
        <v>128856</v>
      </c>
      <c r="AR16" s="283">
        <v>4.4000000000000004</v>
      </c>
    </row>
    <row r="17" spans="1:46">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84"/>
    </row>
    <row r="18" spans="1:46">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5"/>
      <c r="AR18" s="285"/>
    </row>
    <row r="19" spans="1:46">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530</v>
      </c>
      <c r="AL19" s="259"/>
      <c r="AM19" s="259"/>
      <c r="AN19" s="259"/>
      <c r="AO19" s="259"/>
      <c r="AP19" s="259"/>
      <c r="AQ19" s="259"/>
      <c r="AR19" s="259"/>
    </row>
    <row r="20" spans="1:46">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6"/>
      <c r="AL20" s="287"/>
      <c r="AM20" s="287"/>
      <c r="AN20" s="288"/>
      <c r="AO20" s="289" t="s">
        <v>531</v>
      </c>
      <c r="AP20" s="290" t="s">
        <v>532</v>
      </c>
      <c r="AQ20" s="291" t="s">
        <v>533</v>
      </c>
      <c r="AR20" s="292"/>
    </row>
    <row r="21" spans="1:46" s="298" customFormat="1">
      <c r="A21" s="29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66" t="s">
        <v>534</v>
      </c>
      <c r="AL21" s="1167"/>
      <c r="AM21" s="1167"/>
      <c r="AN21" s="1168"/>
      <c r="AO21" s="294">
        <v>13.71</v>
      </c>
      <c r="AP21" s="295">
        <v>11.72</v>
      </c>
      <c r="AQ21" s="296">
        <v>1.99</v>
      </c>
      <c r="AR21" s="264"/>
      <c r="AS21" s="297"/>
      <c r="AT21" s="293"/>
    </row>
    <row r="22" spans="1:46" s="298" customFormat="1">
      <c r="A22" s="29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66" t="s">
        <v>535</v>
      </c>
      <c r="AL22" s="1167"/>
      <c r="AM22" s="1167"/>
      <c r="AN22" s="1168"/>
      <c r="AO22" s="299">
        <v>90.8</v>
      </c>
      <c r="AP22" s="300">
        <v>95.1</v>
      </c>
      <c r="AQ22" s="301">
        <v>-4.3</v>
      </c>
      <c r="AR22" s="285"/>
      <c r="AS22" s="297"/>
      <c r="AT22" s="293"/>
    </row>
    <row r="23" spans="1:46" s="298" customFormat="1">
      <c r="A23" s="29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5"/>
      <c r="AQ23" s="285"/>
      <c r="AR23" s="285"/>
      <c r="AS23" s="297"/>
      <c r="AT23" s="293"/>
    </row>
    <row r="24" spans="1:46" s="298" customFormat="1">
      <c r="A24" s="293"/>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5"/>
      <c r="AQ24" s="285"/>
      <c r="AR24" s="285"/>
      <c r="AS24" s="297"/>
      <c r="AT24" s="293"/>
    </row>
    <row r="25" spans="1:46" s="298" customFormat="1">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c r="A26" s="1159" t="s">
        <v>536</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4"/>
    </row>
    <row r="27" spans="1:46">
      <c r="A27" s="306"/>
      <c r="AO27" s="259"/>
      <c r="AP27" s="259"/>
      <c r="AQ27" s="259"/>
      <c r="AR27" s="259"/>
      <c r="AS27" s="259"/>
      <c r="AT27" s="259"/>
    </row>
    <row r="28" spans="1:46" ht="17.25">
      <c r="A28" s="260" t="s">
        <v>537</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7"/>
    </row>
    <row r="29" spans="1:46">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538</v>
      </c>
      <c r="AL29" s="264"/>
      <c r="AM29" s="264"/>
      <c r="AN29" s="264"/>
      <c r="AO29" s="259"/>
      <c r="AP29" s="259"/>
      <c r="AQ29" s="259"/>
      <c r="AR29" s="259"/>
      <c r="AS29" s="308"/>
    </row>
    <row r="30" spans="1:46" ht="13.5" customHeight="1">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48" t="s">
        <v>517</v>
      </c>
      <c r="AP30" s="269"/>
      <c r="AQ30" s="270" t="s">
        <v>518</v>
      </c>
      <c r="AR30" s="271"/>
    </row>
    <row r="31" spans="1:46">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49"/>
      <c r="AP31" s="275" t="s">
        <v>519</v>
      </c>
      <c r="AQ31" s="276" t="s">
        <v>520</v>
      </c>
      <c r="AR31" s="277" t="s">
        <v>521</v>
      </c>
    </row>
    <row r="32" spans="1:46" ht="27" customHeight="1">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50" t="s">
        <v>539</v>
      </c>
      <c r="AL32" s="1151"/>
      <c r="AM32" s="1151"/>
      <c r="AN32" s="1152"/>
      <c r="AO32" s="309">
        <v>998818</v>
      </c>
      <c r="AP32" s="309">
        <v>63385</v>
      </c>
      <c r="AQ32" s="310">
        <v>78499</v>
      </c>
      <c r="AR32" s="311">
        <v>-19.3</v>
      </c>
    </row>
    <row r="33" spans="1:46" ht="13.5" customHeight="1">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50" t="s">
        <v>540</v>
      </c>
      <c r="AL33" s="1151"/>
      <c r="AM33" s="1151"/>
      <c r="AN33" s="1152"/>
      <c r="AO33" s="309" t="s">
        <v>526</v>
      </c>
      <c r="AP33" s="309" t="s">
        <v>526</v>
      </c>
      <c r="AQ33" s="310" t="s">
        <v>526</v>
      </c>
      <c r="AR33" s="311" t="s">
        <v>526</v>
      </c>
    </row>
    <row r="34" spans="1:46" ht="27" customHeight="1">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50" t="s">
        <v>541</v>
      </c>
      <c r="AL34" s="1151"/>
      <c r="AM34" s="1151"/>
      <c r="AN34" s="1152"/>
      <c r="AO34" s="309" t="s">
        <v>526</v>
      </c>
      <c r="AP34" s="309" t="s">
        <v>526</v>
      </c>
      <c r="AQ34" s="310" t="s">
        <v>526</v>
      </c>
      <c r="AR34" s="311" t="s">
        <v>526</v>
      </c>
    </row>
    <row r="35" spans="1:46" ht="27" customHeight="1">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50" t="s">
        <v>542</v>
      </c>
      <c r="AL35" s="1151"/>
      <c r="AM35" s="1151"/>
      <c r="AN35" s="1152"/>
      <c r="AO35" s="309">
        <v>156880</v>
      </c>
      <c r="AP35" s="309">
        <v>9956</v>
      </c>
      <c r="AQ35" s="310">
        <v>20020</v>
      </c>
      <c r="AR35" s="311">
        <v>-50.3</v>
      </c>
    </row>
    <row r="36" spans="1:46" ht="27" customHeight="1">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50" t="s">
        <v>543</v>
      </c>
      <c r="AL36" s="1151"/>
      <c r="AM36" s="1151"/>
      <c r="AN36" s="1152"/>
      <c r="AO36" s="309">
        <v>8313</v>
      </c>
      <c r="AP36" s="309">
        <v>528</v>
      </c>
      <c r="AQ36" s="310">
        <v>2278</v>
      </c>
      <c r="AR36" s="311">
        <v>-76.8</v>
      </c>
    </row>
    <row r="37" spans="1:46" ht="13.5" customHeight="1">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50" t="s">
        <v>544</v>
      </c>
      <c r="AL37" s="1151"/>
      <c r="AM37" s="1151"/>
      <c r="AN37" s="1152"/>
      <c r="AO37" s="309">
        <v>8865</v>
      </c>
      <c r="AP37" s="309">
        <v>563</v>
      </c>
      <c r="AQ37" s="310">
        <v>744</v>
      </c>
      <c r="AR37" s="311">
        <v>-24.3</v>
      </c>
    </row>
    <row r="38" spans="1:46" ht="27" customHeight="1">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53" t="s">
        <v>545</v>
      </c>
      <c r="AL38" s="1154"/>
      <c r="AM38" s="1154"/>
      <c r="AN38" s="1155"/>
      <c r="AO38" s="312" t="s">
        <v>526</v>
      </c>
      <c r="AP38" s="312" t="s">
        <v>526</v>
      </c>
      <c r="AQ38" s="313">
        <v>2</v>
      </c>
      <c r="AR38" s="301" t="s">
        <v>526</v>
      </c>
      <c r="AS38" s="308"/>
    </row>
    <row r="39" spans="1:46">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53" t="s">
        <v>546</v>
      </c>
      <c r="AL39" s="1154"/>
      <c r="AM39" s="1154"/>
      <c r="AN39" s="1155"/>
      <c r="AO39" s="309">
        <v>-32311</v>
      </c>
      <c r="AP39" s="309">
        <v>-2050</v>
      </c>
      <c r="AQ39" s="310">
        <v>-2296</v>
      </c>
      <c r="AR39" s="311">
        <v>-10.7</v>
      </c>
      <c r="AS39" s="308"/>
    </row>
    <row r="40" spans="1:46" ht="27" customHeight="1">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50" t="s">
        <v>547</v>
      </c>
      <c r="AL40" s="1151"/>
      <c r="AM40" s="1151"/>
      <c r="AN40" s="1152"/>
      <c r="AO40" s="309">
        <v>-1013644</v>
      </c>
      <c r="AP40" s="309">
        <v>-64326</v>
      </c>
      <c r="AQ40" s="310">
        <v>-69950</v>
      </c>
      <c r="AR40" s="311">
        <v>-8</v>
      </c>
      <c r="AS40" s="308"/>
    </row>
    <row r="41" spans="1:46">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56" t="s">
        <v>303</v>
      </c>
      <c r="AL41" s="1157"/>
      <c r="AM41" s="1157"/>
      <c r="AN41" s="1158"/>
      <c r="AO41" s="309">
        <v>126921</v>
      </c>
      <c r="AP41" s="309">
        <v>8054</v>
      </c>
      <c r="AQ41" s="310">
        <v>29297</v>
      </c>
      <c r="AR41" s="311">
        <v>-72.5</v>
      </c>
      <c r="AS41" s="308"/>
    </row>
    <row r="42" spans="1:46">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4" t="s">
        <v>548</v>
      </c>
      <c r="AL42" s="259"/>
      <c r="AM42" s="259"/>
      <c r="AN42" s="259"/>
      <c r="AO42" s="259"/>
      <c r="AP42" s="259"/>
      <c r="AQ42" s="285"/>
      <c r="AR42" s="285"/>
      <c r="AS42" s="308"/>
    </row>
    <row r="43" spans="1:46">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5"/>
      <c r="AQ43" s="285"/>
      <c r="AR43" s="259"/>
      <c r="AS43" s="308"/>
    </row>
    <row r="44" spans="1:46">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5"/>
      <c r="AR44" s="259"/>
    </row>
    <row r="45" spans="1:46">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6"/>
      <c r="AR45" s="261"/>
      <c r="AS45" s="261"/>
      <c r="AT45" s="259"/>
    </row>
    <row r="46" spans="1:46">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59"/>
    </row>
    <row r="47" spans="1:46" ht="17.25" customHeight="1">
      <c r="A47" s="318" t="s">
        <v>549</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9" t="s">
        <v>550</v>
      </c>
      <c r="AL48" s="319"/>
      <c r="AM48" s="319"/>
      <c r="AN48" s="319"/>
      <c r="AO48" s="319"/>
      <c r="AP48" s="319"/>
      <c r="AQ48" s="320"/>
      <c r="AR48" s="319"/>
    </row>
    <row r="49" spans="1:44" ht="13.5" customHeight="1">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1"/>
      <c r="AL49" s="322"/>
      <c r="AM49" s="1143" t="s">
        <v>517</v>
      </c>
      <c r="AN49" s="1145" t="s">
        <v>551</v>
      </c>
      <c r="AO49" s="1146"/>
      <c r="AP49" s="1146"/>
      <c r="AQ49" s="1146"/>
      <c r="AR49" s="1147"/>
    </row>
    <row r="50" spans="1:44">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3"/>
      <c r="AL50" s="324"/>
      <c r="AM50" s="1144"/>
      <c r="AN50" s="325" t="s">
        <v>552</v>
      </c>
      <c r="AO50" s="326" t="s">
        <v>553</v>
      </c>
      <c r="AP50" s="327" t="s">
        <v>554</v>
      </c>
      <c r="AQ50" s="328" t="s">
        <v>555</v>
      </c>
      <c r="AR50" s="329" t="s">
        <v>556</v>
      </c>
    </row>
    <row r="51" spans="1:44">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1" t="s">
        <v>557</v>
      </c>
      <c r="AL51" s="322"/>
      <c r="AM51" s="330">
        <v>2539457</v>
      </c>
      <c r="AN51" s="331">
        <v>150024</v>
      </c>
      <c r="AO51" s="332">
        <v>25.6</v>
      </c>
      <c r="AP51" s="333">
        <v>106005</v>
      </c>
      <c r="AQ51" s="334">
        <v>9.1999999999999993</v>
      </c>
      <c r="AR51" s="335">
        <v>16.399999999999999</v>
      </c>
    </row>
    <row r="52" spans="1:44">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6"/>
      <c r="AL52" s="337" t="s">
        <v>558</v>
      </c>
      <c r="AM52" s="338">
        <v>1160232</v>
      </c>
      <c r="AN52" s="339">
        <v>68543</v>
      </c>
      <c r="AO52" s="340">
        <v>162</v>
      </c>
      <c r="AP52" s="341">
        <v>58359</v>
      </c>
      <c r="AQ52" s="342">
        <v>16.5</v>
      </c>
      <c r="AR52" s="343">
        <v>145.5</v>
      </c>
    </row>
    <row r="53" spans="1:44">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1" t="s">
        <v>559</v>
      </c>
      <c r="AL53" s="322"/>
      <c r="AM53" s="330">
        <v>1582671</v>
      </c>
      <c r="AN53" s="331">
        <v>94652</v>
      </c>
      <c r="AO53" s="332">
        <v>-36.9</v>
      </c>
      <c r="AP53" s="333">
        <v>98507</v>
      </c>
      <c r="AQ53" s="334">
        <v>-7.1</v>
      </c>
      <c r="AR53" s="335">
        <v>-29.8</v>
      </c>
    </row>
    <row r="54" spans="1:44">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6"/>
      <c r="AL54" s="337" t="s">
        <v>558</v>
      </c>
      <c r="AM54" s="338">
        <v>579381</v>
      </c>
      <c r="AN54" s="339">
        <v>34650</v>
      </c>
      <c r="AO54" s="340">
        <v>-49.4</v>
      </c>
      <c r="AP54" s="341">
        <v>47567</v>
      </c>
      <c r="AQ54" s="342">
        <v>-18.5</v>
      </c>
      <c r="AR54" s="343">
        <v>-30.9</v>
      </c>
    </row>
    <row r="55" spans="1:44">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1" t="s">
        <v>560</v>
      </c>
      <c r="AL55" s="322"/>
      <c r="AM55" s="330">
        <v>1570742</v>
      </c>
      <c r="AN55" s="331">
        <v>96076</v>
      </c>
      <c r="AO55" s="332">
        <v>1.5</v>
      </c>
      <c r="AP55" s="333">
        <v>113347</v>
      </c>
      <c r="AQ55" s="334">
        <v>15.1</v>
      </c>
      <c r="AR55" s="335">
        <v>-13.6</v>
      </c>
    </row>
    <row r="56" spans="1:44">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6"/>
      <c r="AL56" s="337" t="s">
        <v>558</v>
      </c>
      <c r="AM56" s="338">
        <v>724822</v>
      </c>
      <c r="AN56" s="339">
        <v>44334</v>
      </c>
      <c r="AO56" s="340">
        <v>27.9</v>
      </c>
      <c r="AP56" s="341">
        <v>58728</v>
      </c>
      <c r="AQ56" s="342">
        <v>23.5</v>
      </c>
      <c r="AR56" s="343">
        <v>4.4000000000000004</v>
      </c>
    </row>
    <row r="57" spans="1:44">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1" t="s">
        <v>561</v>
      </c>
      <c r="AL57" s="322"/>
      <c r="AM57" s="330">
        <v>1925565</v>
      </c>
      <c r="AN57" s="331">
        <v>119928</v>
      </c>
      <c r="AO57" s="332">
        <v>24.8</v>
      </c>
      <c r="AP57" s="333">
        <v>125418</v>
      </c>
      <c r="AQ57" s="334">
        <v>10.6</v>
      </c>
      <c r="AR57" s="335">
        <v>14.2</v>
      </c>
    </row>
    <row r="58" spans="1:44">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6"/>
      <c r="AL58" s="337" t="s">
        <v>558</v>
      </c>
      <c r="AM58" s="338">
        <v>779041</v>
      </c>
      <c r="AN58" s="339">
        <v>48520</v>
      </c>
      <c r="AO58" s="340">
        <v>9.4</v>
      </c>
      <c r="AP58" s="341">
        <v>60445</v>
      </c>
      <c r="AQ58" s="342">
        <v>2.9</v>
      </c>
      <c r="AR58" s="343">
        <v>6.5</v>
      </c>
    </row>
    <row r="59" spans="1:44">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1" t="s">
        <v>562</v>
      </c>
      <c r="AL59" s="322"/>
      <c r="AM59" s="330">
        <v>1607342</v>
      </c>
      <c r="AN59" s="331">
        <v>102002</v>
      </c>
      <c r="AO59" s="332">
        <v>-14.9</v>
      </c>
      <c r="AP59" s="333">
        <v>108384</v>
      </c>
      <c r="AQ59" s="334">
        <v>-13.6</v>
      </c>
      <c r="AR59" s="335">
        <v>-1.3</v>
      </c>
    </row>
    <row r="60" spans="1:44">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6"/>
      <c r="AL60" s="337" t="s">
        <v>558</v>
      </c>
      <c r="AM60" s="338">
        <v>764802</v>
      </c>
      <c r="AN60" s="339">
        <v>48534</v>
      </c>
      <c r="AO60" s="340">
        <v>0</v>
      </c>
      <c r="AP60" s="341">
        <v>51153</v>
      </c>
      <c r="AQ60" s="342">
        <v>-15.4</v>
      </c>
      <c r="AR60" s="343">
        <v>15.4</v>
      </c>
    </row>
    <row r="61" spans="1:44">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1" t="s">
        <v>563</v>
      </c>
      <c r="AL61" s="344"/>
      <c r="AM61" s="345">
        <v>1845155</v>
      </c>
      <c r="AN61" s="346">
        <v>112536</v>
      </c>
      <c r="AO61" s="347">
        <v>0</v>
      </c>
      <c r="AP61" s="348">
        <v>110332</v>
      </c>
      <c r="AQ61" s="349">
        <v>2.8</v>
      </c>
      <c r="AR61" s="335">
        <v>-2.8</v>
      </c>
    </row>
    <row r="62" spans="1:44">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6"/>
      <c r="AL62" s="337" t="s">
        <v>558</v>
      </c>
      <c r="AM62" s="338">
        <v>801656</v>
      </c>
      <c r="AN62" s="339">
        <v>48916</v>
      </c>
      <c r="AO62" s="340">
        <v>30</v>
      </c>
      <c r="AP62" s="341">
        <v>55250</v>
      </c>
      <c r="AQ62" s="342">
        <v>1.8</v>
      </c>
      <c r="AR62" s="343">
        <v>28.2</v>
      </c>
    </row>
    <row r="63" spans="1:44">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c r="A66" s="350"/>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51"/>
    </row>
    <row r="67" spans="1:46" ht="13.5" hidden="1" customHeight="1">
      <c r="AK67" s="259"/>
      <c r="AL67" s="259"/>
      <c r="AM67" s="259"/>
      <c r="AN67" s="259"/>
      <c r="AO67" s="259"/>
      <c r="AP67" s="259"/>
      <c r="AQ67" s="259"/>
      <c r="AR67" s="259"/>
      <c r="AS67" s="259"/>
      <c r="AT67" s="259"/>
    </row>
    <row r="68" spans="1:46" ht="13.5" hidden="1" customHeight="1">
      <c r="AK68" s="259"/>
      <c r="AL68" s="259"/>
      <c r="AM68" s="259"/>
      <c r="AN68" s="259"/>
      <c r="AO68" s="259"/>
      <c r="AP68" s="259"/>
      <c r="AQ68" s="259"/>
      <c r="AR68" s="259"/>
    </row>
    <row r="69" spans="1:46" ht="13.5" hidden="1" customHeight="1">
      <c r="AK69" s="259"/>
      <c r="AL69" s="259"/>
      <c r="AM69" s="259"/>
      <c r="AN69" s="259"/>
      <c r="AO69" s="259"/>
      <c r="AP69" s="259"/>
      <c r="AQ69" s="259"/>
      <c r="AR69" s="259"/>
    </row>
    <row r="70" spans="1:46" hidden="1">
      <c r="AK70" s="259"/>
      <c r="AL70" s="259"/>
      <c r="AM70" s="259"/>
      <c r="AN70" s="259"/>
      <c r="AO70" s="259"/>
      <c r="AP70" s="259"/>
      <c r="AQ70" s="259"/>
      <c r="AR70" s="259"/>
    </row>
    <row r="71" spans="1:46" hidden="1">
      <c r="AK71" s="259"/>
      <c r="AL71" s="259"/>
      <c r="AM71" s="259"/>
      <c r="AN71" s="259"/>
      <c r="AO71" s="259"/>
      <c r="AP71" s="259"/>
      <c r="AQ71" s="259"/>
      <c r="AR71" s="259"/>
    </row>
    <row r="72" spans="1:46" hidden="1">
      <c r="AK72" s="259"/>
      <c r="AL72" s="259"/>
      <c r="AM72" s="259"/>
      <c r="AN72" s="259"/>
      <c r="AO72" s="259"/>
      <c r="AP72" s="259"/>
      <c r="AQ72" s="259"/>
      <c r="AR72" s="259"/>
    </row>
    <row r="73" spans="1:46" hidden="1">
      <c r="AK73" s="259"/>
      <c r="AL73" s="259"/>
      <c r="AM73" s="259"/>
      <c r="AN73" s="259"/>
      <c r="AO73" s="259"/>
      <c r="AP73" s="259"/>
      <c r="AQ73" s="259"/>
      <c r="AR73" s="259"/>
    </row>
  </sheetData>
  <sheetProtection algorithmName="SHA-512" hashValue="4q5jGzoC4V/hsjfxpbyf8vr23Vbjw78c9Skh/CumslIJ7UeaYZNGQbzJ6K3Lr/lrvBLJkdfFJsJD/XwJ3XO4iQ==" saltValue="3S6Q/vVK9qmqJoTdkyV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57" customWidth="1"/>
    <col min="126" max="16384" width="9" style="256" hidden="1"/>
  </cols>
  <sheetData>
    <row r="1" spans="2:125" ht="13.5" customHeight="1">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c r="B2" s="256"/>
      <c r="DG2" s="256"/>
    </row>
    <row r="3" spans="2:12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row r="5" spans="2:125"/>
    <row r="6" spans="2:125"/>
    <row r="7" spans="2:125"/>
    <row r="8" spans="2:125"/>
    <row r="9" spans="2:125">
      <c r="DU9" s="256"/>
    </row>
    <row r="10" spans="2:125"/>
    <row r="11" spans="2:125"/>
    <row r="12" spans="2:125"/>
    <row r="13" spans="2:125"/>
    <row r="14" spans="2:125"/>
    <row r="15" spans="2:125"/>
    <row r="16" spans="2:125"/>
    <row r="17" spans="125:125">
      <c r="DU17" s="256"/>
    </row>
    <row r="18" spans="125:125"/>
    <row r="19" spans="125:125"/>
    <row r="20" spans="125:125">
      <c r="DU20" s="256"/>
    </row>
    <row r="21" spans="125:125">
      <c r="DU21" s="256"/>
    </row>
    <row r="22" spans="125:125"/>
    <row r="23" spans="125:125"/>
    <row r="24" spans="125:125"/>
    <row r="25" spans="125:125"/>
    <row r="26" spans="125:125"/>
    <row r="27" spans="125:125"/>
    <row r="28" spans="125:125">
      <c r="DU28" s="256"/>
    </row>
    <row r="29" spans="125:125"/>
    <row r="30" spans="125:125"/>
    <row r="31" spans="125:125"/>
    <row r="32" spans="125:125"/>
    <row r="33" spans="2:125">
      <c r="B33" s="256"/>
      <c r="G33" s="256"/>
      <c r="I33" s="256"/>
    </row>
    <row r="34" spans="2:125">
      <c r="C34" s="256"/>
      <c r="P34" s="256"/>
      <c r="DE34" s="256"/>
      <c r="DH34" s="256"/>
    </row>
    <row r="35" spans="2:125">
      <c r="D35" s="256"/>
      <c r="E35" s="256"/>
      <c r="DG35" s="256"/>
      <c r="DJ35" s="256"/>
      <c r="DP35" s="256"/>
      <c r="DQ35" s="256"/>
      <c r="DR35" s="256"/>
      <c r="DS35" s="256"/>
      <c r="DT35" s="256"/>
      <c r="DU35" s="256"/>
    </row>
    <row r="36" spans="2:125">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c r="DU37" s="256"/>
    </row>
    <row r="38" spans="2:125">
      <c r="DT38" s="256"/>
      <c r="DU38" s="256"/>
    </row>
    <row r="39" spans="2:125"/>
    <row r="40" spans="2:125">
      <c r="DH40" s="256"/>
    </row>
    <row r="41" spans="2:125">
      <c r="DE41" s="256"/>
    </row>
    <row r="42" spans="2:125">
      <c r="DG42" s="256"/>
      <c r="DJ42" s="256"/>
    </row>
    <row r="43" spans="2:125">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c r="DU44" s="256"/>
    </row>
    <row r="45" spans="2:125"/>
    <row r="46" spans="2:125"/>
    <row r="47" spans="2:125"/>
    <row r="48" spans="2:125">
      <c r="DT48" s="256"/>
      <c r="DU48" s="256"/>
    </row>
    <row r="49" spans="120:125">
      <c r="DU49" s="256"/>
    </row>
    <row r="50" spans="120:125">
      <c r="DU50" s="256"/>
    </row>
    <row r="51" spans="120:125">
      <c r="DP51" s="256"/>
      <c r="DQ51" s="256"/>
      <c r="DR51" s="256"/>
      <c r="DS51" s="256"/>
      <c r="DT51" s="256"/>
      <c r="DU51" s="256"/>
    </row>
    <row r="52" spans="120:125"/>
    <row r="53" spans="120:125"/>
    <row r="54" spans="120:125">
      <c r="DU54" s="256"/>
    </row>
    <row r="55" spans="120:125"/>
    <row r="56" spans="120:125"/>
    <row r="57" spans="120:125"/>
    <row r="58" spans="120:125">
      <c r="DU58" s="256"/>
    </row>
    <row r="59" spans="120:125"/>
    <row r="60" spans="120:125"/>
    <row r="61" spans="120:125"/>
    <row r="62" spans="120:125"/>
    <row r="63" spans="120:125">
      <c r="DU63" s="256"/>
    </row>
    <row r="64" spans="120:125">
      <c r="DT64" s="256"/>
      <c r="DU64" s="256"/>
    </row>
    <row r="65" spans="123:125"/>
    <row r="66" spans="123:125"/>
    <row r="67" spans="123:125"/>
    <row r="68" spans="123:125"/>
    <row r="69" spans="123:125">
      <c r="DS69" s="256"/>
      <c r="DT69" s="256"/>
      <c r="DU69" s="256"/>
    </row>
    <row r="70" spans="123:125"/>
    <row r="71" spans="123:125"/>
    <row r="72" spans="123:125"/>
    <row r="73" spans="123:125"/>
    <row r="74" spans="123:125"/>
    <row r="75" spans="123:125"/>
    <row r="76" spans="123:125"/>
    <row r="77" spans="123:125"/>
    <row r="78" spans="123:125"/>
    <row r="79" spans="123:125"/>
    <row r="80" spans="123:125"/>
    <row r="81" spans="116:125"/>
    <row r="82" spans="116:125">
      <c r="DL82" s="256"/>
    </row>
    <row r="83" spans="116:125">
      <c r="DM83" s="256"/>
      <c r="DN83" s="256"/>
      <c r="DO83" s="256"/>
      <c r="DP83" s="256"/>
      <c r="DQ83" s="256"/>
      <c r="DR83" s="256"/>
      <c r="DS83" s="256"/>
      <c r="DT83" s="256"/>
      <c r="DU83" s="256"/>
    </row>
    <row r="84" spans="116:125"/>
    <row r="85" spans="116:125"/>
    <row r="86" spans="116:125"/>
    <row r="87" spans="116:125"/>
    <row r="88" spans="116:125">
      <c r="DU88" s="256"/>
    </row>
    <row r="89" spans="116:125"/>
    <row r="90" spans="116:125"/>
    <row r="91" spans="116:125"/>
    <row r="92" spans="116:125" ht="13.5" customHeight="1"/>
    <row r="93" spans="116:125" ht="13.5" customHeight="1"/>
    <row r="94" spans="116:125" ht="13.5" customHeight="1">
      <c r="DS94" s="256"/>
      <c r="DT94" s="256"/>
      <c r="DU94" s="256"/>
    </row>
    <row r="95" spans="116:125" ht="13.5" customHeight="1">
      <c r="DU95" s="256"/>
    </row>
    <row r="96" spans="116:125" ht="13.5" customHeight="1"/>
    <row r="97" spans="124:125" ht="13.5" customHeight="1"/>
    <row r="98" spans="124:125" ht="13.5" customHeight="1"/>
    <row r="99" spans="124:125" ht="13.5" customHeight="1"/>
    <row r="100" spans="124:125" ht="13.5" customHeight="1"/>
    <row r="101" spans="124:125" ht="13.5" customHeight="1">
      <c r="DU101" s="256"/>
    </row>
    <row r="102" spans="124:125" ht="13.5" customHeight="1"/>
    <row r="103" spans="124:125" ht="13.5" customHeight="1"/>
    <row r="104" spans="124:125" ht="13.5" customHeight="1">
      <c r="DT104" s="256"/>
      <c r="DU104" s="25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6" t="s">
        <v>565</v>
      </c>
    </row>
    <row r="120" spans="125:125" ht="13.5" hidden="1" customHeight="1"/>
    <row r="121" spans="125:125" ht="13.5" hidden="1" customHeight="1">
      <c r="DU121" s="256"/>
    </row>
  </sheetData>
  <sheetProtection algorithmName="SHA-512" hashValue="6Fh1WAoEBPEsk6buUCO5E3hLVJhPEX3zPI40zBKL9vuOVQAQElyEn9Y3gRTjjAdPuLLmVvpabzYyD4xg7rbLEQ==" saltValue="4dGe45j2EqcOm1cPNGje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7" customWidth="1"/>
    <col min="126" max="142" width="0" style="256" hidden="1" customWidth="1"/>
    <col min="143" max="16384" width="9" style="256" hidden="1"/>
  </cols>
  <sheetData>
    <row r="1" spans="1:125"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c r="B2" s="256"/>
      <c r="T2" s="256"/>
    </row>
    <row r="3" spans="1:12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6"/>
      <c r="G33" s="256"/>
      <c r="I33" s="256"/>
    </row>
    <row r="34" spans="2:125">
      <c r="C34" s="256"/>
      <c r="P34" s="256"/>
      <c r="R34" s="256"/>
      <c r="U34" s="256"/>
    </row>
    <row r="35" spans="2:125">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c r="F36" s="256"/>
      <c r="H36" s="256"/>
      <c r="J36" s="256"/>
      <c r="K36" s="256"/>
      <c r="L36" s="256"/>
      <c r="M36" s="256"/>
      <c r="N36" s="256"/>
      <c r="O36" s="256"/>
      <c r="Q36" s="256"/>
      <c r="S36" s="256"/>
      <c r="V36" s="256"/>
    </row>
    <row r="37" spans="2:125"/>
    <row r="38" spans="2:125"/>
    <row r="39" spans="2:125"/>
    <row r="40" spans="2:125">
      <c r="U40" s="256"/>
    </row>
    <row r="41" spans="2:125">
      <c r="R41" s="256"/>
    </row>
    <row r="42" spans="2:125">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c r="Q43" s="256"/>
      <c r="S43" s="256"/>
      <c r="V43" s="25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7" t="s">
        <v>566</v>
      </c>
    </row>
  </sheetData>
  <sheetProtection algorithmName="SHA-512" hashValue="uJ+mPvAeSK+vy5juHlO+KQoFQCtoXeXlbm5IAOdTRyoty1DNt3hjaaoB4EtnCukS9u0L3Xy71aO0Ng3kXozjgg==" saltValue="47jHCV0/jPfUuk41mh4a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69" t="s">
        <v>3</v>
      </c>
      <c r="D47" s="1169"/>
      <c r="E47" s="1170"/>
      <c r="F47" s="11">
        <v>16.27</v>
      </c>
      <c r="G47" s="12">
        <v>16.670000000000002</v>
      </c>
      <c r="H47" s="12">
        <v>18.649999999999999</v>
      </c>
      <c r="I47" s="12">
        <v>19.45</v>
      </c>
      <c r="J47" s="13">
        <v>19.82</v>
      </c>
    </row>
    <row r="48" spans="2:10" ht="57.75" customHeight="1">
      <c r="B48" s="14"/>
      <c r="C48" s="1171" t="s">
        <v>4</v>
      </c>
      <c r="D48" s="1171"/>
      <c r="E48" s="1172"/>
      <c r="F48" s="15">
        <v>3.32</v>
      </c>
      <c r="G48" s="16">
        <v>4.22</v>
      </c>
      <c r="H48" s="16">
        <v>3.29</v>
      </c>
      <c r="I48" s="16">
        <v>5.47</v>
      </c>
      <c r="J48" s="17">
        <v>4.16</v>
      </c>
    </row>
    <row r="49" spans="2:10" ht="57.75" customHeight="1" thickBot="1">
      <c r="B49" s="18"/>
      <c r="C49" s="1173" t="s">
        <v>5</v>
      </c>
      <c r="D49" s="1173"/>
      <c r="E49" s="1174"/>
      <c r="F49" s="19" t="s">
        <v>572</v>
      </c>
      <c r="G49" s="20">
        <v>0.83</v>
      </c>
      <c r="H49" s="20">
        <v>0.73</v>
      </c>
      <c r="I49" s="20">
        <v>3.56</v>
      </c>
      <c r="J49" s="21">
        <v>0.23</v>
      </c>
    </row>
    <row r="50" spans="2:10"/>
  </sheetData>
  <sheetProtection algorithmName="SHA-512" hashValue="eOoDiRfwm+U7jdbeb7isfZ3FgUcaMY3zTAUzv+iDo+TgQQ2KanWm+MpSZnQMPCyoGLVQZ0amXOpbq/J1ha5cyQ==" saltValue="1/EI/6nth+y8CbNNLAty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2023-03-20T05:31:43Z</cp:lastPrinted>
  <dcterms:created xsi:type="dcterms:W3CDTF">2023-02-20T07:00:42Z</dcterms:created>
  <dcterms:modified xsi:type="dcterms:W3CDTF">2023-10-03T00:35:05Z</dcterms:modified>
  <cp:category/>
</cp:coreProperties>
</file>