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財政状況資料集（集約）\08-01 財政状況資料集（R3年度の続き）7～8月くらい\20230906　令和３年度財政状況資料集の作成について（2回目・地方公会計関係）\04 HP公表\HP公表用\"/>
    </mc:Choice>
  </mc:AlternateContent>
  <bookViews>
    <workbookView xWindow="0" yWindow="0" windowWidth="20490" windowHeight="697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C38" i="10"/>
  <c r="AM37" i="10"/>
  <c r="C37" i="10"/>
  <c r="C36" i="10"/>
  <c r="BW34" i="10"/>
  <c r="C34" i="10"/>
  <c r="BW35" i="10" l="1"/>
  <c r="BW36" i="10" s="1"/>
  <c r="BW37" i="10" s="1"/>
  <c r="BW38" i="10" s="1"/>
  <c r="BW39" i="10" s="1"/>
  <c r="BW40" i="10" s="1"/>
  <c r="BW41" i="10" s="1"/>
  <c r="BW42" i="10" s="1"/>
  <c r="BW43" i="10" s="1"/>
  <c r="C35" i="10"/>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AM34" i="10"/>
  <c r="AM35" i="10" s="1"/>
  <c r="AM36" i="10" s="1"/>
  <c r="BE34" i="10" l="1"/>
  <c r="BE35" i="10" s="1"/>
  <c r="BE36" i="10" s="1"/>
  <c r="BE37" i="10" s="1"/>
</calcChain>
</file>

<file path=xl/sharedStrings.xml><?xml version="1.0" encoding="utf-8"?>
<sst xmlns="http://schemas.openxmlformats.org/spreadsheetml/2006/main" count="1192" uniqueCount="623">
  <si>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</si>
  <si>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</si>
  <si>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</si>
  <si>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</si>
  <si>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</si>
  <si>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</si>
  <si>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</si>
  <si>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</si>
  <si>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</si>
  <si>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</si>
  <si>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</si>
  <si>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</si>
  <si>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</si>
  <si>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</si>
  <si>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</si>
  <si>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</si>
  <si>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</si>
  <si>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</si>
  <si>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</si>
  <si>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</si>
  <si>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</si>
  <si>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</si>
  <si>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</si>
  <si>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</si>
  <si>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</si>
  <si>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</si>
  <si>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</si>
  <si>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</si>
  <si>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</si>
  <si>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</si>
  <si>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</si>
  <si>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</si>
  <si>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</si>
  <si>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</si>
  <si>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</si>
  <si>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</si>
  <si>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</si>
  <si>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</si>
  <si>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</si>
  <si>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</si>
  <si>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</si>
  <si>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</si>
  <si>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</si>
  <si>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</si>
  <si>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</si>
  <si>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</si>
  <si>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</si>
  <si>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</si>
  <si>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</si>
  <si>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</si>
  <si>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</si>
  <si>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</si>
  <si>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</si>
  <si>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</si>
  <si>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</si>
  <si>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</si>
  <si>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</si>
  <si>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</si>
  <si>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</si>
  <si>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</si>
  <si>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</si>
  <si>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</si>
  <si>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</si>
  <si>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</si>
  <si>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</si>
  <si>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</si>
  <si>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</si>
  <si>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</si>
  <si>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</si>
  <si>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</si>
  <si>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</si>
  <si>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</si>
  <si>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</si>
  <si>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</si>
  <si>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</si>
  <si>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</si>
  <si>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</si>
  <si>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</si>
  <si>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</si>
  <si>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</si>
  <si>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</si>
  <si>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</si>
  <si>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</si>
  <si>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</si>
  <si>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</si>
  <si>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</si>
  <si>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</si>
  <si>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</si>
  <si>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</si>
  <si>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</si>
  <si>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</si>
  <si>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</si>
  <si>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</si>
  <si>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</si>
  <si>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</si>
  <si>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</si>
  <si>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</si>
  <si>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</si>
  <si>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久万高原町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</si>
  <si>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</si>
  <si>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</si>
  <si>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</si>
  <si>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</si>
  <si>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</si>
  <si>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</si>
  <si>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</si>
  <si>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</si>
  <si>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</si>
  <si>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</si>
  <si>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</si>
  <si>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</si>
  <si>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</si>
  <si>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</si>
  <si>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</si>
  <si>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</si>
  <si>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</si>
  <si>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</si>
  <si>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</si>
  <si>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</si>
  <si>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</si>
  <si>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</si>
  <si>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</si>
  <si>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</si>
  <si>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</si>
  <si>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</si>
  <si>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</si>
  <si>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</si>
  <si>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</si>
  <si>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</si>
  <si>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</si>
  <si>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</si>
  <si>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</si>
  <si>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</si>
  <si>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</si>
  <si>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</si>
  <si>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</si>
  <si>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</si>
  <si>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</si>
  <si>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</si>
  <si>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</si>
  <si>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</si>
  <si>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</si>
  <si>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</si>
  <si>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</si>
  <si>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</si>
  <si>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</si>
  <si>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</si>
  <si>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</si>
  <si>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</si>
  <si>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</si>
  <si>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</si>
  <si>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5"/>
  </si>
  <si>
    <t>うち日本人(％)</t>
    <phoneticPr fontId="5"/>
  </si>
  <si>
    <t>-3.5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</si>
  <si>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</si>
  <si>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</si>
  <si>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</si>
  <si>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</si>
  <si>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</si>
  <si>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</si>
  <si>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</si>
  <si>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</si>
  <si>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</si>
  <si>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</si>
  <si>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</si>
  <si>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</si>
  <si>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</si>
  <si>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</si>
  <si>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</si>
  <si>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</si>
  <si>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</si>
  <si>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</si>
  <si>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</si>
  <si>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</si>
  <si>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</si>
  <si>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</si>
  <si>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</si>
  <si>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</si>
  <si>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</si>
  <si>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</si>
  <si>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</si>
  <si>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</si>
  <si>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</si>
  <si>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</si>
  <si>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</si>
  <si>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</si>
  <si>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</si>
  <si>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</si>
  <si>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</si>
  <si>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</si>
  <si>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</si>
  <si>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</si>
  <si>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</si>
  <si>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</si>
  <si>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</si>
  <si>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</si>
  <si>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</si>
  <si>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</si>
  <si>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</si>
  <si>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</si>
  <si>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</si>
  <si>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</si>
  <si>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</si>
  <si>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</si>
  <si>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</si>
  <si>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</si>
  <si>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</si>
  <si>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</si>
  <si>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</si>
  <si>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</si>
  <si>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</si>
  <si>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</si>
  <si>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</si>
  <si>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愛媛県久万高原町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</si>
  <si>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</si>
  <si>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</si>
  <si>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</si>
  <si>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</si>
  <si>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</si>
  <si>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</si>
  <si>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</si>
  <si>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</si>
  <si>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</si>
  <si>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</si>
  <si>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</si>
  <si>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</si>
  <si>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</si>
  <si>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</si>
  <si>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</si>
  <si>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</si>
  <si>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</si>
  <si>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</si>
  <si>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</si>
  <si>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</si>
  <si>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</si>
  <si>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</si>
  <si>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</si>
  <si>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</si>
  <si>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</si>
  <si>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</si>
  <si>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</si>
  <si>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</si>
  <si>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</si>
  <si>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</si>
  <si>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</si>
  <si>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</si>
  <si>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</si>
  <si>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</si>
  <si>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</si>
  <si>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</si>
  <si>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</si>
  <si>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</si>
  <si>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</si>
  <si>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</si>
  <si>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</si>
  <si>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</si>
  <si>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</si>
  <si>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</si>
  <si>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</si>
  <si>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</si>
  <si>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</si>
  <si>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</si>
  <si>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</si>
  <si>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</si>
  <si>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</si>
  <si>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</si>
  <si>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</si>
  <si>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</si>
  <si>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</si>
  <si>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</si>
  <si>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</si>
  <si>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</si>
  <si>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</si>
  <si>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</si>
  <si>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</si>
  <si>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</si>
  <si>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</si>
  <si>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</si>
  <si>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</si>
  <si>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</si>
  <si>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</si>
  <si>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</si>
  <si>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</si>
  <si>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</si>
  <si>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</si>
  <si>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</si>
  <si>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</si>
  <si>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</si>
  <si>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</si>
  <si>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</si>
  <si>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</si>
  <si>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</si>
  <si>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</si>
  <si>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</si>
  <si>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</si>
  <si>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</si>
  <si>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</si>
  <si>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</si>
  <si>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</si>
  <si>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</si>
  <si>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</si>
  <si>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</si>
  <si>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</si>
  <si>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</si>
  <si>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</si>
  <si>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</si>
  <si>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</si>
  <si>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</si>
  <si>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</si>
  <si>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</si>
  <si>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</si>
  <si>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</si>
  <si>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</si>
  <si>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</si>
  <si>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</si>
  <si>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</si>
  <si>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</si>
  <si>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</si>
  <si>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</si>
  <si>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</si>
  <si>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</si>
  <si>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</si>
  <si>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</si>
  <si>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</si>
  <si>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</si>
  <si>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</si>
  <si>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</si>
  <si>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</si>
  <si>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</si>
  <si>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</si>
  <si>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</si>
  <si>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</si>
  <si>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</si>
  <si>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</si>
  <si>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</si>
  <si>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</si>
  <si>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</si>
  <si>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病院</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</si>
  <si>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</si>
  <si>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</si>
  <si>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</si>
  <si>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</si>
  <si>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</si>
  <si>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</si>
  <si>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</si>
  <si>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</si>
  <si>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</si>
  <si>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</si>
  <si>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</si>
  <si>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</si>
  <si>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</si>
  <si>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</si>
  <si>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</si>
  <si>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</si>
  <si>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</si>
  <si>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</si>
  <si>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</si>
  <si>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</si>
  <si>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</si>
  <si>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</si>
  <si>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</si>
  <si>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</si>
  <si>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</si>
  <si>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</si>
  <si>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</si>
  <si>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</si>
  <si>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</si>
  <si>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愛媛県久万高原町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</si>
  <si>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</si>
  <si>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</si>
  <si>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</si>
  <si>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</si>
  <si>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</si>
  <si>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</si>
  <si>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</si>
  <si>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</si>
  <si>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</si>
  <si>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</si>
  <si>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</si>
  <si>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</si>
  <si>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</si>
  <si>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</si>
  <si>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</si>
  <si>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</si>
  <si>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</si>
  <si>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</si>
  <si>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</si>
  <si>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</si>
  <si>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凶荒予備事業特別会計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</si>
  <si>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</si>
  <si>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</si>
  <si>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</si>
  <si>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</si>
  <si>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</si>
  <si>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</si>
  <si>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</si>
  <si>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</si>
  <si>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</si>
  <si>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</si>
  <si>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</si>
  <si>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</si>
  <si>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</si>
  <si>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訪問看護事業特別会計</t>
    <phoneticPr fontId="5"/>
  </si>
  <si>
    <t>国民健康保険事業特別会計</t>
    <phoneticPr fontId="5"/>
  </si>
  <si>
    <t>国民健康保険診療所事業特別会計</t>
    <phoneticPr fontId="5"/>
  </si>
  <si>
    <t>介護保険事業特別会計</t>
    <phoneticPr fontId="5"/>
  </si>
  <si>
    <t>後期高齢者医療保険事業特別会計</t>
    <phoneticPr fontId="5"/>
  </si>
  <si>
    <t>病院事業会計</t>
    <phoneticPr fontId="5"/>
  </si>
  <si>
    <t>法適用企業</t>
    <phoneticPr fontId="5"/>
  </si>
  <si>
    <t>老人保健施設事業会計</t>
    <phoneticPr fontId="5"/>
  </si>
  <si>
    <t>簡易水道事業会計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</si>
  <si>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</si>
  <si>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</si>
  <si>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</si>
  <si>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</si>
  <si>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</si>
  <si>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浄化槽事業特別会計</t>
    <phoneticPr fontId="5"/>
  </si>
  <si>
    <t>法非適用企業</t>
    <phoneticPr fontId="5"/>
  </si>
  <si>
    <t>分譲宅地造成事業特別会計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</si>
  <si>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</si>
  <si>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</si>
  <si>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</si>
  <si>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</si>
  <si>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</si>
  <si>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</si>
  <si>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</si>
  <si>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</si>
  <si>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</si>
  <si>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</si>
  <si>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</si>
  <si>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</si>
  <si>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</si>
  <si>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</si>
  <si>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</si>
  <si>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</si>
  <si>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</si>
  <si>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</si>
  <si>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</si>
  <si>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</si>
  <si>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</si>
  <si>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</si>
  <si>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</si>
  <si>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</si>
  <si>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</si>
  <si>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</si>
  <si>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</si>
  <si>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</si>
  <si>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</si>
  <si>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</si>
  <si>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</si>
  <si>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</si>
  <si>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</si>
  <si>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</si>
  <si>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</si>
  <si>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</si>
  <si>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</si>
  <si>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</si>
  <si>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</si>
  <si>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</si>
  <si>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</si>
  <si>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</si>
  <si>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</si>
  <si>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</si>
  <si>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</si>
  <si>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</si>
  <si>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</si>
  <si>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</si>
  <si>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</si>
  <si>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</si>
  <si>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</si>
  <si>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</si>
  <si>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</si>
  <si>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</si>
  <si>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</si>
  <si>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</si>
  <si>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</si>
  <si>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</si>
  <si>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</si>
  <si>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</si>
  <si>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</si>
  <si>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</si>
  <si>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</si>
  <si>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</si>
  <si>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</si>
  <si>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</si>
  <si>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</si>
  <si>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</si>
  <si>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</si>
  <si>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</si>
  <si>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</si>
  <si>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</si>
  <si>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</si>
  <si>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</si>
  <si>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</si>
  <si>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</si>
  <si>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</si>
  <si>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</si>
  <si>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</si>
  <si>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</si>
  <si>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</si>
  <si>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</si>
  <si>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</si>
  <si>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</si>
  <si>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</si>
  <si>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</si>
  <si>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</si>
  <si>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</si>
  <si>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</si>
  <si>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</si>
  <si>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</si>
  <si>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</si>
  <si>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</si>
  <si>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</si>
  <si>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</si>
  <si>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</si>
  <si>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</si>
  <si>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</si>
  <si>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</si>
  <si>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</si>
  <si>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</si>
  <si>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</si>
  <si>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</si>
  <si>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</si>
  <si>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</si>
  <si>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</si>
  <si>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</si>
  <si>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</si>
  <si>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</si>
  <si>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</si>
  <si>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</si>
  <si>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</si>
  <si>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</si>
  <si>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</si>
  <si>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</si>
  <si>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</si>
  <si>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</si>
  <si>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</si>
  <si>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</si>
  <si>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</si>
  <si>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</si>
  <si>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</si>
  <si>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</si>
  <si>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</si>
  <si>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</si>
  <si>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</si>
  <si>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</si>
  <si>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</si>
  <si>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</si>
  <si>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</si>
  <si>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</si>
  <si>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</si>
  <si>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</si>
  <si>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</si>
  <si>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</si>
  <si>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</si>
  <si>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</si>
  <si>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</si>
  <si>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</si>
  <si>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</si>
  <si>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</si>
  <si>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</si>
  <si>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</si>
  <si>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</si>
  <si>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</si>
  <si>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</si>
  <si>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20.01</t>
  </si>
  <si>
    <t>▲ 6.81</t>
  </si>
  <si>
    <t>▲ 3.60</t>
  </si>
  <si>
    <t>▲ 9.25</t>
  </si>
  <si>
    <t>▲ 2.17</t>
  </si>
  <si>
    <t>一般会計</t>
  </si>
  <si>
    <t>病院事業会計</t>
  </si>
  <si>
    <t>老人保健施設事業会計</t>
  </si>
  <si>
    <t>介護保険事業特別会計</t>
  </si>
  <si>
    <t>簡易水道事業会計</t>
  </si>
  <si>
    <t>訪問看護事業特別会計</t>
  </si>
  <si>
    <t>国民健康保険事業特別会計</t>
  </si>
  <si>
    <t>国民健康保険診療所事業特別会計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</si>
  <si>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</si>
  <si>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</si>
  <si>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</si>
  <si>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</si>
  <si>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</si>
  <si>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</si>
  <si>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</si>
  <si>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</si>
  <si>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公益社団法人久万高原農業公社</t>
    <rPh sb="0" eb="2">
      <t>コウエキ</t>
    </rPh>
    <rPh sb="2" eb="4">
      <t>シャダン</t>
    </rPh>
    <rPh sb="4" eb="6">
      <t>ホウジン</t>
    </rPh>
    <rPh sb="6" eb="10">
      <t>クマコウゲン</t>
    </rPh>
    <rPh sb="10" eb="12">
      <t>ノウギョウ</t>
    </rPh>
    <rPh sb="12" eb="14">
      <t>コウシャ</t>
    </rPh>
    <phoneticPr fontId="2"/>
  </si>
  <si>
    <t>株式会社いぶき</t>
    <rPh sb="0" eb="4">
      <t>カブシキガイシャ</t>
    </rPh>
    <phoneticPr fontId="2"/>
  </si>
  <si>
    <t>一般社団法人柳谷産業開発公社</t>
    <rPh sb="0" eb="2">
      <t>イッパン</t>
    </rPh>
    <rPh sb="2" eb="4">
      <t>シャダン</t>
    </rPh>
    <rPh sb="4" eb="6">
      <t>ホウジン</t>
    </rPh>
    <rPh sb="6" eb="8">
      <t>ヤナダニ</t>
    </rPh>
    <rPh sb="8" eb="10">
      <t>サンギョウ</t>
    </rPh>
    <rPh sb="10" eb="12">
      <t>カイハツ</t>
    </rPh>
    <rPh sb="12" eb="14">
      <t>コウシャ</t>
    </rPh>
    <phoneticPr fontId="2"/>
  </si>
  <si>
    <t>株式会社みかわ</t>
    <rPh sb="0" eb="4">
      <t>カブシキガイシャ</t>
    </rPh>
    <phoneticPr fontId="2"/>
  </si>
  <si>
    <t>株式会社さんさん久万高原</t>
    <rPh sb="0" eb="2">
      <t>カブシキ</t>
    </rPh>
    <rPh sb="2" eb="4">
      <t>カイシャ</t>
    </rPh>
    <rPh sb="8" eb="10">
      <t>クマ</t>
    </rPh>
    <rPh sb="10" eb="12">
      <t>コウゲン</t>
    </rPh>
    <phoneticPr fontId="2"/>
  </si>
  <si>
    <t>-</t>
    <phoneticPr fontId="2"/>
  </si>
  <si>
    <t>株式会社林業商社天空の森</t>
    <phoneticPr fontId="2"/>
  </si>
  <si>
    <t>農林業担い手育成確保対策事業地域振興基金</t>
    <phoneticPr fontId="5"/>
  </si>
  <si>
    <t>防災減災基金</t>
    <phoneticPr fontId="5"/>
  </si>
  <si>
    <t>公共施設等総合管理基金</t>
    <phoneticPr fontId="5"/>
  </si>
  <si>
    <t>まちづくり地域振興基金</t>
    <phoneticPr fontId="5"/>
  </si>
  <si>
    <t>環境保全基金</t>
    <phoneticPr fontId="5"/>
  </si>
  <si>
    <t>-</t>
    <phoneticPr fontId="2"/>
  </si>
  <si>
    <t>松山広域福祉施設事務組合　一般会計</t>
    <phoneticPr fontId="2"/>
  </si>
  <si>
    <t>松山広域福祉施設事務組合　公営企業会計</t>
    <phoneticPr fontId="2"/>
  </si>
  <si>
    <t>愛媛県市町総合事務組合　退職手当事業分</t>
    <phoneticPr fontId="2"/>
  </si>
  <si>
    <t>愛媛県市町総合事務組合　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</si>
  <si>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　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</si>
  <si>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　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</si>
  <si>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　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</si>
  <si>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　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</si>
  <si>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</si>
  <si>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　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</si>
  <si>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　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</si>
  <si>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</si>
  <si>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</si>
  <si>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</si>
  <si>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</si>
  <si>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</si>
  <si>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</si>
  <si>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</si>
  <si>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実質公債費比率は類似団体と比較して高いものの、将来負担比率はゼロとなっている。これは、公債費適正化計画に基づき普通建設事業に係る地方債発行の抑制効果が数値に表れている状況である。
今後は、大型事業の償還開始により元利償還金が大きくなる見込みであるが、引き続き健全化に努める。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</si>
  <si>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</si>
  <si>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</si>
  <si>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</si>
  <si>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地方債の新規発行抑制などに努めてきた結果、将来負担比率は低下し数値に表れない状況が続いている。一方で、有形固定資産減価償却率は類似団体よりも高く、上昇傾向にある。
公共施設等総合管理計画に基づき、今後は老朽化対策に積極的に取り組んでいくことが必要である。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</si>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</sst>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937A-483E-B1B9-8802C9656D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122063</c:v>
                </c:pt>
                <c:pt idx="1">
                  <c:v>78474</c:v>
                </c:pt>
                <c:pt idx="2">
                  <c:v>202382</c:v>
                </c:pt>
                <c:pt idx="3">
                  <c:v>121483</c:v>
                </c:pt>
                <c:pt idx="4">
                  <c:v>215447</c:v>
                </c:pt>
              </c:numCache>
            </c:numRef>
          </c:val>
          <c:smooth val="0"/>
          <c:extLst>
            <c:ext xmlns:c16="http://schemas.microsoft.com/office/drawing/2014/chart" uri="{C3380CC4-5D6E-409C-BE32-E72D297353CC}">
              <c16:uniqueId val="{00000001-937A-483E-B1B9-8802C9656D7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9.09</c:v>
                </c:pt>
                <c:pt idx="1">
                  <c:v>11.93</c:v>
                </c:pt>
                <c:pt idx="2">
                  <c:v>16.34</c:v>
                </c:pt>
                <c:pt idx="3">
                  <c:v>11.76</c:v>
                </c:pt>
                <c:pt idx="4">
                  <c:v>13.78</c:v>
                </c:pt>
              </c:numCache>
            </c:numRef>
          </c:val>
          <c:extLst>
            <c:ext xmlns:c16="http://schemas.microsoft.com/office/drawing/2014/chart" uri="{C3380CC4-5D6E-409C-BE32-E72D297353CC}">
              <c16:uniqueId val="{00000000-10E8-454C-9B52-74548E59E8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67.11</c:v>
                </c:pt>
                <c:pt idx="1">
                  <c:v>65.52</c:v>
                </c:pt>
                <c:pt idx="2">
                  <c:v>63.93</c:v>
                </c:pt>
                <c:pt idx="3">
                  <c:v>64.06</c:v>
                </c:pt>
                <c:pt idx="4">
                  <c:v>62.68</c:v>
                </c:pt>
              </c:numCache>
            </c:numRef>
          </c:val>
          <c:extLst>
            <c:ext xmlns:c16="http://schemas.microsoft.com/office/drawing/2014/chart" uri="{C3380CC4-5D6E-409C-BE32-E72D297353CC}">
              <c16:uniqueId val="{00000001-10E8-454C-9B52-74548E59E8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-20.010000000000002</c:v>
                </c:pt>
                <c:pt idx="1">
                  <c:v>-6.81</c:v>
                </c:pt>
                <c:pt idx="2">
                  <c:v>-3.6</c:v>
                </c:pt>
                <c:pt idx="3">
                  <c:v>-9.25</c:v>
                </c:pt>
                <c:pt idx="4">
                  <c:v>-2.17</c:v>
                </c:pt>
              </c:numCache>
            </c:numRef>
          </c:val>
          <c:smooth val="0"/>
          <c:extLst>
            <c:ext xmlns:c16="http://schemas.microsoft.com/office/drawing/2014/chart" uri="{C3380CC4-5D6E-409C-BE32-E72D297353CC}">
              <c16:uniqueId val="{00000002-10E8-454C-9B52-74548E59E8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0.28000000000000003</c:v>
                </c:pt>
                <c:pt idx="2">
                  <c:v>#N/A</c:v>
                </c:pt>
                <c:pt idx="3">
                  <c:v>0.72</c:v>
                </c:pt>
                <c:pt idx="4">
                  <c:v>#N/A</c:v>
                </c:pt>
                <c:pt idx="5">
                  <c:v>0.54</c:v>
                </c:pt>
                <c:pt idx="6">
                  <c:v>#N/A</c:v>
                </c:pt>
                <c:pt idx="7">
                  <c:v>0.67</c:v>
                </c:pt>
                <c:pt idx="8">
                  <c:v>#N/A</c:v>
                </c:pt>
                <c:pt idx="9">
                  <c:v>0.91</c:v>
                </c:pt>
              </c:numCache>
            </c:numRef>
          </c:val>
          <c:extLst>
            <c:ext xmlns:c16="http://schemas.microsoft.com/office/drawing/2014/chart" uri="{C3380CC4-5D6E-409C-BE32-E72D297353CC}">
              <c16:uniqueId val="{00000000-0852-4132-B33E-8D769BE252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52-4132-B33E-8D769BE252E5}"/>
            </c:ext>
          </c:extLst>
        </c:ser>
        <c:ser>
          <c:idx val="2"/>
          <c:order val="2"/>
          <c:tx>
            <c:strRef>
              <c:f>データシート!$A$29</c:f>
              <c:strCache>
                <c:ptCount val="1"/>
                <c:pt idx="0">
                  <c:v>国民健康保険診療所事業特別会計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0.18</c:v>
                </c:pt>
                <c:pt idx="2">
                  <c:v>#N/A</c:v>
                </c:pt>
                <c:pt idx="3">
                  <c:v>0.25</c:v>
                </c:pt>
                <c:pt idx="4">
                  <c:v>#N/A</c:v>
                </c:pt>
                <c:pt idx="5">
                  <c:v>0.23</c:v>
                </c:pt>
                <c:pt idx="6">
                  <c:v>#N/A</c:v>
                </c:pt>
                <c:pt idx="7">
                  <c:v>0.27</c:v>
                </c:pt>
                <c:pt idx="8">
                  <c:v>#N/A</c:v>
                </c:pt>
                <c:pt idx="9">
                  <c:v>0.3</c:v>
                </c:pt>
              </c:numCache>
            </c:numRef>
          </c:val>
          <c:extLst>
            <c:ext xmlns:c16="http://schemas.microsoft.com/office/drawing/2014/chart" uri="{C3380CC4-5D6E-409C-BE32-E72D297353CC}">
              <c16:uniqueId val="{00000002-0852-4132-B33E-8D769BE252E5}"/>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2.94</c:v>
                </c:pt>
                <c:pt idx="2">
                  <c:v>#N/A</c:v>
                </c:pt>
                <c:pt idx="3">
                  <c:v>2.38</c:v>
                </c:pt>
                <c:pt idx="4">
                  <c:v>#N/A</c:v>
                </c:pt>
                <c:pt idx="5">
                  <c:v>1.45</c:v>
                </c:pt>
                <c:pt idx="6">
                  <c:v>#N/A</c:v>
                </c:pt>
                <c:pt idx="7">
                  <c:v>0.97</c:v>
                </c:pt>
                <c:pt idx="8">
                  <c:v>#N/A</c:v>
                </c:pt>
                <c:pt idx="9">
                  <c:v>0.75</c:v>
                </c:pt>
              </c:numCache>
            </c:numRef>
          </c:val>
          <c:extLst>
            <c:ext xmlns:c16="http://schemas.microsoft.com/office/drawing/2014/chart" uri="{C3380CC4-5D6E-409C-BE32-E72D297353CC}">
              <c16:uniqueId val="{00000003-0852-4132-B33E-8D769BE252E5}"/>
            </c:ext>
          </c:extLst>
        </c:ser>
        <c:ser>
          <c:idx val="4"/>
          <c:order val="4"/>
          <c:tx>
            <c:strRef>
              <c:f>データシート!$A$31</c:f>
              <c:strCache>
                <c:ptCount val="1"/>
                <c:pt idx="0">
                  <c:v>訪問看護事業特別会計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0.14000000000000001</c:v>
                </c:pt>
                <c:pt idx="2">
                  <c:v>#N/A</c:v>
                </c:pt>
                <c:pt idx="3">
                  <c:v>0.08</c:v>
                </c:pt>
                <c:pt idx="4">
                  <c:v>#N/A</c:v>
                </c:pt>
                <c:pt idx="5">
                  <c:v>0.27</c:v>
                </c:pt>
                <c:pt idx="6">
                  <c:v>#N/A</c:v>
                </c:pt>
                <c:pt idx="7">
                  <c:v>0.6</c:v>
                </c:pt>
                <c:pt idx="8">
                  <c:v>#N/A</c:v>
                </c:pt>
                <c:pt idx="9">
                  <c:v>0.82</c:v>
                </c:pt>
              </c:numCache>
            </c:numRef>
          </c:val>
          <c:extLst>
            <c:ext xmlns:c16="http://schemas.microsoft.com/office/drawing/2014/chart" uri="{C3380CC4-5D6E-409C-BE32-E72D297353CC}">
              <c16:uniqueId val="{00000004-0852-4132-B33E-8D769BE252E5}"/>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0.72</c:v>
                </c:pt>
                <c:pt idx="2">
                  <c:v>#N/A</c:v>
                </c:pt>
                <c:pt idx="3">
                  <c:v>1.04</c:v>
                </c:pt>
                <c:pt idx="4">
                  <c:v>#N/A</c:v>
                </c:pt>
                <c:pt idx="5">
                  <c:v>1.39</c:v>
                </c:pt>
                <c:pt idx="6">
                  <c:v>#N/A</c:v>
                </c:pt>
                <c:pt idx="7">
                  <c:v>1.87</c:v>
                </c:pt>
                <c:pt idx="8">
                  <c:v>#N/A</c:v>
                </c:pt>
                <c:pt idx="9">
                  <c:v>1.65</c:v>
                </c:pt>
              </c:numCache>
            </c:numRef>
          </c:val>
          <c:extLst>
            <c:ext xmlns:c16="http://schemas.microsoft.com/office/drawing/2014/chart" uri="{C3380CC4-5D6E-409C-BE32-E72D297353CC}">
              <c16:uniqueId val="{00000005-0852-4132-B33E-8D769BE252E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0.27</c:v>
                </c:pt>
                <c:pt idx="2">
                  <c:v>#N/A</c:v>
                </c:pt>
                <c:pt idx="3">
                  <c:v>0.28000000000000003</c:v>
                </c:pt>
                <c:pt idx="4">
                  <c:v>#N/A</c:v>
                </c:pt>
                <c:pt idx="5">
                  <c:v>0.06</c:v>
                </c:pt>
                <c:pt idx="6">
                  <c:v>#N/A</c:v>
                </c:pt>
                <c:pt idx="7">
                  <c:v>0.42</c:v>
                </c:pt>
                <c:pt idx="8">
                  <c:v>#N/A</c:v>
                </c:pt>
                <c:pt idx="9">
                  <c:v>1.85</c:v>
                </c:pt>
              </c:numCache>
            </c:numRef>
          </c:val>
          <c:extLst>
            <c:ext xmlns:c16="http://schemas.microsoft.com/office/drawing/2014/chart" uri="{C3380CC4-5D6E-409C-BE32-E72D297353CC}">
              <c16:uniqueId val="{00000006-0852-4132-B33E-8D769BE252E5}"/>
            </c:ext>
          </c:extLst>
        </c:ser>
        <c:ser>
          <c:idx val="7"/>
          <c:order val="7"/>
          <c:tx>
            <c:strRef>
              <c:f>データシート!$A$34</c:f>
              <c:strCache>
                <c:ptCount val="1"/>
                <c:pt idx="0">
                  <c:v>老人保健施設事業会計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5.89</c:v>
                </c:pt>
                <c:pt idx="2">
                  <c:v>#N/A</c:v>
                </c:pt>
                <c:pt idx="3">
                  <c:v>5.61</c:v>
                </c:pt>
                <c:pt idx="4">
                  <c:v>#N/A</c:v>
                </c:pt>
                <c:pt idx="5">
                  <c:v>5.44</c:v>
                </c:pt>
                <c:pt idx="6">
                  <c:v>#N/A</c:v>
                </c:pt>
                <c:pt idx="7">
                  <c:v>5.22</c:v>
                </c:pt>
                <c:pt idx="8">
                  <c:v>#N/A</c:v>
                </c:pt>
                <c:pt idx="9">
                  <c:v>5.12</c:v>
                </c:pt>
              </c:numCache>
            </c:numRef>
          </c:val>
          <c:extLst>
            <c:ext xmlns:c16="http://schemas.microsoft.com/office/drawing/2014/chart" uri="{C3380CC4-5D6E-409C-BE32-E72D297353CC}">
              <c16:uniqueId val="{00000007-0852-4132-B33E-8D769BE252E5}"/>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10.98</c:v>
                </c:pt>
                <c:pt idx="2">
                  <c:v>#N/A</c:v>
                </c:pt>
                <c:pt idx="3">
                  <c:v>10.83</c:v>
                </c:pt>
                <c:pt idx="4">
                  <c:v>#N/A</c:v>
                </c:pt>
                <c:pt idx="5">
                  <c:v>11.49</c:v>
                </c:pt>
                <c:pt idx="6">
                  <c:v>#N/A</c:v>
                </c:pt>
                <c:pt idx="7">
                  <c:v>11.37</c:v>
                </c:pt>
                <c:pt idx="8">
                  <c:v>#N/A</c:v>
                </c:pt>
                <c:pt idx="9">
                  <c:v>10.37</c:v>
                </c:pt>
              </c:numCache>
            </c:numRef>
          </c:val>
          <c:extLst>
            <c:ext xmlns:c16="http://schemas.microsoft.com/office/drawing/2014/chart" uri="{C3380CC4-5D6E-409C-BE32-E72D297353CC}">
              <c16:uniqueId val="{00000008-0852-4132-B33E-8D769BE252E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9.06</c:v>
                </c:pt>
                <c:pt idx="2">
                  <c:v>#N/A</c:v>
                </c:pt>
                <c:pt idx="3">
                  <c:v>11.62</c:v>
                </c:pt>
                <c:pt idx="4">
                  <c:v>#N/A</c:v>
                </c:pt>
                <c:pt idx="5">
                  <c:v>16.14</c:v>
                </c:pt>
                <c:pt idx="6">
                  <c:v>#N/A</c:v>
                </c:pt>
                <c:pt idx="7">
                  <c:v>11.64</c:v>
                </c:pt>
                <c:pt idx="8">
                  <c:v>#N/A</c:v>
                </c:pt>
                <c:pt idx="9">
                  <c:v>13.71</c:v>
                </c:pt>
              </c:numCache>
            </c:numRef>
          </c:val>
          <c:extLst>
            <c:ext xmlns:c16="http://schemas.microsoft.com/office/drawing/2014/chart" uri="{C3380CC4-5D6E-409C-BE32-E72D297353CC}">
              <c16:uniqueId val="{00000009-0852-4132-B33E-8D769BE252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1150</c:v>
                </c:pt>
                <c:pt idx="5">
                  <c:v>1076</c:v>
                </c:pt>
                <c:pt idx="8">
                  <c:v>1012</c:v>
                </c:pt>
                <c:pt idx="11">
                  <c:v>958</c:v>
                </c:pt>
                <c:pt idx="14">
                  <c:v>923</c:v>
                </c:pt>
              </c:numCache>
            </c:numRef>
          </c:val>
          <c:extLst>
            <c:ext xmlns:c16="http://schemas.microsoft.com/office/drawing/2014/chart" uri="{C3380CC4-5D6E-409C-BE32-E72D297353CC}">
              <c16:uniqueId val="{00000000-D253-4D7F-890C-04DEC0C3E6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53-4D7F-890C-04DEC0C3E6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c:v>
                </c:pt>
                <c:pt idx="3">
                  <c:v>16</c:v>
                </c:pt>
                <c:pt idx="6">
                  <c:v>16</c:v>
                </c:pt>
                <c:pt idx="9">
                  <c:v>15</c:v>
                </c:pt>
                <c:pt idx="12">
                  <c:v>15</c:v>
                </c:pt>
              </c:numCache>
            </c:numRef>
          </c:val>
          <c:extLst>
            <c:ext xmlns:c16="http://schemas.microsoft.com/office/drawing/2014/chart" uri="{C3380CC4-5D6E-409C-BE32-E72D297353CC}">
              <c16:uniqueId val="{00000002-D253-4D7F-890C-04DEC0C3E6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53-4D7F-890C-04DEC0C3E6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632</c:v>
                </c:pt>
                <c:pt idx="3">
                  <c:v>628</c:v>
                </c:pt>
                <c:pt idx="6">
                  <c:v>605</c:v>
                </c:pt>
                <c:pt idx="9">
                  <c:v>622</c:v>
                </c:pt>
                <c:pt idx="12">
                  <c:v>589</c:v>
                </c:pt>
              </c:numCache>
            </c:numRef>
          </c:val>
          <c:extLst>
            <c:ext xmlns:c16="http://schemas.microsoft.com/office/drawing/2014/chart" uri="{C3380CC4-5D6E-409C-BE32-E72D297353CC}">
              <c16:uniqueId val="{00000004-D253-4D7F-890C-04DEC0C3E6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53-4D7F-890C-04DEC0C3E6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53-4D7F-890C-04DEC0C3E6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1087</c:v>
                </c:pt>
                <c:pt idx="3">
                  <c:v>981</c:v>
                </c:pt>
                <c:pt idx="6">
                  <c:v>896</c:v>
                </c:pt>
                <c:pt idx="9">
                  <c:v>817</c:v>
                </c:pt>
                <c:pt idx="12">
                  <c:v>827</c:v>
                </c:pt>
              </c:numCache>
            </c:numRef>
          </c:val>
          <c:extLst>
            <c:ext xmlns:c16="http://schemas.microsoft.com/office/drawing/2014/chart" uri="{C3380CC4-5D6E-409C-BE32-E72D297353CC}">
              <c16:uniqueId val="{00000007-D253-4D7F-890C-04DEC0C3E65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586</c:v>
                </c:pt>
                <c:pt idx="2">
                  <c:v>#N/A</c:v>
                </c:pt>
                <c:pt idx="3">
                  <c:v>#N/A</c:v>
                </c:pt>
                <c:pt idx="4">
                  <c:v>549</c:v>
                </c:pt>
                <c:pt idx="5">
                  <c:v>#N/A</c:v>
                </c:pt>
                <c:pt idx="6">
                  <c:v>#N/A</c:v>
                </c:pt>
                <c:pt idx="7">
                  <c:v>505</c:v>
                </c:pt>
                <c:pt idx="8">
                  <c:v>#N/A</c:v>
                </c:pt>
                <c:pt idx="9">
                  <c:v>#N/A</c:v>
                </c:pt>
                <c:pt idx="10">
                  <c:v>496</c:v>
                </c:pt>
                <c:pt idx="11">
                  <c:v>#N/A</c:v>
                </c:pt>
                <c:pt idx="12">
                  <c:v>#N/A</c:v>
                </c:pt>
                <c:pt idx="13">
                  <c:v>508</c:v>
                </c:pt>
                <c:pt idx="14">
                  <c:v>#N/A</c:v>
                </c:pt>
              </c:numCache>
            </c:numRef>
          </c:val>
          <c:smooth val="0"/>
          <c:extLst>
            <c:ext xmlns:c16="http://schemas.microsoft.com/office/drawing/2014/chart" uri="{C3380CC4-5D6E-409C-BE32-E72D297353CC}">
              <c16:uniqueId val="{00000008-D253-4D7F-890C-04DEC0C3E65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9234</c:v>
                </c:pt>
                <c:pt idx="5">
                  <c:v>8913</c:v>
                </c:pt>
                <c:pt idx="8">
                  <c:v>8983</c:v>
                </c:pt>
                <c:pt idx="11">
                  <c:v>9277</c:v>
                </c:pt>
                <c:pt idx="14">
                  <c:v>9201</c:v>
                </c:pt>
              </c:numCache>
            </c:numRef>
          </c:val>
          <c:extLst>
            <c:ext xmlns:c16="http://schemas.microsoft.com/office/drawing/2014/chart" uri="{C3380CC4-5D6E-409C-BE32-E72D297353CC}">
              <c16:uniqueId val="{00000000-4E37-4843-8FBE-A6E1FC6AFE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174</c:v>
                </c:pt>
                <c:pt idx="5">
                  <c:v>113</c:v>
                </c:pt>
                <c:pt idx="8">
                  <c:v>80</c:v>
                </c:pt>
                <c:pt idx="11">
                  <c:v>62</c:v>
                </c:pt>
                <c:pt idx="14">
                  <c:v>38</c:v>
                </c:pt>
              </c:numCache>
            </c:numRef>
          </c:val>
          <c:extLst>
            <c:ext xmlns:c16="http://schemas.microsoft.com/office/drawing/2014/chart" uri="{C3380CC4-5D6E-409C-BE32-E72D297353CC}">
              <c16:uniqueId val="{00000001-4E37-4843-8FBE-A6E1FC6AFE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6931</c:v>
                </c:pt>
                <c:pt idx="5">
                  <c:v>6532</c:v>
                </c:pt>
                <c:pt idx="8">
                  <c:v>6167</c:v>
                </c:pt>
                <c:pt idx="11">
                  <c:v>6147</c:v>
                </c:pt>
                <c:pt idx="14">
                  <c:v>6070</c:v>
                </c:pt>
              </c:numCache>
            </c:numRef>
          </c:val>
          <c:extLst>
            <c:ext xmlns:c16="http://schemas.microsoft.com/office/drawing/2014/chart" uri="{C3380CC4-5D6E-409C-BE32-E72D297353CC}">
              <c16:uniqueId val="{00000002-4E37-4843-8FBE-A6E1FC6AFE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37-4843-8FBE-A6E1FC6AFE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37-4843-8FBE-A6E1FC6AFE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37-4843-8FBE-A6E1FC6AFE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1365</c:v>
                </c:pt>
                <c:pt idx="3">
                  <c:v>1258</c:v>
                </c:pt>
                <c:pt idx="6">
                  <c:v>1191</c:v>
                </c:pt>
                <c:pt idx="9">
                  <c:v>1164</c:v>
                </c:pt>
                <c:pt idx="12">
                  <c:v>1143</c:v>
                </c:pt>
              </c:numCache>
            </c:numRef>
          </c:val>
          <c:extLst>
            <c:ext xmlns:c16="http://schemas.microsoft.com/office/drawing/2014/chart" uri="{C3380CC4-5D6E-409C-BE32-E72D297353CC}">
              <c16:uniqueId val="{00000006-4E37-4843-8FBE-A6E1FC6AFE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E37-4843-8FBE-A6E1FC6AFE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5175</c:v>
                </c:pt>
                <c:pt idx="3">
                  <c:v>4807</c:v>
                </c:pt>
                <c:pt idx="6">
                  <c:v>4509</c:v>
                </c:pt>
                <c:pt idx="9">
                  <c:v>4072</c:v>
                </c:pt>
                <c:pt idx="12">
                  <c:v>3541</c:v>
                </c:pt>
              </c:numCache>
            </c:numRef>
          </c:val>
          <c:extLst>
            <c:ext xmlns:c16="http://schemas.microsoft.com/office/drawing/2014/chart" uri="{C3380CC4-5D6E-409C-BE32-E72D297353CC}">
              <c16:uniqueId val="{00000008-4E37-4843-8FBE-A6E1FC6AFE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110</c:v>
                </c:pt>
                <c:pt idx="3">
                  <c:v>93</c:v>
                </c:pt>
                <c:pt idx="6">
                  <c:v>77</c:v>
                </c:pt>
                <c:pt idx="9">
                  <c:v>59</c:v>
                </c:pt>
                <c:pt idx="12">
                  <c:v>44</c:v>
                </c:pt>
              </c:numCache>
            </c:numRef>
          </c:val>
          <c:extLst>
            <c:ext xmlns:c16="http://schemas.microsoft.com/office/drawing/2014/chart" uri="{C3380CC4-5D6E-409C-BE32-E72D297353CC}">
              <c16:uniqueId val="{00000009-4E37-4843-8FBE-A6E1FC6AFE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8570</c:v>
                </c:pt>
                <c:pt idx="3">
                  <c:v>8190</c:v>
                </c:pt>
                <c:pt idx="6">
                  <c:v>8742</c:v>
                </c:pt>
                <c:pt idx="9">
                  <c:v>8841</c:v>
                </c:pt>
                <c:pt idx="12">
                  <c:v>9425</c:v>
                </c:pt>
              </c:numCache>
            </c:numRef>
          </c:val>
          <c:extLst>
            <c:ext xmlns:c16="http://schemas.microsoft.com/office/drawing/2014/chart" uri="{C3380CC4-5D6E-409C-BE32-E72D297353CC}">
              <c16:uniqueId val="{0000000A-4E37-4843-8FBE-A6E1FC6AFE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E37-4843-8FBE-A6E1FC6AFE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3546</c:v>
                </c:pt>
                <c:pt idx="1">
                  <c:v>3699</c:v>
                </c:pt>
                <c:pt idx="2">
                  <c:v>3761</c:v>
                </c:pt>
              </c:numCache>
            </c:numRef>
          </c:val>
          <c:extLst>
            <c:ext xmlns:c16="http://schemas.microsoft.com/office/drawing/2014/chart" uri="{C3380CC4-5D6E-409C-BE32-E72D297353CC}">
              <c16:uniqueId val="{00000000-93CE-4FA1-A083-91F5588628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197</c:v>
                </c:pt>
                <c:pt idx="1">
                  <c:v>197</c:v>
                </c:pt>
                <c:pt idx="2">
                  <c:v>249</c:v>
                </c:pt>
              </c:numCache>
            </c:numRef>
          </c:val>
          <c:extLst>
            <c:ext xmlns:c16="http://schemas.microsoft.com/office/drawing/2014/chart" uri="{C3380CC4-5D6E-409C-BE32-E72D297353CC}">
              <c16:uniqueId val="{00000001-93CE-4FA1-A083-91F5588628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2237</c:v>
                </c:pt>
                <c:pt idx="1">
                  <c:v>2073</c:v>
                </c:pt>
                <c:pt idx="2">
                  <c:v>1878</c:v>
                </c:pt>
              </c:numCache>
            </c:numRef>
          </c:val>
          <c:extLst>
            <c:ext xmlns:c16="http://schemas.microsoft.com/office/drawing/2014/chart" uri="{C3380CC4-5D6E-409C-BE32-E72D297353CC}">
              <c16:uniqueId val="{00000002-93CE-4FA1-A083-91F5588628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{6E5EBD4B-F845-46B5-AB1A-836EA5D94642}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38C-497B-8C37-BED7AB1CE8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{50A14B87-9BF9-40FB-BE31-6E865B49C90E}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8C-497B-8C37-BED7AB1CE8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{675E7B3E-7726-41B7-B8A9-D52B760CDA16}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8C-497B-8C37-BED7AB1CE8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{6802E854-EC3E-4B73-96BC-92A268BAF4C2}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8C-497B-8C37-BED7AB1CE8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{F8CBF0C8-9A0C-44C6-88AD-F20786121D57}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8C-497B-8C37-BED7AB1CE83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{868953A9-B0CA-48ED-B7B2-B2FD6CC4BFE0}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38C-497B-8C37-BED7AB1CE83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{1F343C71-7D5E-49D6-BF34-72B9F94CD463}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38C-497B-8C37-BED7AB1CE83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{FD57EB93-2489-4A5E-BD43-44B8C43C96A4}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38C-497B-8C37-BED7AB1CE83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{A9B3879C-0605-4082-9272-AC61BB5C85ED}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38C-497B-8C37-BED7AB1CE8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67.7</c:v>
                </c:pt>
                <c:pt idx="8">
                  <c:v>69.3</c:v>
                </c:pt>
                <c:pt idx="16">
                  <c:v>70</c:v>
                </c:pt>
                <c:pt idx="24">
                  <c:v>71.5</c:v>
                </c:pt>
                <c:pt idx="32">
                  <c:v>71.900000000000006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38C-497B-8C37-BED7AB1CE83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{78B45A89-B937-458B-98F6-2038B365220C}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38C-497B-8C37-BED7AB1CE83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{F3D21307-8168-43E9-8835-B6D1A074F4F8}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8C-497B-8C37-BED7AB1CE8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{1FF649CD-FB41-4BAA-8968-030A10486EE1}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8C-497B-8C37-BED7AB1CE8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{0CD048B4-2905-4F6A-BB01-2933F47B8B69}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8C-497B-8C37-BED7AB1CE8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{22EFF47A-47AA-4C74-8C5C-1567DCD0C0CD}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8C-497B-8C37-BED7AB1CE83B}"/>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{9125E5F6-7216-4910-8E0E-27913CBE219D}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38C-497B-8C37-BED7AB1CE83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{3FC34A79-23D1-47F8-9A33-A17D80309437}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38C-497B-8C37-BED7AB1CE83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{9C760276-2C8A-456E-8292-897EFBD7D907}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38C-497B-8C37-BED7AB1CE83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{5FD43E17-0650-443A-8C3F-5D5409A0D11D}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38C-497B-8C37-BED7AB1CE8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38C-497B-8C37-BED7AB1CE83B}"/>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{48DE516B-BC03-44DE-9093-BA4429DC1E00}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E82-4222-9683-EA3947917E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{7D61FF85-CCEB-4366-98CD-0FDD8506F975}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82-4222-9683-EA3947917E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{41B16F8C-DF50-40F8-BB97-A94A2B3D5D43}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82-4222-9683-EA3947917E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{703D99B7-9A0E-48E4-9BAB-79696715682C}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82-4222-9683-EA3947917E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{F9CF4C32-F092-4E2D-8A48-C0352A4D2D3A}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82-4222-9683-EA3947917E0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{D23031E4-167D-42C7-BB65-12406F23548C}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E82-4222-9683-EA3947917E0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{F56E8A5B-DDBC-454E-953C-1A2BBF1338AC}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E82-4222-9683-EA3947917E0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{454F8D67-2282-4385-A097-74E9EDD61086}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E82-4222-9683-EA3947917E0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{2FA07AC2-A6C6-4F34-83E3-922022980AA1}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E82-4222-9683-EA3947917E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11.6</c:v>
                </c:pt>
                <c:pt idx="16">
                  <c:v>11.8</c:v>
                </c:pt>
                <c:pt idx="24">
                  <c:v>11.1</c:v>
                </c:pt>
                <c:pt idx="32">
                  <c:v>10.4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E82-4222-9683-EA3947917E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{EFD2342B-988F-43E4-96E6-4186CA8E230D}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E82-4222-9683-EA3947917E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{AE83ECD1-5BC6-4BBC-A0C7-8124E6C6E975}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82-4222-9683-EA3947917E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{B71B62C1-F386-4F6F-85C8-4129142D82BD}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82-4222-9683-EA3947917E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{F96EA23F-F025-4EC1-A418-B127DF64A3E9}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82-4222-9683-EA3947917E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{7BB9C05D-7EC5-4198-ADFB-593DDBFF5238}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82-4222-9683-EA3947917E05}"/>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{0954FAA5-8011-443C-B299-D2542115FCD7}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E82-4222-9683-EA3947917E05}"/>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{779B16D7-5004-4A03-B7AE-63B647F61235}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E82-4222-9683-EA3947917E05}"/>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{EA68452F-7B3B-4879-BFDA-C6FD15BF27EA}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E82-4222-9683-EA3947917E05}"/>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{11A4BF8D-B820-4CB9-9912-E13A31138B27}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E82-4222-9683-EA3947917E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E82-4222-9683-EA3947917E05}"/>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D757503A-5772-48AA-967C-E25FB7AC350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CEEF9EC-D5A1-4A95-8F32-EC87F74A3E35}"/>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実質公債費比率は、前年度比</a:t>
          </a:r>
          <a:r>
            <a:rPr kumimoji="1" lang="en-US" altLang="ja-JP" sz="1100">
              <a:solidFill>
                <a:schemeClr val="tx1"/>
              </a:solidFill>
              <a:effectLst/>
              <a:latin typeface="+mn-lt"/>
              <a:ea typeface="+mn-ea"/>
              <a:cs typeface="+mn-cs"/>
            </a:rPr>
            <a:t>0.7</a:t>
          </a:r>
          <a:r>
            <a:rPr kumimoji="1" lang="ja-JP" altLang="ja-JP" sz="1100">
              <a:solidFill>
                <a:schemeClr val="tx1"/>
              </a:solidFill>
              <a:effectLst/>
              <a:latin typeface="+mn-lt"/>
              <a:ea typeface="+mn-ea"/>
              <a:cs typeface="+mn-cs"/>
            </a:rPr>
            <a:t>ポイント減の</a:t>
          </a:r>
          <a:r>
            <a:rPr kumimoji="1" lang="en-US" altLang="ja-JP" sz="1100">
              <a:solidFill>
                <a:schemeClr val="tx1"/>
              </a:solidFill>
              <a:effectLst/>
              <a:latin typeface="+mn-lt"/>
              <a:ea typeface="+mn-ea"/>
              <a:cs typeface="+mn-cs"/>
            </a:rPr>
            <a:t>10.4</a:t>
          </a:r>
          <a:r>
            <a:rPr kumimoji="1" lang="ja-JP" altLang="ja-JP" sz="1100">
              <a:solidFill>
                <a:schemeClr val="tx1"/>
              </a:solidFill>
              <a:effectLst/>
              <a:latin typeface="+mn-lt"/>
              <a:ea typeface="+mn-ea"/>
              <a:cs typeface="+mn-cs"/>
            </a:rPr>
            <a:t>ポイントとなった。減少となった要因は、</a:t>
          </a:r>
          <a:r>
            <a:rPr kumimoji="1" lang="en-US" altLang="ja-JP" sz="1100">
              <a:solidFill>
                <a:schemeClr val="tx1"/>
              </a:solidFill>
              <a:effectLst/>
              <a:latin typeface="+mn-lt"/>
              <a:ea typeface="+mn-ea"/>
              <a:cs typeface="+mn-cs"/>
            </a:rPr>
            <a:t>R3</a:t>
          </a:r>
          <a:r>
            <a:rPr kumimoji="1" lang="ja-JP" altLang="ja-JP" sz="1100">
              <a:solidFill>
                <a:schemeClr val="tx1"/>
              </a:solidFill>
              <a:effectLst/>
              <a:latin typeface="+mn-lt"/>
              <a:ea typeface="+mn-ea"/>
              <a:cs typeface="+mn-cs"/>
            </a:rPr>
            <a:t>年度の単年度で普通交付税が</a:t>
          </a:r>
          <a:r>
            <a:rPr kumimoji="1" lang="ja-JP" altLang="en-US" sz="1100">
              <a:solidFill>
                <a:schemeClr val="tx1"/>
              </a:solidFill>
              <a:effectLst/>
              <a:latin typeface="+mn-lt"/>
              <a:ea typeface="+mn-ea"/>
              <a:cs typeface="+mn-cs"/>
            </a:rPr>
            <a:t>再算定による追加交付などにより、</a:t>
          </a:r>
          <a:r>
            <a:rPr kumimoji="1" lang="en-US" altLang="ja-JP" sz="1100">
              <a:solidFill>
                <a:schemeClr val="tx1"/>
              </a:solidFill>
              <a:effectLst/>
              <a:latin typeface="+mn-lt"/>
              <a:ea typeface="+mn-ea"/>
              <a:cs typeface="+mn-cs"/>
            </a:rPr>
            <a:t>210,277</a:t>
          </a:r>
          <a:r>
            <a:rPr kumimoji="1" lang="ja-JP" altLang="ja-JP" sz="1100">
              <a:solidFill>
                <a:schemeClr val="tx1"/>
              </a:solidFill>
              <a:effectLst/>
              <a:latin typeface="+mn-lt"/>
              <a:ea typeface="+mn-ea"/>
              <a:cs typeface="+mn-cs"/>
            </a:rPr>
            <a:t>千円の増とな</a:t>
          </a:r>
          <a:r>
            <a:rPr kumimoji="1" lang="ja-JP" altLang="en-US" sz="1100">
              <a:solidFill>
                <a:schemeClr val="tx1"/>
              </a:solidFill>
              <a:effectLst/>
              <a:latin typeface="+mn-lt"/>
              <a:ea typeface="+mn-ea"/>
              <a:cs typeface="+mn-cs"/>
            </a:rPr>
            <a:t>ったことによる影響がとても大きく</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また</a:t>
          </a:r>
          <a:r>
            <a:rPr kumimoji="1" lang="ja-JP" altLang="ja-JP" sz="1100">
              <a:solidFill>
                <a:schemeClr val="tx1"/>
              </a:solidFill>
              <a:effectLst/>
              <a:latin typeface="+mn-lt"/>
              <a:ea typeface="+mn-ea"/>
              <a:cs typeface="+mn-cs"/>
            </a:rPr>
            <a:t>単年度で</a:t>
          </a:r>
          <a:r>
            <a:rPr kumimoji="1" lang="en-US" altLang="ja-JP" sz="1100">
              <a:solidFill>
                <a:schemeClr val="tx1"/>
              </a:solidFill>
              <a:effectLst/>
              <a:latin typeface="+mn-lt"/>
              <a:ea typeface="+mn-ea"/>
              <a:cs typeface="+mn-cs"/>
            </a:rPr>
            <a:t>10.0</a:t>
          </a:r>
          <a:r>
            <a:rPr kumimoji="1" lang="ja-JP" altLang="ja-JP" sz="1100">
              <a:solidFill>
                <a:schemeClr val="tx1"/>
              </a:solidFill>
              <a:effectLst/>
              <a:latin typeface="+mn-lt"/>
              <a:ea typeface="+mn-ea"/>
              <a:cs typeface="+mn-cs"/>
            </a:rPr>
            <a:t>と</a:t>
          </a:r>
          <a:r>
            <a:rPr kumimoji="1" lang="en-US" altLang="ja-JP" sz="1100">
              <a:solidFill>
                <a:schemeClr val="tx1"/>
              </a:solidFill>
              <a:effectLst/>
              <a:latin typeface="+mn-lt"/>
              <a:ea typeface="+mn-ea"/>
              <a:cs typeface="+mn-cs"/>
            </a:rPr>
            <a:t>H29</a:t>
          </a:r>
          <a:r>
            <a:rPr kumimoji="1" lang="ja-JP" altLang="ja-JP" sz="1100">
              <a:solidFill>
                <a:schemeClr val="tx1"/>
              </a:solidFill>
              <a:effectLst/>
              <a:latin typeface="+mn-lt"/>
              <a:ea typeface="+mn-ea"/>
              <a:cs typeface="+mn-cs"/>
            </a:rPr>
            <a:t>年度の</a:t>
          </a:r>
          <a:r>
            <a:rPr kumimoji="1" lang="en-US" altLang="ja-JP" sz="1100">
              <a:solidFill>
                <a:schemeClr val="tx1"/>
              </a:solidFill>
              <a:effectLst/>
              <a:latin typeface="+mn-lt"/>
              <a:ea typeface="+mn-ea"/>
              <a:cs typeface="+mn-cs"/>
            </a:rPr>
            <a:t>12.1</a:t>
          </a:r>
          <a:r>
            <a:rPr kumimoji="1" lang="ja-JP" altLang="ja-JP" sz="1100">
              <a:solidFill>
                <a:schemeClr val="tx1"/>
              </a:solidFill>
              <a:effectLst/>
              <a:latin typeface="+mn-lt"/>
              <a:ea typeface="+mn-ea"/>
              <a:cs typeface="+mn-cs"/>
            </a:rPr>
            <a:t>から</a:t>
          </a:r>
          <a:r>
            <a:rPr kumimoji="1" lang="en-US" altLang="ja-JP" sz="1100">
              <a:solidFill>
                <a:schemeClr val="tx1"/>
              </a:solidFill>
              <a:effectLst/>
              <a:latin typeface="+mn-lt"/>
              <a:ea typeface="+mn-ea"/>
              <a:cs typeface="+mn-cs"/>
            </a:rPr>
            <a:t>2.1</a:t>
          </a:r>
          <a:r>
            <a:rPr kumimoji="1" lang="ja-JP" altLang="ja-JP" sz="1100">
              <a:solidFill>
                <a:schemeClr val="tx1"/>
              </a:solidFill>
              <a:effectLst/>
              <a:latin typeface="+mn-lt"/>
              <a:ea typeface="+mn-ea"/>
              <a:cs typeface="+mn-cs"/>
            </a:rPr>
            <a:t>減少しており、</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ヵ年平均は減となった。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年度において比率は減少し、現状は普通建設事業に係る地方債発行の抑制効果が数値に反映されている状況であると言える。</a:t>
          </a:r>
          <a:endParaRPr lang="ja-JP" altLang="ja-JP" sz="1400">
            <a:solidFill>
              <a:schemeClr val="tx1"/>
            </a:solidFill>
            <a:effectLst/>
          </a:endParaRPr>
        </a:p>
        <a:p>
          <a:r>
            <a:rPr kumimoji="1" lang="ja-JP" altLang="ja-JP" sz="1100">
              <a:solidFill>
                <a:schemeClr val="tx1"/>
              </a:solidFill>
              <a:effectLst/>
              <a:latin typeface="+mn-lt"/>
              <a:ea typeface="+mn-ea"/>
              <a:cs typeface="+mn-cs"/>
            </a:rPr>
            <a:t>　しかし、今後は大型事業の償還が開始となり、地方債元利償還金が一時的に増額となる。引き続き借入限度額を設けるなど抑制を継続し健全化に努める。</a:t>
          </a:r>
          <a:endParaRPr lang="ja-JP" altLang="ja-JP" sz="1400">
            <a:solidFill>
              <a:schemeClr val="tx1"/>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本町においては、実質公債費比率の算定に用いる満期一括償還地方債の償還の財源として積み立てた額の該当はない。</a:t>
          </a:r>
          <a:endParaRPr kumimoji="1" lang="ja-JP" altLang="en-US" sz="1000">
            <a:solidFill>
              <a:schemeClr val="tx1"/>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一般会計等に係る地方債の現在高においては、大型事業実施による借り入れ増が主な要因となり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年連続しての増加となった。</a:t>
          </a:r>
          <a:endParaRPr lang="ja-JP" altLang="ja-JP" sz="1400">
            <a:effectLst/>
          </a:endParaRPr>
        </a:p>
        <a:p>
          <a:r>
            <a:rPr kumimoji="1" lang="ja-JP" altLang="ja-JP" sz="1100">
              <a:solidFill>
                <a:schemeClr val="dk1"/>
              </a:solidFill>
              <a:effectLst/>
              <a:latin typeface="+mn-lt"/>
              <a:ea typeface="+mn-ea"/>
              <a:cs typeface="+mn-cs"/>
            </a:rPr>
            <a:t>　また、節減に努め、財源不足に陥らないよう財源を捻出し、充当可能基金を増額してきたが、こちらについては減少を続けている。</a:t>
          </a:r>
          <a:endParaRPr lang="ja-JP" altLang="ja-JP" sz="1400">
            <a:effectLst/>
          </a:endParaRPr>
        </a:p>
        <a:p>
          <a:r>
            <a:rPr kumimoji="1" lang="ja-JP" altLang="ja-JP" sz="1100">
              <a:solidFill>
                <a:schemeClr val="dk1"/>
              </a:solidFill>
              <a:effectLst/>
              <a:latin typeface="+mn-lt"/>
              <a:ea typeface="+mn-ea"/>
              <a:cs typeface="+mn-cs"/>
            </a:rPr>
            <a:t>　今後においても大型事業の実施に伴い地方債現在高及び基金繰入が増加する見込みであるが、引き続き将来負担比率の健全化を図っていく。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愛媛県久万高原町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基金全体で残高のピークが</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年度となっており、</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年度からは減少に転じ、その後は減少傾向にある。</a:t>
          </a:r>
          <a:endParaRPr lang="ja-JP" altLang="ja-JP" sz="1400">
            <a:effectLst/>
          </a:endParaRPr>
        </a:p>
        <a:p>
          <a:r>
            <a:rPr kumimoji="1" lang="ja-JP" altLang="ja-JP" sz="1100">
              <a:solidFill>
                <a:schemeClr val="dk1"/>
              </a:solidFill>
              <a:effectLst/>
              <a:latin typeface="+mn-lt"/>
              <a:ea typeface="+mn-ea"/>
              <a:cs typeface="+mn-cs"/>
            </a:rPr>
            <a:t>　これは、予算編成時の財源不足分が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から生じ、その補填のために財政調整基金の繰り入れが必要となってきたことと、近年の自然災害の増加に伴う復旧費に基金を充てたことによるものである。また、特定目的基金は</a:t>
          </a:r>
          <a:r>
            <a:rPr kumimoji="1" lang="ja-JP" altLang="en-US" sz="1100">
              <a:solidFill>
                <a:schemeClr val="dk1"/>
              </a:solidFill>
              <a:effectLst/>
              <a:latin typeface="+mn-lt"/>
              <a:ea typeface="+mn-ea"/>
              <a:cs typeface="+mn-cs"/>
            </a:rPr>
            <a:t>環境衛生センターストックヤード整備事業、旧面河支所解体事業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農業公園敷地購入事業</a:t>
          </a:r>
          <a:r>
            <a:rPr kumimoji="1" lang="ja-JP" altLang="ja-JP" sz="1100">
              <a:solidFill>
                <a:schemeClr val="dk1"/>
              </a:solidFill>
              <a:effectLst/>
              <a:latin typeface="+mn-lt"/>
              <a:ea typeface="+mn-ea"/>
              <a:cs typeface="+mn-cs"/>
            </a:rPr>
            <a:t>等の事業充当のため取り崩しを行っており、総額で減少してきている。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今後は、高齢化、過疎化により自主財源が乏しい上、町の主要財源の交付税が人口減少によって減収していくことから、厳しい財政状況が続くと</a:t>
          </a:r>
          <a:r>
            <a:rPr kumimoji="1" lang="ja-JP" altLang="en-US" sz="1100">
              <a:solidFill>
                <a:schemeClr val="dk1"/>
              </a:solidFill>
              <a:effectLst/>
              <a:latin typeface="+mn-lt"/>
              <a:ea typeface="+mn-ea"/>
              <a:cs typeface="+mn-cs"/>
            </a:rPr>
            <a:t>予想さ</a:t>
          </a:r>
          <a:r>
            <a:rPr kumimoji="1" lang="ja-JP" altLang="ja-JP" sz="1100">
              <a:solidFill>
                <a:schemeClr val="dk1"/>
              </a:solidFill>
              <a:effectLst/>
              <a:latin typeface="+mn-lt"/>
              <a:ea typeface="+mn-ea"/>
              <a:cs typeface="+mn-cs"/>
            </a:rPr>
            <a:t>れ、基金による財源調整が必要となるため減少傾向が続く</a:t>
          </a:r>
          <a:r>
            <a:rPr kumimoji="1" lang="ja-JP" altLang="en-US" sz="1100">
              <a:solidFill>
                <a:schemeClr val="dk1"/>
              </a:solidFill>
              <a:effectLst/>
              <a:latin typeface="+mn-lt"/>
              <a:ea typeface="+mn-ea"/>
              <a:cs typeface="+mn-cs"/>
            </a:rPr>
            <a:t>ことが見込まれる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年度に特定目的基金を再編したが、今後も目的に沿った基金活用を行う。また、積み立て財源が予算内で確保できれば積み立てを行い、必要な事業執行が今後も続けられるように備える。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町の事業執行に必要な特定目的基金が</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年度現在</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基金ある。学校、福祉、農林、環境、防災などそれぞれの目的に沿った基金から、年間の予算に必要とする財源を繰り入れて活用している。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300"/>
            </a:lnSpc>
          </a:pPr>
          <a:r>
            <a:rPr kumimoji="1" lang="en-US" altLang="ja-JP" sz="1100">
              <a:solidFill>
                <a:schemeClr val="dk1"/>
              </a:solidFill>
              <a:effectLst/>
              <a:latin typeface="+mn-lt"/>
              <a:ea typeface="+mn-ea"/>
              <a:cs typeface="+mn-cs"/>
            </a:rPr>
            <a:t>　R</a:t>
          </a:r>
          <a:r>
            <a:rPr kumimoji="1" lang="ja-JP" altLang="ja-JP" sz="1100">
              <a:solidFill>
                <a:schemeClr val="dk1"/>
              </a:solidFill>
              <a:effectLst/>
              <a:latin typeface="+mn-lt"/>
              <a:ea typeface="+mn-ea"/>
              <a:cs typeface="+mn-cs"/>
            </a:rPr>
            <a:t>元に対前年度△</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百万円となった要因は、防災減災基金（旧柳谷支所解体工事監理・防災情報伝達システム整備工事等）△</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百万円、まちづくり地域振興基金（元気な地域づくり支援事業等）△</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百万円、農林業担い手育成確保対策事業地域振興基金（農業公園研修生への補助金等）△</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百万円、森林基金（原木流通支援事業）△</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百万円、子どもの成長応援基金（子どもの成長応援事業補助金等）</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百万円、肉用牛産地強化支援事業基金（肉用牛購入）△</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百万円、環境保全基金（ごみ焼却施設解体撤去工事・粗大ごみ解体用ミニショベル購入）△</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百万円、中山間ふるさと水と土保全基金（産業用道路管理補助金交付事業）△</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　の取り崩しである。</a:t>
          </a:r>
          <a:endParaRPr lang="ja-JP" altLang="ja-JP" sz="1400">
            <a:effectLst/>
          </a:endParaRPr>
        </a:p>
        <a:p>
          <a:pPr>
            <a:lnSpc>
              <a:spcPts val="1300"/>
            </a:lnSpc>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に対前年度△</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百万円となった要因は、防災減災基金（防災情報伝達システム整備工事・町民館耐震補強・改修等工事等）△</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百万円、まちづくり地域振興基金（情報通信基盤整備事業等）△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百万円、農林業担い手育成確保対策事業地域振興基金（農業公園研修生への補助金等）△</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百万円、森林基金（原木流通支援事業）△</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百万円、子どもの成長応援基金（子どもの成長応援事業補助金等）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百万円、肉用牛産地強化支援事業基金（肉用牛購入）△</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百万円、環境保全基金（し尿運搬中継施設対策工事・環境衛生センターストックヤード実施設計委託）△</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百万円、中山間ふるさと水と土保全基金（産業用道路管理補助金交付事業）△</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百万円、公共施設等総合管理基金（久万高原天体観測館星天城屋根瓦改修工事）△</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百万円、国民宿舎基金（施設修繕工事）△</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百万円の取り崩しである。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R3に対前年度△195百万円となった要因は、防災減災基金（旧面河支所解体事業・消防団移動系無線工事監理）△114百万円、まちづくり地域振興基金</a:t>
          </a:r>
          <a:r>
            <a:rPr kumimoji="1" lang="ja-JP" altLang="ja-JP" sz="1100">
              <a:solidFill>
                <a:schemeClr val="dk1"/>
              </a:solidFill>
              <a:effectLst/>
              <a:latin typeface="+mn-lt"/>
              <a:ea typeface="+mn-ea"/>
              <a:cs typeface="+mn-cs"/>
            </a:rPr>
            <a:t>（情報通信基盤整備事業等）△</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農林業担い手育成確保対策事業地域振興基金（農業公園</a:t>
          </a:r>
          <a:r>
            <a:rPr kumimoji="1" lang="ja-JP" altLang="en-US" sz="1100">
              <a:solidFill>
                <a:schemeClr val="dk1"/>
              </a:solidFill>
              <a:effectLst/>
              <a:latin typeface="+mn-lt"/>
              <a:ea typeface="+mn-ea"/>
              <a:cs typeface="+mn-cs"/>
            </a:rPr>
            <a:t>敷地購入費</a:t>
          </a:r>
          <a:r>
            <a:rPr kumimoji="1" lang="ja-JP" altLang="ja-JP"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子どもの成長応援基金（子どもの成長応援事業補助金等）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肉用牛産地強化支援事業基金（肉用牛購入）△</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環境保全基金（環境衛生センターストックヤード</a:t>
          </a:r>
          <a:r>
            <a:rPr kumimoji="1" lang="ja-JP" altLang="en-US" sz="1100">
              <a:solidFill>
                <a:schemeClr val="dk1"/>
              </a:solidFill>
              <a:effectLst/>
              <a:latin typeface="+mn-lt"/>
              <a:ea typeface="+mn-ea"/>
              <a:cs typeface="+mn-cs"/>
            </a:rPr>
            <a:t>整備事業</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170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中山間ふるさと水と土保全基金（産業用道路管理補助金交付事業）△</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百万円、公共施設等総合管理基金（</a:t>
          </a:r>
          <a:r>
            <a:rPr kumimoji="1" lang="ja-JP" altLang="en-US" sz="1100">
              <a:solidFill>
                <a:schemeClr val="dk1"/>
              </a:solidFill>
              <a:effectLst/>
              <a:latin typeface="+mn-lt"/>
              <a:ea typeface="+mn-ea"/>
              <a:cs typeface="+mn-cs"/>
            </a:rPr>
            <a:t>産業文化会館空調設備及びトイレ</a:t>
          </a:r>
          <a:r>
            <a:rPr kumimoji="1" lang="ja-JP" altLang="ja-JP" sz="1100">
              <a:solidFill>
                <a:schemeClr val="dk1"/>
              </a:solidFill>
              <a:effectLst/>
              <a:latin typeface="+mn-lt"/>
              <a:ea typeface="+mn-ea"/>
              <a:cs typeface="+mn-cs"/>
            </a:rPr>
            <a:t>改修工事</a:t>
          </a:r>
          <a:r>
            <a:rPr kumimoji="1" lang="ja-JP" altLang="en-US" sz="1100">
              <a:solidFill>
                <a:schemeClr val="dk1"/>
              </a:solidFill>
              <a:effectLst/>
              <a:latin typeface="+mn-lt"/>
              <a:ea typeface="+mn-ea"/>
              <a:cs typeface="+mn-cs"/>
            </a:rPr>
            <a:t>・町内学校施設非構造物材耐震等点検業務等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、交流拠点施設道の駅「天空の郷さんさん」</a:t>
          </a:r>
          <a:r>
            <a:rPr kumimoji="1" lang="ja-JP" altLang="ja-JP" sz="1100">
              <a:solidFill>
                <a:schemeClr val="dk1"/>
              </a:solidFill>
              <a:effectLst/>
              <a:latin typeface="+mn-lt"/>
              <a:ea typeface="+mn-ea"/>
              <a:cs typeface="+mn-cs"/>
            </a:rPr>
            <a:t>基金（施設修繕工事</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百万円の取り崩しである。</a:t>
          </a:r>
          <a:endParaRPr lang="ja-JP" altLang="ja-JP" sz="1400">
            <a:effectLst/>
          </a:endParaRPr>
        </a:p>
        <a:p>
          <a:pPr>
            <a:lnSpc>
              <a:spcPts val="1300"/>
            </a:lnSpc>
          </a:pPr>
          <a:r>
            <a:rPr kumimoji="1" lang="ja-JP" altLang="ja-JP" sz="1100">
              <a:solidFill>
                <a:schemeClr val="dk1"/>
              </a:solidFill>
              <a:effectLst/>
              <a:latin typeface="+mn-lt"/>
              <a:ea typeface="+mn-ea"/>
              <a:cs typeface="+mn-cs"/>
            </a:rPr>
            <a:t>　その他の基金は、事業内で収入があった場合及び運用利息を積み立て、事業執行時に取り崩しをしている。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300"/>
            </a:lnSpc>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年度末に特定目的基金の再編を行い、</a:t>
          </a:r>
          <a:r>
            <a:rPr kumimoji="1" lang="en-US" altLang="ja-JP" sz="1100">
              <a:solidFill>
                <a:schemeClr val="dk1"/>
              </a:solidFill>
              <a:effectLst/>
              <a:latin typeface="+mn-lt"/>
              <a:ea typeface="+mn-ea"/>
              <a:cs typeface="+mn-cs"/>
            </a:rPr>
            <a:t>22⇒17</a:t>
          </a:r>
          <a:r>
            <a:rPr kumimoji="1" lang="ja-JP" altLang="ja-JP" sz="1100">
              <a:solidFill>
                <a:schemeClr val="dk1"/>
              </a:solidFill>
              <a:effectLst/>
              <a:latin typeface="+mn-lt"/>
              <a:ea typeface="+mn-ea"/>
              <a:cs typeface="+mn-cs"/>
            </a:rPr>
            <a:t>に整理した。</a:t>
          </a:r>
          <a:endParaRPr lang="ja-JP" altLang="ja-JP" sz="1400">
            <a:effectLst/>
          </a:endParaRPr>
        </a:p>
        <a:p>
          <a:pPr>
            <a:lnSpc>
              <a:spcPts val="1300"/>
            </a:lnSpc>
          </a:pPr>
          <a:r>
            <a:rPr kumimoji="1" lang="ja-JP" altLang="ja-JP" sz="1100">
              <a:solidFill>
                <a:schemeClr val="dk1"/>
              </a:solidFill>
              <a:effectLst/>
              <a:latin typeface="+mn-lt"/>
              <a:ea typeface="+mn-ea"/>
              <a:cs typeface="+mn-cs"/>
            </a:rPr>
            <a:t>　今後の財政計画に沿った財源調整に活用するため各基金の取り崩し及び積み立て見通しを行い、計画的かつ適正な管理を行う。</a:t>
          </a:r>
          <a:endParaRPr lang="ja-JP" altLang="ja-JP" sz="1400">
            <a:effectLst/>
          </a:endParaRPr>
        </a:p>
        <a:p>
          <a:pPr>
            <a:lnSpc>
              <a:spcPts val="1300"/>
            </a:lnSpc>
          </a:pPr>
          <a:r>
            <a:rPr kumimoji="1" lang="ja-JP" altLang="ja-JP" sz="1100">
              <a:solidFill>
                <a:schemeClr val="dk1"/>
              </a:solidFill>
              <a:effectLst/>
              <a:latin typeface="+mn-lt"/>
              <a:ea typeface="+mn-ea"/>
              <a:cs typeface="+mn-cs"/>
            </a:rPr>
            <a:t>　また、目的が終了した基金は適宜廃止していく。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増加となった要因は、</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より徴収している菅生残土処理場使用料を財政調整基金へ積み立てていることによるものであり、今後しばらくの間経常的に収入が見込めるものとなっている。また一方では、一般会計の財源不足を補填するために繰り入れを実施し、</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年度は当初予算編成時の財源不足分の補填、災害復旧事業財源、補正や専決予算の財源としての取り崩しも行っている。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額は近年増加している災害への備えと、合併算定替え終了後の普通交付税の減少を見込み、財源不足に陥らないように積極的な積み立てを行ったことにより増加してきたが、予算編成時の財源不足が年々顕著になっており、今後は財源調整のための取り崩し額が増加すると見込まれる。</a:t>
          </a:r>
          <a:endParaRPr lang="ja-JP" altLang="ja-JP" sz="1400">
            <a:effectLst/>
          </a:endParaRPr>
        </a:p>
        <a:p>
          <a:r>
            <a:rPr kumimoji="1" lang="ja-JP" altLang="ja-JP" sz="1100">
              <a:solidFill>
                <a:schemeClr val="dk1"/>
              </a:solidFill>
              <a:effectLst/>
              <a:latin typeface="+mn-lt"/>
              <a:ea typeface="+mn-ea"/>
              <a:cs typeface="+mn-cs"/>
            </a:rPr>
            <a:t>　今後の積み立ては、歳計剰余金と運用利子に加え残土処理場使用料より積み立てを行う見込みだが、運用を定期預金に頼らず債権運用の額を増やすなどして少しでも積み立て財源の確保を行っていく。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普通交付税の再算定において追加交付となった臨時財政対策債償還基金費分の</a:t>
          </a:r>
          <a:r>
            <a:rPr kumimoji="1" lang="ja-JP" altLang="ja-JP" sz="1100">
              <a:solidFill>
                <a:schemeClr val="dk1"/>
              </a:solidFill>
              <a:effectLst/>
              <a:latin typeface="+mn-lt"/>
              <a:ea typeface="+mn-ea"/>
              <a:cs typeface="+mn-cs"/>
            </a:rPr>
            <a:t>積み立て</a:t>
          </a:r>
          <a:r>
            <a:rPr kumimoji="1" lang="ja-JP" altLang="en-US" sz="1100">
              <a:solidFill>
                <a:schemeClr val="dk1"/>
              </a:solidFill>
              <a:effectLst/>
              <a:latin typeface="+mn-lt"/>
              <a:ea typeface="+mn-ea"/>
              <a:cs typeface="+mn-cs"/>
            </a:rPr>
            <a:t>を行い、</a:t>
          </a:r>
          <a:r>
            <a:rPr kumimoji="1" lang="en-US" altLang="ja-JP" sz="1100">
              <a:solidFill>
                <a:schemeClr val="dk1"/>
              </a:solidFill>
              <a:effectLst/>
              <a:latin typeface="+mn-lt"/>
              <a:ea typeface="+mn-ea"/>
              <a:cs typeface="+mn-cs"/>
            </a:rPr>
            <a:t>R3の減債基金は増加となった。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現在繰上償還を予定しておらず、当面計画的な積み立て、取り崩しはともになく、現状維持の方針である。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7,650
7,619
583.69
11,474,271
10,470,488
827,000
6,000,604
9,424,773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に策定し令和３年度に改定した公共施設等総合管理計画において、老朽化した施設の集約化・複合化や除却により施設総量を縮減し、将来の更新費用を削減することを目的としている。しかし、有形固定資産減価償却率は類似団体平均より高い水準にあり、今後は計画の進捗管理や見直しを実施することが必要で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4747133"/>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003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999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4522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474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68343</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383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53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51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542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538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25146</xdr:rowOff>
    </xdr:from>
    <xdr:to>
      <xdr:col>23</xdr:col>
      <xdr:colOff>136525</xdr:colOff>
      <xdr:row>33</xdr:row>
      <xdr:rowOff>126746</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6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3573</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661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16510</xdr:rowOff>
    </xdr:from>
    <xdr:to>
      <xdr:col>19</xdr:col>
      <xdr:colOff>187325</xdr:colOff>
      <xdr:row>33</xdr:row>
      <xdr:rowOff>118110</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6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67310</xdr:rowOff>
    </xdr:from>
    <xdr:to>
      <xdr:col>23</xdr:col>
      <xdr:colOff>85725</xdr:colOff>
      <xdr:row>33</xdr:row>
      <xdr:rowOff>75946</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5725160"/>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155575</xdr:rowOff>
    </xdr:from>
    <xdr:to>
      <xdr:col>15</xdr:col>
      <xdr:colOff>187325</xdr:colOff>
      <xdr:row>33</xdr:row>
      <xdr:rowOff>85725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6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34925</xdr:rowOff>
    </xdr:from>
    <xdr:to>
      <xdr:col>19</xdr:col>
      <xdr:colOff>136525</xdr:colOff>
      <xdr:row>33</xdr:row>
      <xdr:rowOff>67310</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569277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140462</xdr:rowOff>
    </xdr:from>
    <xdr:to>
      <xdr:col>11</xdr:col>
      <xdr:colOff>187325</xdr:colOff>
      <xdr:row>33</xdr:row>
      <xdr:rowOff>70612</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562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19812</xdr:rowOff>
    </xdr:from>
    <xdr:to>
      <xdr:col>15</xdr:col>
      <xdr:colOff>136525</xdr:colOff>
      <xdr:row>33</xdr:row>
      <xdr:rowOff>34925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5677662"/>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105918</xdr:rowOff>
    </xdr:from>
    <xdr:to>
      <xdr:col>7</xdr:col>
      <xdr:colOff>187325</xdr:colOff>
      <xdr:row>33</xdr:row>
      <xdr:rowOff>36068</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559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156718</xdr:rowOff>
    </xdr:from>
    <xdr:to>
      <xdr:col>11</xdr:col>
      <xdr:colOff>136525</xdr:colOff>
      <xdr:row>33</xdr:row>
      <xdr:rowOff>19812</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5643118"/>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144162</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528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92346</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5235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59961</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5203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18940</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516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109237</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76852</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61739</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5719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27195</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5685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債務償還費率については、類似団体、県平均よりも低い数字となっている。今後については、大型事業実施に伴う将来負担額の増加及び基金残高の減少等の要因により数値は上昇していく見込みであるが、引き続き健全な状態を維持できるよう努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4489903"/>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588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5880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49162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49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05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08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07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135691</xdr:rowOff>
    </xdr:from>
    <xdr:to>
      <xdr:col>76</xdr:col>
      <xdr:colOff>73025</xdr:colOff>
      <xdr:row>29</xdr:row>
      <xdr:rowOff>65841</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493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158568</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478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28548</xdr:rowOff>
    </xdr:from>
    <xdr:to>
      <xdr:col>72</xdr:col>
      <xdr:colOff>123825</xdr:colOff>
      <xdr:row>29</xdr:row>
      <xdr:rowOff>130148</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500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15041</xdr:rowOff>
    </xdr:from>
    <xdr:to>
      <xdr:col>76</xdr:col>
      <xdr:colOff>22225</xdr:colOff>
      <xdr:row>29</xdr:row>
      <xdr:rowOff>79348</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4084300" y="4987091"/>
          <a:ext cx="711200" cy="6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89462</xdr:rowOff>
    </xdr:from>
    <xdr:to>
      <xdr:col>68</xdr:col>
      <xdr:colOff>123825</xdr:colOff>
      <xdr:row>30</xdr:row>
      <xdr:rowOff>19612</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506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79348</xdr:rowOff>
    </xdr:from>
    <xdr:to>
      <xdr:col>72</xdr:col>
      <xdr:colOff>73025</xdr:colOff>
      <xdr:row>29</xdr:row>
      <xdr:rowOff>140262</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3322300" y="5051398"/>
          <a:ext cx="762000" cy="6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23459</xdr:rowOff>
    </xdr:from>
    <xdr:to>
      <xdr:col>64</xdr:col>
      <xdr:colOff>123825</xdr:colOff>
      <xdr:row>29</xdr:row>
      <xdr:rowOff>125059</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49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74259</xdr:rowOff>
    </xdr:from>
    <xdr:to>
      <xdr:col>68</xdr:col>
      <xdr:colOff>73025</xdr:colOff>
      <xdr:row>29</xdr:row>
      <xdr:rowOff>140262</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2560300" y="5046309"/>
          <a:ext cx="762000" cy="6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169463</xdr:rowOff>
    </xdr:from>
    <xdr:to>
      <xdr:col>60</xdr:col>
      <xdr:colOff>123825</xdr:colOff>
      <xdr:row>29</xdr:row>
      <xdr:rowOff>99613</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49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48813</xdr:rowOff>
    </xdr:from>
    <xdr:to>
      <xdr:col>64</xdr:col>
      <xdr:colOff>73025</xdr:colOff>
      <xdr:row>29</xdr:row>
      <xdr:rowOff>74259</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1798300" y="5020863"/>
          <a:ext cx="762000" cy="2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8581</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15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14441</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15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31558</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17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19684</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146675</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47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36139</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483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141586</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477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116140</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474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7,650
7,619
583.69
11,474,271
10,470,488
827,000
6,000,604
9,424,773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66239</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58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98878</xdr:rowOff>
    </xdr:from>
    <xdr:to>
      <xdr:col>24</xdr:col>
      <xdr:colOff>114300</xdr:colOff>
      <xdr:row>40</xdr:row>
      <xdr:rowOff>29028</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77305</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72753</xdr:rowOff>
    </xdr:from>
    <xdr:to>
      <xdr:col>20</xdr:col>
      <xdr:colOff>38100</xdr:colOff>
      <xdr:row>40</xdr:row>
      <xdr:rowOff>2903</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123553</xdr:rowOff>
    </xdr:from>
    <xdr:to>
      <xdr:col>24</xdr:col>
      <xdr:colOff>63500</xdr:colOff>
      <xdr:row>39</xdr:row>
      <xdr:rowOff>149678</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81010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48260</xdr:rowOff>
    </xdr:from>
    <xdr:to>
      <xdr:col>15</xdr:col>
      <xdr:colOff>101600</xdr:colOff>
      <xdr:row>39</xdr:row>
      <xdr:rowOff>149860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99060</xdr:rowOff>
    </xdr:from>
    <xdr:to>
      <xdr:col>19</xdr:col>
      <xdr:colOff>177800</xdr:colOff>
      <xdr:row>39</xdr:row>
      <xdr:rowOff>123553</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78561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23767</xdr:rowOff>
    </xdr:from>
    <xdr:to>
      <xdr:col>10</xdr:col>
      <xdr:colOff>165100</xdr:colOff>
      <xdr:row>39</xdr:row>
      <xdr:rowOff>125367</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74567</xdr:rowOff>
    </xdr:from>
    <xdr:to>
      <xdr:col>15</xdr:col>
      <xdr:colOff>50800</xdr:colOff>
      <xdr:row>39</xdr:row>
      <xdr:rowOff>99060</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7611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169091</xdr:rowOff>
    </xdr:from>
    <xdr:to>
      <xdr:col>6</xdr:col>
      <xdr:colOff>38100</xdr:colOff>
      <xdr:row>39</xdr:row>
      <xdr:rowOff>99241</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48441</xdr:rowOff>
    </xdr:from>
    <xdr:to>
      <xdr:col>10</xdr:col>
      <xdr:colOff>114300</xdr:colOff>
      <xdr:row>39</xdr:row>
      <xdr:rowOff>74567</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7349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130464</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165480</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140987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116494</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90368</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35259</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7064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141908</xdr:rowOff>
    </xdr:from>
    <xdr:to>
      <xdr:col>55</xdr:col>
      <xdr:colOff>50800</xdr:colOff>
      <xdr:row>41</xdr:row>
      <xdr:rowOff>72058</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699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164785</xdr:rowOff>
    </xdr:from>
    <xdr:ext cx="599010"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6851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147667</xdr:rowOff>
    </xdr:from>
    <xdr:to>
      <xdr:col>50</xdr:col>
      <xdr:colOff>165100</xdr:colOff>
      <xdr:row>41</xdr:row>
      <xdr:rowOff>77817</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00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21258</xdr:rowOff>
    </xdr:from>
    <xdr:to>
      <xdr:col>55</xdr:col>
      <xdr:colOff>0</xdr:colOff>
      <xdr:row>41</xdr:row>
      <xdr:rowOff>27017</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050708"/>
          <a:ext cx="838200" cy="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151690</xdr:rowOff>
    </xdr:from>
    <xdr:to>
      <xdr:col>46</xdr:col>
      <xdr:colOff>38100</xdr:colOff>
      <xdr:row>41</xdr:row>
      <xdr:rowOff>81840</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0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27017</xdr:rowOff>
    </xdr:from>
    <xdr:to>
      <xdr:col>50</xdr:col>
      <xdr:colOff>114300</xdr:colOff>
      <xdr:row>41</xdr:row>
      <xdr:rowOff>31040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056467"/>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158201</xdr:rowOff>
    </xdr:from>
    <xdr:to>
      <xdr:col>41</xdr:col>
      <xdr:colOff>101600</xdr:colOff>
      <xdr:row>41</xdr:row>
      <xdr:rowOff>88351</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01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31040</xdr:rowOff>
    </xdr:from>
    <xdr:to>
      <xdr:col>45</xdr:col>
      <xdr:colOff>177800</xdr:colOff>
      <xdr:row>41</xdr:row>
      <xdr:rowOff>37551</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060490"/>
          <a:ext cx="889000" cy="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162170</xdr:rowOff>
    </xdr:from>
    <xdr:to>
      <xdr:col>36</xdr:col>
      <xdr:colOff>165100</xdr:colOff>
      <xdr:row>41</xdr:row>
      <xdr:rowOff>92320</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0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37551</xdr:rowOff>
    </xdr:from>
    <xdr:to>
      <xdr:col>41</xdr:col>
      <xdr:colOff>50800</xdr:colOff>
      <xdr:row>41</xdr:row>
      <xdr:rowOff>41520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067001"/>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8755</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720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3059</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72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160289</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718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7068</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72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94344</xdr:rowOff>
    </xdr:from>
    <xdr:ext cx="599010"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27094" y="67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98367</xdr:rowOff>
    </xdr:from>
    <xdr:ext cx="599010"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50794" y="678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104878</xdr:rowOff>
    </xdr:from>
    <xdr:ext cx="599010"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61794" y="679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108847</xdr:rowOff>
    </xdr:from>
    <xdr:ext cx="599010"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672794" y="679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122300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99423</xdr:rowOff>
    </xdr:from>
    <xdr:to>
      <xdr:col>24</xdr:col>
      <xdr:colOff>114300</xdr:colOff>
      <xdr:row>63</xdr:row>
      <xdr:rowOff>29573</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77850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79828</xdr:rowOff>
    </xdr:from>
    <xdr:to>
      <xdr:col>20</xdr:col>
      <xdr:colOff>38100</xdr:colOff>
      <xdr:row>63</xdr:row>
      <xdr:rowOff>9978</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130628</xdr:rowOff>
    </xdr:from>
    <xdr:to>
      <xdr:col>24</xdr:col>
      <xdr:colOff>63500</xdr:colOff>
      <xdr:row>62</xdr:row>
      <xdr:rowOff>150223</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76052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56969</xdr:rowOff>
    </xdr:from>
    <xdr:to>
      <xdr:col>15</xdr:col>
      <xdr:colOff>101600</xdr:colOff>
      <xdr:row>62</xdr:row>
      <xdr:rowOff>158569</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107769</xdr:rowOff>
    </xdr:from>
    <xdr:to>
      <xdr:col>19</xdr:col>
      <xdr:colOff>177800</xdr:colOff>
      <xdr:row>62</xdr:row>
      <xdr:rowOff>130628</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73766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34109</xdr:rowOff>
    </xdr:from>
    <xdr:to>
      <xdr:col>10</xdr:col>
      <xdr:colOff>165100</xdr:colOff>
      <xdr:row>62</xdr:row>
      <xdr:rowOff>135709</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84909</xdr:rowOff>
    </xdr:from>
    <xdr:to>
      <xdr:col>15</xdr:col>
      <xdr:colOff>50800</xdr:colOff>
      <xdr:row>62</xdr:row>
      <xdr:rowOff>107769</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71480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9616</xdr:rowOff>
    </xdr:from>
    <xdr:to>
      <xdr:col>6</xdr:col>
      <xdr:colOff>38100</xdr:colOff>
      <xdr:row>62</xdr:row>
      <xdr:rowOff>111216</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60416</xdr:rowOff>
    </xdr:from>
    <xdr:to>
      <xdr:col>10</xdr:col>
      <xdr:colOff>114300</xdr:colOff>
      <xdr:row>62</xdr:row>
      <xdr:rowOff>84909</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69031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57530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1105</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149696</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126836</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102343</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72479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530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54554</xdr:rowOff>
    </xdr:from>
    <xdr:to>
      <xdr:col>55</xdr:col>
      <xdr:colOff>50800</xdr:colOff>
      <xdr:row>61</xdr:row>
      <xdr:rowOff>156154</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51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77431</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36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68697</xdr:rowOff>
    </xdr:from>
    <xdr:to>
      <xdr:col>50</xdr:col>
      <xdr:colOff>165100</xdr:colOff>
      <xdr:row>61</xdr:row>
      <xdr:rowOff>170297</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52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105354</xdr:rowOff>
    </xdr:from>
    <xdr:to>
      <xdr:col>55</xdr:col>
      <xdr:colOff>0</xdr:colOff>
      <xdr:row>61</xdr:row>
      <xdr:rowOff>119497</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563804"/>
          <a:ext cx="838200" cy="1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76129</xdr:rowOff>
    </xdr:from>
    <xdr:to>
      <xdr:col>46</xdr:col>
      <xdr:colOff>38100</xdr:colOff>
      <xdr:row>62</xdr:row>
      <xdr:rowOff>6279</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53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119497</xdr:rowOff>
    </xdr:from>
    <xdr:to>
      <xdr:col>50</xdr:col>
      <xdr:colOff>114300</xdr:colOff>
      <xdr:row>61</xdr:row>
      <xdr:rowOff>126929</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577947"/>
          <a:ext cx="889000" cy="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88392</xdr:rowOff>
    </xdr:from>
    <xdr:to>
      <xdr:col>41</xdr:col>
      <xdr:colOff>101600</xdr:colOff>
      <xdr:row>62</xdr:row>
      <xdr:rowOff>18542</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54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126929</xdr:rowOff>
    </xdr:from>
    <xdr:to>
      <xdr:col>45</xdr:col>
      <xdr:colOff>177800</xdr:colOff>
      <xdr:row>61</xdr:row>
      <xdr:rowOff>139192</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585379"/>
          <a:ext cx="8890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97049</xdr:rowOff>
    </xdr:from>
    <xdr:to>
      <xdr:col>36</xdr:col>
      <xdr:colOff>165100</xdr:colOff>
      <xdr:row>62</xdr:row>
      <xdr:rowOff>27199</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5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139192</xdr:rowOff>
    </xdr:from>
    <xdr:to>
      <xdr:col>41</xdr:col>
      <xdr:colOff>50800</xdr:colOff>
      <xdr:row>61</xdr:row>
      <xdr:rowOff>147849</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597642"/>
          <a:ext cx="889000" cy="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1866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27095" y="1063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44636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2795" y="1067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15374</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327095" y="1030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168856</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50795" y="1062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9669</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61795" y="1063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43726</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2795" y="1033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130191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017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133986</xdr:rowOff>
    </xdr:from>
    <xdr:to>
      <xdr:col>24</xdr:col>
      <xdr:colOff>114300</xdr:colOff>
      <xdr:row>84</xdr:row>
      <xdr:rowOff>64136</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112413</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118745</xdr:rowOff>
    </xdr:from>
    <xdr:to>
      <xdr:col>20</xdr:col>
      <xdr:colOff>38100</xdr:colOff>
      <xdr:row>84</xdr:row>
      <xdr:rowOff>48895</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169545</xdr:rowOff>
    </xdr:from>
    <xdr:to>
      <xdr:col>24</xdr:col>
      <xdr:colOff>63500</xdr:colOff>
      <xdr:row>84</xdr:row>
      <xdr:rowOff>13336</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4399895"/>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107314</xdr:rowOff>
    </xdr:from>
    <xdr:to>
      <xdr:col>15</xdr:col>
      <xdr:colOff>101600</xdr:colOff>
      <xdr:row>84</xdr:row>
      <xdr:rowOff>37464</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158114</xdr:rowOff>
    </xdr:from>
    <xdr:to>
      <xdr:col>19</xdr:col>
      <xdr:colOff>177800</xdr:colOff>
      <xdr:row>83</xdr:row>
      <xdr:rowOff>169545</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43884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71120</xdr:rowOff>
    </xdr:from>
    <xdr:to>
      <xdr:col>10</xdr:col>
      <xdr:colOff>165100</xdr:colOff>
      <xdr:row>84</xdr:row>
      <xdr:rowOff>1270</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121920</xdr:rowOff>
    </xdr:from>
    <xdr:to>
      <xdr:col>15</xdr:col>
      <xdr:colOff>50800</xdr:colOff>
      <xdr:row>83</xdr:row>
      <xdr:rowOff>158114</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43522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71120</xdr:rowOff>
    </xdr:from>
    <xdr:to>
      <xdr:col>6</xdr:col>
      <xdr:colOff>38100</xdr:colOff>
      <xdr:row>84</xdr:row>
      <xdr:rowOff>1270</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121920</xdr:rowOff>
    </xdr:from>
    <xdr:to>
      <xdr:col>10</xdr:col>
      <xdr:colOff>114300</xdr:colOff>
      <xdr:row>83</xdr:row>
      <xdr:rowOff>121920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4352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40022</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28591</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163847</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163847</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1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100-000059010000}"/>
            </a:ext>
          </a:extLst>
        </xdr:cNvPr>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a:extLst>
            <a:ext uri="{FF2B5EF4-FFF2-40B4-BE49-F238E27FC236}">
              <a16:creationId xmlns:a16="http://schemas.microsoft.com/office/drawing/2014/main" id="{00000000-0008-0000-0100-00005B010000}"/>
            </a:ext>
          </a:extLst>
        </xdr:cNvPr>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157751</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100-00005D010000}"/>
            </a:ext>
          </a:extLst>
        </xdr:cNvPr>
        <xdr:cNvSpPr txBox="1"/>
      </xdr:nvSpPr>
      <xdr:spPr>
        <a:xfrm>
          <a:off x="10515600" y="14559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108001</xdr:rowOff>
    </xdr:from>
    <xdr:to>
      <xdr:col>55</xdr:col>
      <xdr:colOff>50800</xdr:colOff>
      <xdr:row>85</xdr:row>
      <xdr:rowOff>38151</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0426700" y="1450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130878</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100-000069010000}"/>
            </a:ext>
          </a:extLst>
        </xdr:cNvPr>
        <xdr:cNvSpPr txBox="1"/>
      </xdr:nvSpPr>
      <xdr:spPr>
        <a:xfrm>
          <a:off x="10515600" y="1436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118287</xdr:rowOff>
    </xdr:from>
    <xdr:to>
      <xdr:col>50</xdr:col>
      <xdr:colOff>165100</xdr:colOff>
      <xdr:row>85</xdr:row>
      <xdr:rowOff>48437</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588500" y="1452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158801</xdr:rowOff>
    </xdr:from>
    <xdr:to>
      <xdr:col>55</xdr:col>
      <xdr:colOff>0</xdr:colOff>
      <xdr:row>84</xdr:row>
      <xdr:rowOff>169087</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9639300" y="14560601"/>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123698</xdr:rowOff>
    </xdr:from>
    <xdr:to>
      <xdr:col>46</xdr:col>
      <xdr:colOff>38100</xdr:colOff>
      <xdr:row>85</xdr:row>
      <xdr:rowOff>53848</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8699500" y="1452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169087</xdr:rowOff>
    </xdr:from>
    <xdr:to>
      <xdr:col>50</xdr:col>
      <xdr:colOff>114300</xdr:colOff>
      <xdr:row>85</xdr:row>
      <xdr:rowOff>3048</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8750300" y="14570887"/>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136576</xdr:rowOff>
    </xdr:from>
    <xdr:to>
      <xdr:col>41</xdr:col>
      <xdr:colOff>101600</xdr:colOff>
      <xdr:row>85</xdr:row>
      <xdr:rowOff>66726</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7810500" y="145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3048</xdr:rowOff>
    </xdr:from>
    <xdr:to>
      <xdr:col>45</xdr:col>
      <xdr:colOff>177800</xdr:colOff>
      <xdr:row>85</xdr:row>
      <xdr:rowOff>15926</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7861300" y="14576298"/>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921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15926</xdr:rowOff>
    </xdr:from>
    <xdr:to>
      <xdr:col>41</xdr:col>
      <xdr:colOff>50800</xdr:colOff>
      <xdr:row>85</xdr:row>
      <xdr:rowOff>22098</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6972300" y="14589176"/>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114927</xdr:rowOff>
    </xdr:from>
    <xdr:ext cx="469744" cy="259045"/>
    <xdr:sp macro="" textlink="">
      <xdr:nvSpPr>
        <xdr:cNvPr id="370" name="n_1aveValue【公営住宅】&#10;一人当たり面積">
          <a:extLst>
            <a:ext uri="{FF2B5EF4-FFF2-40B4-BE49-F238E27FC236}">
              <a16:creationId xmlns:a16="http://schemas.microsoft.com/office/drawing/2014/main" id="{00000000-0008-0000-0100-000072010000}"/>
            </a:ext>
          </a:extLst>
        </xdr:cNvPr>
        <xdr:cNvSpPr txBox="1"/>
      </xdr:nvSpPr>
      <xdr:spPr>
        <a:xfrm>
          <a:off x="9391727" y="1468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107154</xdr:rowOff>
    </xdr:from>
    <xdr:ext cx="469744" cy="259045"/>
    <xdr:sp macro="" textlink="">
      <xdr:nvSpPr>
        <xdr:cNvPr id="371" name="n_2aveValue【公営住宅】&#10;一人当たり面積">
          <a:extLst>
            <a:ext uri="{FF2B5EF4-FFF2-40B4-BE49-F238E27FC236}">
              <a16:creationId xmlns:a16="http://schemas.microsoft.com/office/drawing/2014/main" id="{00000000-0008-0000-0100-000073010000}"/>
            </a:ext>
          </a:extLst>
        </xdr:cNvPr>
        <xdr:cNvSpPr txBox="1"/>
      </xdr:nvSpPr>
      <xdr:spPr>
        <a:xfrm>
          <a:off x="8515427" y="1468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102430</xdr:rowOff>
    </xdr:from>
    <xdr:ext cx="469744" cy="259045"/>
    <xdr:sp macro="" textlink="">
      <xdr:nvSpPr>
        <xdr:cNvPr id="372" name="n_3aveValue【公営住宅】&#10;一人当たり面積">
          <a:extLst>
            <a:ext uri="{FF2B5EF4-FFF2-40B4-BE49-F238E27FC236}">
              <a16:creationId xmlns:a16="http://schemas.microsoft.com/office/drawing/2014/main" id="{00000000-0008-0000-0100-000074010000}"/>
            </a:ext>
          </a:extLst>
        </xdr:cNvPr>
        <xdr:cNvSpPr txBox="1"/>
      </xdr:nvSpPr>
      <xdr:spPr>
        <a:xfrm>
          <a:off x="76264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116603</xdr:rowOff>
    </xdr:from>
    <xdr:ext cx="469744" cy="259045"/>
    <xdr:sp macro="" textlink="">
      <xdr:nvSpPr>
        <xdr:cNvPr id="373" name="n_4aveValue【公営住宅】&#10;一人当たり面積">
          <a:extLst>
            <a:ext uri="{FF2B5EF4-FFF2-40B4-BE49-F238E27FC236}">
              <a16:creationId xmlns:a16="http://schemas.microsoft.com/office/drawing/2014/main" id="{00000000-0008-0000-0100-000075010000}"/>
            </a:ext>
          </a:extLst>
        </xdr:cNvPr>
        <xdr:cNvSpPr txBox="1"/>
      </xdr:nvSpPr>
      <xdr:spPr>
        <a:xfrm>
          <a:off x="6737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64964</xdr:rowOff>
    </xdr:from>
    <xdr:ext cx="469744" cy="259045"/>
    <xdr:sp macro="" textlink="">
      <xdr:nvSpPr>
        <xdr:cNvPr id="374" name="n_1mainValue【公営住宅】&#10;一人当たり面積">
          <a:extLst>
            <a:ext uri="{FF2B5EF4-FFF2-40B4-BE49-F238E27FC236}">
              <a16:creationId xmlns:a16="http://schemas.microsoft.com/office/drawing/2014/main" id="{00000000-0008-0000-0100-000076010000}"/>
            </a:ext>
          </a:extLst>
        </xdr:cNvPr>
        <xdr:cNvSpPr txBox="1"/>
      </xdr:nvSpPr>
      <xdr:spPr>
        <a:xfrm>
          <a:off x="9391727" y="1429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70375</xdr:rowOff>
    </xdr:from>
    <xdr:ext cx="469744" cy="259045"/>
    <xdr:sp macro="" textlink="">
      <xdr:nvSpPr>
        <xdr:cNvPr id="375" name="n_2mainValue【公営住宅】&#10;一人当たり面積">
          <a:extLst>
            <a:ext uri="{FF2B5EF4-FFF2-40B4-BE49-F238E27FC236}">
              <a16:creationId xmlns:a16="http://schemas.microsoft.com/office/drawing/2014/main" id="{00000000-0008-0000-0100-000077010000}"/>
            </a:ext>
          </a:extLst>
        </xdr:cNvPr>
        <xdr:cNvSpPr txBox="1"/>
      </xdr:nvSpPr>
      <xdr:spPr>
        <a:xfrm>
          <a:off x="8515427" y="1430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83253</xdr:rowOff>
    </xdr:from>
    <xdr:ext cx="469744" cy="259045"/>
    <xdr:sp macro="" textlink="">
      <xdr:nvSpPr>
        <xdr:cNvPr id="376" name="n_3mainValue【公営住宅】&#10;一人当たり面積">
          <a:extLst>
            <a:ext uri="{FF2B5EF4-FFF2-40B4-BE49-F238E27FC236}">
              <a16:creationId xmlns:a16="http://schemas.microsoft.com/office/drawing/2014/main" id="{00000000-0008-0000-0100-000078010000}"/>
            </a:ext>
          </a:extLst>
        </xdr:cNvPr>
        <xdr:cNvSpPr txBox="1"/>
      </xdr:nvSpPr>
      <xdr:spPr>
        <a:xfrm>
          <a:off x="7626427" y="1431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377" name="n_4mainValue【公営住宅】&#10;一人当たり面積">
          <a:extLst>
            <a:ext uri="{FF2B5EF4-FFF2-40B4-BE49-F238E27FC236}">
              <a16:creationId xmlns:a16="http://schemas.microsoft.com/office/drawing/2014/main" id="{00000000-0008-0000-0100-000079010000}"/>
            </a:ext>
          </a:extLst>
        </xdr:cNvPr>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1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100-0000A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100-0000A601000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100-0000A8010000}"/>
            </a:ext>
          </a:extLst>
        </xdr:cNvPr>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100512</xdr:rowOff>
    </xdr:from>
    <xdr:to>
      <xdr:col>85</xdr:col>
      <xdr:colOff>177800</xdr:colOff>
      <xdr:row>40</xdr:row>
      <xdr:rowOff>30662</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62687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78939</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100-0000B4010000}"/>
            </a:ext>
          </a:extLst>
        </xdr:cNvPr>
        <xdr:cNvSpPr txBox="1"/>
      </xdr:nvSpPr>
      <xdr:spPr>
        <a:xfrm>
          <a:off x="16357600"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43362</xdr:rowOff>
    </xdr:from>
    <xdr:to>
      <xdr:col>81</xdr:col>
      <xdr:colOff>101600</xdr:colOff>
      <xdr:row>39</xdr:row>
      <xdr:rowOff>144962</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5430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94162</xdr:rowOff>
    </xdr:from>
    <xdr:to>
      <xdr:col>85</xdr:col>
      <xdr:colOff>127000</xdr:colOff>
      <xdr:row>39</xdr:row>
      <xdr:rowOff>151312</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5481300" y="678071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154396</xdr:rowOff>
    </xdr:from>
    <xdr:to>
      <xdr:col>76</xdr:col>
      <xdr:colOff>165100</xdr:colOff>
      <xdr:row>39</xdr:row>
      <xdr:rowOff>84546</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4541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33746</xdr:rowOff>
    </xdr:from>
    <xdr:to>
      <xdr:col>81</xdr:col>
      <xdr:colOff>50800</xdr:colOff>
      <xdr:row>39</xdr:row>
      <xdr:rowOff>94162</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4592300" y="6720296"/>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133169</xdr:rowOff>
    </xdr:from>
    <xdr:to>
      <xdr:col>72</xdr:col>
      <xdr:colOff>38100</xdr:colOff>
      <xdr:row>40</xdr:row>
      <xdr:rowOff>63319</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3652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33746</xdr:rowOff>
    </xdr:from>
    <xdr:to>
      <xdr:col>76</xdr:col>
      <xdr:colOff>114300</xdr:colOff>
      <xdr:row>40</xdr:row>
      <xdr:rowOff>12519</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13703300" y="6720296"/>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80917</xdr:rowOff>
    </xdr:from>
    <xdr:to>
      <xdr:col>67</xdr:col>
      <xdr:colOff>101600</xdr:colOff>
      <xdr:row>40</xdr:row>
      <xdr:rowOff>11067</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2763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131717</xdr:rowOff>
    </xdr:from>
    <xdr:to>
      <xdr:col>71</xdr:col>
      <xdr:colOff>177800</xdr:colOff>
      <xdr:row>40</xdr:row>
      <xdr:rowOff>12519</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2814300" y="681826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136089</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52660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75673</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4389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54446</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35007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2194</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2611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1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100-0000DB010000}"/>
            </a:ext>
          </a:extLst>
        </xdr:cNvPr>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100-0000DD010000}"/>
            </a:ext>
          </a:extLst>
        </xdr:cNvPr>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126458</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100-0000DF010000}"/>
            </a:ext>
          </a:extLst>
        </xdr:cNvPr>
        <xdr:cNvSpPr txBox="1"/>
      </xdr:nvSpPr>
      <xdr:spPr>
        <a:xfrm>
          <a:off x="22199600" y="664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21107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92981</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100-0000EB010000}"/>
            </a:ext>
          </a:extLst>
        </xdr:cNvPr>
        <xdr:cNvSpPr txBox="1"/>
      </xdr:nvSpPr>
      <xdr:spPr>
        <a:xfrm>
          <a:off x="22199600"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125526</xdr:rowOff>
    </xdr:from>
    <xdr:to>
      <xdr:col>112</xdr:col>
      <xdr:colOff>38100</xdr:colOff>
      <xdr:row>40</xdr:row>
      <xdr:rowOff>55676</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1272500" y="68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165354</xdr:rowOff>
    </xdr:from>
    <xdr:to>
      <xdr:col>116</xdr:col>
      <xdr:colOff>63500</xdr:colOff>
      <xdr:row>40</xdr:row>
      <xdr:rowOff>4876</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21323300" y="6851904"/>
          <a:ext cx="8382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131013</xdr:rowOff>
    </xdr:from>
    <xdr:to>
      <xdr:col>107</xdr:col>
      <xdr:colOff>101600</xdr:colOff>
      <xdr:row>40</xdr:row>
      <xdr:rowOff>61163</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0383500" y="68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4876</xdr:rowOff>
    </xdr:from>
    <xdr:to>
      <xdr:col>111</xdr:col>
      <xdr:colOff>177800</xdr:colOff>
      <xdr:row>40</xdr:row>
      <xdr:rowOff>10363</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0434300" y="686287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140157</xdr:rowOff>
    </xdr:from>
    <xdr:to>
      <xdr:col>102</xdr:col>
      <xdr:colOff>165100</xdr:colOff>
      <xdr:row>40</xdr:row>
      <xdr:rowOff>70307</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9494500" y="682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10363</xdr:rowOff>
    </xdr:from>
    <xdr:to>
      <xdr:col>107</xdr:col>
      <xdr:colOff>50800</xdr:colOff>
      <xdr:row>40</xdr:row>
      <xdr:rowOff>19507</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19545300" y="686836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146558</xdr:rowOff>
    </xdr:from>
    <xdr:to>
      <xdr:col>98</xdr:col>
      <xdr:colOff>38100</xdr:colOff>
      <xdr:row>40</xdr:row>
      <xdr:rowOff>76708</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8605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19507</xdr:rowOff>
    </xdr:from>
    <xdr:to>
      <xdr:col>102</xdr:col>
      <xdr:colOff>114300</xdr:colOff>
      <xdr:row>40</xdr:row>
      <xdr:rowOff>25908</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8656300" y="687750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62145</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0199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70578</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8421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46803</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690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52290</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691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61434</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691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93235</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111125</xdr:rowOff>
    </xdr:from>
    <xdr:to>
      <xdr:col>85</xdr:col>
      <xdr:colOff>177800</xdr:colOff>
      <xdr:row>62</xdr:row>
      <xdr:rowOff>41275</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89552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82550</xdr:rowOff>
    </xdr:from>
    <xdr:to>
      <xdr:col>81</xdr:col>
      <xdr:colOff>101600</xdr:colOff>
      <xdr:row>62</xdr:row>
      <xdr:rowOff>12700</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133350</xdr:rowOff>
    </xdr:from>
    <xdr:to>
      <xdr:col>85</xdr:col>
      <xdr:colOff>127000</xdr:colOff>
      <xdr:row>61</xdr:row>
      <xdr:rowOff>161925</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5481300" y="105918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25400</xdr:rowOff>
    </xdr:from>
    <xdr:to>
      <xdr:col>76</xdr:col>
      <xdr:colOff>165100</xdr:colOff>
      <xdr:row>61</xdr:row>
      <xdr:rowOff>127000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76200</xdr:rowOff>
    </xdr:from>
    <xdr:to>
      <xdr:col>81</xdr:col>
      <xdr:colOff>50800</xdr:colOff>
      <xdr:row>61</xdr:row>
      <xdr:rowOff>133350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4592300" y="10534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4445</xdr:rowOff>
    </xdr:from>
    <xdr:to>
      <xdr:col>72</xdr:col>
      <xdr:colOff>38100</xdr:colOff>
      <xdr:row>61</xdr:row>
      <xdr:rowOff>106045</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55245</xdr:rowOff>
    </xdr:from>
    <xdr:to>
      <xdr:col>76</xdr:col>
      <xdr:colOff>114300</xdr:colOff>
      <xdr:row>61</xdr:row>
      <xdr:rowOff>76200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3703300" y="105136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128270</xdr:rowOff>
    </xdr:from>
    <xdr:to>
      <xdr:col>67</xdr:col>
      <xdr:colOff>101600</xdr:colOff>
      <xdr:row>61</xdr:row>
      <xdr:rowOff>58420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7620</xdr:rowOff>
    </xdr:from>
    <xdr:to>
      <xdr:col>71</xdr:col>
      <xdr:colOff>177800</xdr:colOff>
      <xdr:row>61</xdr:row>
      <xdr:rowOff>55245</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814300" y="104660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3827</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118127</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97172</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49547</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90238</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720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42088</xdr:rowOff>
    </xdr:from>
    <xdr:to>
      <xdr:col>116</xdr:col>
      <xdr:colOff>114300</xdr:colOff>
      <xdr:row>62</xdr:row>
      <xdr:rowOff>143688</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67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64965</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52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53366</xdr:rowOff>
    </xdr:from>
    <xdr:to>
      <xdr:col>112</xdr:col>
      <xdr:colOff>38100</xdr:colOff>
      <xdr:row>62</xdr:row>
      <xdr:rowOff>154966</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68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92888</xdr:rowOff>
    </xdr:from>
    <xdr:to>
      <xdr:col>116</xdr:col>
      <xdr:colOff>63500</xdr:colOff>
      <xdr:row>62</xdr:row>
      <xdr:rowOff>104166</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1323300" y="10722788"/>
          <a:ext cx="8382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59309</xdr:rowOff>
    </xdr:from>
    <xdr:to>
      <xdr:col>107</xdr:col>
      <xdr:colOff>101600</xdr:colOff>
      <xdr:row>62</xdr:row>
      <xdr:rowOff>160909</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6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104166</xdr:rowOff>
    </xdr:from>
    <xdr:to>
      <xdr:col>111</xdr:col>
      <xdr:colOff>177800</xdr:colOff>
      <xdr:row>62</xdr:row>
      <xdr:rowOff>110109</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0434300" y="10734066"/>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74549</xdr:rowOff>
    </xdr:from>
    <xdr:to>
      <xdr:col>102</xdr:col>
      <xdr:colOff>165100</xdr:colOff>
      <xdr:row>63</xdr:row>
      <xdr:rowOff>4699</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7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110109</xdr:rowOff>
    </xdr:from>
    <xdr:to>
      <xdr:col>107</xdr:col>
      <xdr:colOff>50800</xdr:colOff>
      <xdr:row>62</xdr:row>
      <xdr:rowOff>125349</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9545300" y="10740009"/>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81331</xdr:rowOff>
    </xdr:from>
    <xdr:to>
      <xdr:col>98</xdr:col>
      <xdr:colOff>38100</xdr:colOff>
      <xdr:row>63</xdr:row>
      <xdr:rowOff>11481</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71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125349</xdr:rowOff>
    </xdr:from>
    <xdr:to>
      <xdr:col>102</xdr:col>
      <xdr:colOff>114300</xdr:colOff>
      <xdr:row>62</xdr:row>
      <xdr:rowOff>132131</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8656300" y="10755249"/>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40708</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84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29201</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83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28439</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8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35679</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8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43</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045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5986</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046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21226</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047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28008</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048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00000000-0008-0000-0100-00009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a:extLst>
            <a:ext uri="{FF2B5EF4-FFF2-40B4-BE49-F238E27FC236}">
              <a16:creationId xmlns:a16="http://schemas.microsoft.com/office/drawing/2014/main" id="{00000000-0008-0000-0100-000099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667" name="【公民館】&#10;有形固定資産減価償却率最大値テキスト">
          <a:extLst>
            <a:ext uri="{FF2B5EF4-FFF2-40B4-BE49-F238E27FC236}">
              <a16:creationId xmlns:a16="http://schemas.microsoft.com/office/drawing/2014/main" id="{00000000-0008-0000-0100-00009B020000}"/>
            </a:ext>
          </a:extLst>
        </xdr:cNvPr>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121393</xdr:rowOff>
    </xdr:from>
    <xdr:ext cx="405111" cy="259045"/>
    <xdr:sp macro="" textlink="">
      <xdr:nvSpPr>
        <xdr:cNvPr id="669" name="【公民館】&#10;有形固定資産減価償却率平均値テキスト">
          <a:extLst>
            <a:ext uri="{FF2B5EF4-FFF2-40B4-BE49-F238E27FC236}">
              <a16:creationId xmlns:a16="http://schemas.microsoft.com/office/drawing/2014/main" id="{00000000-0008-0000-0100-00009D020000}"/>
            </a:ext>
          </a:extLst>
        </xdr:cNvPr>
        <xdr:cNvSpPr txBox="1"/>
      </xdr:nvSpPr>
      <xdr:spPr>
        <a:xfrm>
          <a:off x="16357600" y="18123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6268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139716</xdr:rowOff>
    </xdr:from>
    <xdr:ext cx="405111" cy="259045"/>
    <xdr:sp macro="" textlink="">
      <xdr:nvSpPr>
        <xdr:cNvPr id="681" name="【公民館】&#10;有形固定資産減価償却率該当値テキスト">
          <a:extLst>
            <a:ext uri="{FF2B5EF4-FFF2-40B4-BE49-F238E27FC236}">
              <a16:creationId xmlns:a16="http://schemas.microsoft.com/office/drawing/2014/main" id="{00000000-0008-0000-0100-0000A9020000}"/>
            </a:ext>
          </a:extLst>
        </xdr:cNvPr>
        <xdr:cNvSpPr txBox="1"/>
      </xdr:nvSpPr>
      <xdr:spPr>
        <a:xfrm>
          <a:off x="16357600"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138068</xdr:rowOff>
    </xdr:from>
    <xdr:to>
      <xdr:col>81</xdr:col>
      <xdr:colOff>101600</xdr:colOff>
      <xdr:row>106</xdr:row>
      <xdr:rowOff>68218</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5430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167639</xdr:rowOff>
    </xdr:from>
    <xdr:to>
      <xdr:col>85</xdr:col>
      <xdr:colOff>127000</xdr:colOff>
      <xdr:row>106</xdr:row>
      <xdr:rowOff>17418</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flipV="1">
          <a:off x="15481300" y="18169889"/>
          <a:ext cx="8382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4541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17418</xdr:rowOff>
    </xdr:from>
    <xdr:to>
      <xdr:col>81</xdr:col>
      <xdr:colOff>50800</xdr:colOff>
      <xdr:row>106</xdr:row>
      <xdr:rowOff>20682</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flipV="1">
          <a:off x="14592300" y="181911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165826</xdr:rowOff>
    </xdr:from>
    <xdr:to>
      <xdr:col>72</xdr:col>
      <xdr:colOff>38100</xdr:colOff>
      <xdr:row>106</xdr:row>
      <xdr:rowOff>95976</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3652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20682</xdr:rowOff>
    </xdr:from>
    <xdr:to>
      <xdr:col>76</xdr:col>
      <xdr:colOff>114300</xdr:colOff>
      <xdr:row>106</xdr:row>
      <xdr:rowOff>45176</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flipV="1">
          <a:off x="13703300" y="18194382"/>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136434</xdr:rowOff>
    </xdr:from>
    <xdr:to>
      <xdr:col>67</xdr:col>
      <xdr:colOff>101600</xdr:colOff>
      <xdr:row>106</xdr:row>
      <xdr:rowOff>66584</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12763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15784</xdr:rowOff>
    </xdr:from>
    <xdr:to>
      <xdr:col>71</xdr:col>
      <xdr:colOff>177800</xdr:colOff>
      <xdr:row>106</xdr:row>
      <xdr:rowOff>45176</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2814300" y="181894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690" name="n_1aveValue【公民館】&#10;有形固定資産減価償却率">
          <a:extLst>
            <a:ext uri="{FF2B5EF4-FFF2-40B4-BE49-F238E27FC236}">
              <a16:creationId xmlns:a16="http://schemas.microsoft.com/office/drawing/2014/main" id="{00000000-0008-0000-0100-0000B2020000}"/>
            </a:ext>
          </a:extLst>
        </xdr:cNvPr>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691" name="n_2aveValue【公民館】&#10;有形固定資産減価償却率">
          <a:extLst>
            <a:ext uri="{FF2B5EF4-FFF2-40B4-BE49-F238E27FC236}">
              <a16:creationId xmlns:a16="http://schemas.microsoft.com/office/drawing/2014/main" id="{00000000-0008-0000-0100-0000B3020000}"/>
            </a:ext>
          </a:extLst>
        </xdr:cNvPr>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692" name="n_3aveValue【公民館】&#10;有形固定資産減価償却率">
          <a:extLst>
            <a:ext uri="{FF2B5EF4-FFF2-40B4-BE49-F238E27FC236}">
              <a16:creationId xmlns:a16="http://schemas.microsoft.com/office/drawing/2014/main" id="{00000000-0008-0000-0100-0000B4020000}"/>
            </a:ext>
          </a:extLst>
        </xdr:cNvPr>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693" name="n_4aveValue【公民館】&#10;有形固定資産減価償却率">
          <a:extLst>
            <a:ext uri="{FF2B5EF4-FFF2-40B4-BE49-F238E27FC236}">
              <a16:creationId xmlns:a16="http://schemas.microsoft.com/office/drawing/2014/main" id="{00000000-0008-0000-0100-0000B5020000}"/>
            </a:ext>
          </a:extLst>
        </xdr:cNvPr>
        <xdr:cNvSpPr txBox="1"/>
      </xdr:nvSpPr>
      <xdr:spPr>
        <a:xfrm>
          <a:off x="12611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59345</xdr:rowOff>
    </xdr:from>
    <xdr:ext cx="405111" cy="259045"/>
    <xdr:sp macro="" textlink="">
      <xdr:nvSpPr>
        <xdr:cNvPr id="694" name="n_1mainValue【公民館】&#10;有形固定資産減価償却率">
          <a:extLst>
            <a:ext uri="{FF2B5EF4-FFF2-40B4-BE49-F238E27FC236}">
              <a16:creationId xmlns:a16="http://schemas.microsoft.com/office/drawing/2014/main" id="{00000000-0008-0000-0100-0000B6020000}"/>
            </a:ext>
          </a:extLst>
        </xdr:cNvPr>
        <xdr:cNvSpPr txBox="1"/>
      </xdr:nvSpPr>
      <xdr:spPr>
        <a:xfrm>
          <a:off x="152660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62609</xdr:rowOff>
    </xdr:from>
    <xdr:ext cx="405111" cy="259045"/>
    <xdr:sp macro="" textlink="">
      <xdr:nvSpPr>
        <xdr:cNvPr id="695" name="n_2mainValue【公民館】&#10;有形固定資産減価償却率">
          <a:extLst>
            <a:ext uri="{FF2B5EF4-FFF2-40B4-BE49-F238E27FC236}">
              <a16:creationId xmlns:a16="http://schemas.microsoft.com/office/drawing/2014/main" id="{00000000-0008-0000-0100-0000B7020000}"/>
            </a:ext>
          </a:extLst>
        </xdr:cNvPr>
        <xdr:cNvSpPr txBox="1"/>
      </xdr:nvSpPr>
      <xdr:spPr>
        <a:xfrm>
          <a:off x="14389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87103</xdr:rowOff>
    </xdr:from>
    <xdr:ext cx="405111" cy="259045"/>
    <xdr:sp macro="" textlink="">
      <xdr:nvSpPr>
        <xdr:cNvPr id="696" name="n_3mainValue【公民館】&#10;有形固定資産減価償却率">
          <a:extLst>
            <a:ext uri="{FF2B5EF4-FFF2-40B4-BE49-F238E27FC236}">
              <a16:creationId xmlns:a16="http://schemas.microsoft.com/office/drawing/2014/main" id="{00000000-0008-0000-0100-0000B8020000}"/>
            </a:ext>
          </a:extLst>
        </xdr:cNvPr>
        <xdr:cNvSpPr txBox="1"/>
      </xdr:nvSpPr>
      <xdr:spPr>
        <a:xfrm>
          <a:off x="13500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83111</xdr:rowOff>
    </xdr:from>
    <xdr:ext cx="405111" cy="259045"/>
    <xdr:sp macro="" textlink="">
      <xdr:nvSpPr>
        <xdr:cNvPr id="697" name="n_4mainValue【公民館】&#10;有形固定資産減価償却率">
          <a:extLst>
            <a:ext uri="{FF2B5EF4-FFF2-40B4-BE49-F238E27FC236}">
              <a16:creationId xmlns:a16="http://schemas.microsoft.com/office/drawing/2014/main" id="{00000000-0008-0000-0100-0000B9020000}"/>
            </a:ext>
          </a:extLst>
        </xdr:cNvPr>
        <xdr:cNvSpPr txBox="1"/>
      </xdr:nvSpPr>
      <xdr:spPr>
        <a:xfrm>
          <a:off x="12611744" y="1791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00000000-0008-0000-0100-0000D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2" name="【公民館】&#10;一人当たり面積最小値テキスト">
          <a:extLst>
            <a:ext uri="{FF2B5EF4-FFF2-40B4-BE49-F238E27FC236}">
              <a16:creationId xmlns:a16="http://schemas.microsoft.com/office/drawing/2014/main" id="{00000000-0008-0000-0100-0000D2020000}"/>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724" name="【公民館】&#10;一人当たり面積最大値テキスト">
          <a:extLst>
            <a:ext uri="{FF2B5EF4-FFF2-40B4-BE49-F238E27FC236}">
              <a16:creationId xmlns:a16="http://schemas.microsoft.com/office/drawing/2014/main" id="{00000000-0008-0000-0100-0000D4020000}"/>
            </a:ext>
          </a:extLst>
        </xdr:cNvPr>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18305</xdr:rowOff>
    </xdr:from>
    <xdr:ext cx="469744" cy="259045"/>
    <xdr:sp macro="" textlink="">
      <xdr:nvSpPr>
        <xdr:cNvPr id="726" name="【公民館】&#10;一人当たり面積平均値テキスト">
          <a:extLst>
            <a:ext uri="{FF2B5EF4-FFF2-40B4-BE49-F238E27FC236}">
              <a16:creationId xmlns:a16="http://schemas.microsoft.com/office/drawing/2014/main" id="{00000000-0008-0000-0100-0000D6020000}"/>
            </a:ext>
          </a:extLst>
        </xdr:cNvPr>
        <xdr:cNvSpPr txBox="1"/>
      </xdr:nvSpPr>
      <xdr:spPr>
        <a:xfrm>
          <a:off x="22199600" y="18192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109982</xdr:rowOff>
    </xdr:from>
    <xdr:to>
      <xdr:col>116</xdr:col>
      <xdr:colOff>114300</xdr:colOff>
      <xdr:row>100</xdr:row>
      <xdr:rowOff>40132</xdr:rowOff>
    </xdr:to>
    <xdr:sp macro="" textlink="">
      <xdr:nvSpPr>
        <xdr:cNvPr id="737" name="楕円 736">
          <a:extLst>
            <a:ext uri="{FF2B5EF4-FFF2-40B4-BE49-F238E27FC236}">
              <a16:creationId xmlns:a16="http://schemas.microsoft.com/office/drawing/2014/main" id="{00000000-0008-0000-0100-0000E1020000}"/>
            </a:ext>
          </a:extLst>
        </xdr:cNvPr>
        <xdr:cNvSpPr/>
      </xdr:nvSpPr>
      <xdr:spPr>
        <a:xfrm>
          <a:off x="22110700" y="1708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63009</xdr:rowOff>
    </xdr:from>
    <xdr:ext cx="469744" cy="259045"/>
    <xdr:sp macro="" textlink="">
      <xdr:nvSpPr>
        <xdr:cNvPr id="738" name="【公民館】&#10;一人当たり面積該当値テキスト">
          <a:extLst>
            <a:ext uri="{FF2B5EF4-FFF2-40B4-BE49-F238E27FC236}">
              <a16:creationId xmlns:a16="http://schemas.microsoft.com/office/drawing/2014/main" id="{00000000-0008-0000-0100-0000E2020000}"/>
            </a:ext>
          </a:extLst>
        </xdr:cNvPr>
        <xdr:cNvSpPr txBox="1"/>
      </xdr:nvSpPr>
      <xdr:spPr>
        <a:xfrm>
          <a:off x="22199600" y="1703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163322</xdr:rowOff>
    </xdr:from>
    <xdr:to>
      <xdr:col>112</xdr:col>
      <xdr:colOff>38100</xdr:colOff>
      <xdr:row>100</xdr:row>
      <xdr:rowOff>93472</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21272500" y="171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160782</xdr:rowOff>
    </xdr:from>
    <xdr:to>
      <xdr:col>116</xdr:col>
      <xdr:colOff>63500</xdr:colOff>
      <xdr:row>100</xdr:row>
      <xdr:rowOff>42672</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flipV="1">
          <a:off x="21323300" y="17134332"/>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19304</xdr:rowOff>
    </xdr:from>
    <xdr:to>
      <xdr:col>107</xdr:col>
      <xdr:colOff>101600</xdr:colOff>
      <xdr:row>100</xdr:row>
      <xdr:rowOff>120904</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20383500" y="171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42672</xdr:rowOff>
    </xdr:from>
    <xdr:to>
      <xdr:col>111</xdr:col>
      <xdr:colOff>177800</xdr:colOff>
      <xdr:row>100</xdr:row>
      <xdr:rowOff>70104</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flipV="1">
          <a:off x="20434300" y="171876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138176</xdr:rowOff>
    </xdr:from>
    <xdr:to>
      <xdr:col>102</xdr:col>
      <xdr:colOff>165100</xdr:colOff>
      <xdr:row>101</xdr:row>
      <xdr:rowOff>68326</xdr:rowOff>
    </xdr:to>
    <xdr:sp macro="" textlink="">
      <xdr:nvSpPr>
        <xdr:cNvPr id="743" name="楕円 742">
          <a:extLst>
            <a:ext uri="{FF2B5EF4-FFF2-40B4-BE49-F238E27FC236}">
              <a16:creationId xmlns:a16="http://schemas.microsoft.com/office/drawing/2014/main" id="{00000000-0008-0000-0100-0000E7020000}"/>
            </a:ext>
          </a:extLst>
        </xdr:cNvPr>
        <xdr:cNvSpPr/>
      </xdr:nvSpPr>
      <xdr:spPr>
        <a:xfrm>
          <a:off x="19494500" y="1728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70104</xdr:rowOff>
    </xdr:from>
    <xdr:to>
      <xdr:col>107</xdr:col>
      <xdr:colOff>50800</xdr:colOff>
      <xdr:row>101</xdr:row>
      <xdr:rowOff>17526</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flipV="1">
          <a:off x="19545300" y="172151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168656</xdr:rowOff>
    </xdr:from>
    <xdr:to>
      <xdr:col>98</xdr:col>
      <xdr:colOff>38100</xdr:colOff>
      <xdr:row>101</xdr:row>
      <xdr:rowOff>98806</xdr:rowOff>
    </xdr:to>
    <xdr:sp macro="" textlink="">
      <xdr:nvSpPr>
        <xdr:cNvPr id="745" name="楕円 744">
          <a:extLst>
            <a:ext uri="{FF2B5EF4-FFF2-40B4-BE49-F238E27FC236}">
              <a16:creationId xmlns:a16="http://schemas.microsoft.com/office/drawing/2014/main" id="{00000000-0008-0000-0100-0000E9020000}"/>
            </a:ext>
          </a:extLst>
        </xdr:cNvPr>
        <xdr:cNvSpPr/>
      </xdr:nvSpPr>
      <xdr:spPr>
        <a:xfrm>
          <a:off x="18605500" y="1731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17526</xdr:rowOff>
    </xdr:from>
    <xdr:to>
      <xdr:col>102</xdr:col>
      <xdr:colOff>114300</xdr:colOff>
      <xdr:row>101</xdr:row>
      <xdr:rowOff>48006</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flipV="1">
          <a:off x="18656300" y="17333976"/>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151655</xdr:rowOff>
    </xdr:from>
    <xdr:ext cx="469744" cy="259045"/>
    <xdr:sp macro="" textlink="">
      <xdr:nvSpPr>
        <xdr:cNvPr id="747" name="n_1aveValue【公民館】&#10;一人当たり面積">
          <a:extLst>
            <a:ext uri="{FF2B5EF4-FFF2-40B4-BE49-F238E27FC236}">
              <a16:creationId xmlns:a16="http://schemas.microsoft.com/office/drawing/2014/main" id="{00000000-0008-0000-0100-0000EB020000}"/>
            </a:ext>
          </a:extLst>
        </xdr:cNvPr>
        <xdr:cNvSpPr txBox="1"/>
      </xdr:nvSpPr>
      <xdr:spPr>
        <a:xfrm>
          <a:off x="21075727" y="183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144035</xdr:rowOff>
    </xdr:from>
    <xdr:ext cx="469744" cy="259045"/>
    <xdr:sp macro="" textlink="">
      <xdr:nvSpPr>
        <xdr:cNvPr id="748" name="n_2aveValue【公民館】&#10;一人当たり面積">
          <a:extLst>
            <a:ext uri="{FF2B5EF4-FFF2-40B4-BE49-F238E27FC236}">
              <a16:creationId xmlns:a16="http://schemas.microsoft.com/office/drawing/2014/main" id="{00000000-0008-0000-0100-0000EC020000}"/>
            </a:ext>
          </a:extLst>
        </xdr:cNvPr>
        <xdr:cNvSpPr txBox="1"/>
      </xdr:nvSpPr>
      <xdr:spPr>
        <a:xfrm>
          <a:off x="201994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164609</xdr:rowOff>
    </xdr:from>
    <xdr:ext cx="469744" cy="259045"/>
    <xdr:sp macro="" textlink="">
      <xdr:nvSpPr>
        <xdr:cNvPr id="749" name="n_3aveValue【公民館】&#10;一人当たり面積">
          <a:extLst>
            <a:ext uri="{FF2B5EF4-FFF2-40B4-BE49-F238E27FC236}">
              <a16:creationId xmlns:a16="http://schemas.microsoft.com/office/drawing/2014/main" id="{00000000-0008-0000-0100-0000ED020000}"/>
            </a:ext>
          </a:extLst>
        </xdr:cNvPr>
        <xdr:cNvSpPr txBox="1"/>
      </xdr:nvSpPr>
      <xdr:spPr>
        <a:xfrm>
          <a:off x="19310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23640</xdr:rowOff>
    </xdr:from>
    <xdr:ext cx="469744" cy="259045"/>
    <xdr:sp macro="" textlink="">
      <xdr:nvSpPr>
        <xdr:cNvPr id="750" name="n_4aveValue【公民館】&#10;一人当たり面積">
          <a:extLst>
            <a:ext uri="{FF2B5EF4-FFF2-40B4-BE49-F238E27FC236}">
              <a16:creationId xmlns:a16="http://schemas.microsoft.com/office/drawing/2014/main" id="{00000000-0008-0000-0100-0000EE020000}"/>
            </a:ext>
          </a:extLst>
        </xdr:cNvPr>
        <xdr:cNvSpPr txBox="1"/>
      </xdr:nvSpPr>
      <xdr:spPr>
        <a:xfrm>
          <a:off x="18421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109999</xdr:rowOff>
    </xdr:from>
    <xdr:ext cx="469744" cy="259045"/>
    <xdr:sp macro="" textlink="">
      <xdr:nvSpPr>
        <xdr:cNvPr id="751" name="n_1mainValue【公民館】&#10;一人当たり面積">
          <a:extLst>
            <a:ext uri="{FF2B5EF4-FFF2-40B4-BE49-F238E27FC236}">
              <a16:creationId xmlns:a16="http://schemas.microsoft.com/office/drawing/2014/main" id="{00000000-0008-0000-0100-0000EF020000}"/>
            </a:ext>
          </a:extLst>
        </xdr:cNvPr>
        <xdr:cNvSpPr txBox="1"/>
      </xdr:nvSpPr>
      <xdr:spPr>
        <a:xfrm>
          <a:off x="21075727"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137431</xdr:rowOff>
    </xdr:from>
    <xdr:ext cx="469744" cy="259045"/>
    <xdr:sp macro="" textlink="">
      <xdr:nvSpPr>
        <xdr:cNvPr id="752" name="n_2mainValue【公民館】&#10;一人当たり面積">
          <a:extLst>
            <a:ext uri="{FF2B5EF4-FFF2-40B4-BE49-F238E27FC236}">
              <a16:creationId xmlns:a16="http://schemas.microsoft.com/office/drawing/2014/main" id="{00000000-0008-0000-0100-0000F0020000}"/>
            </a:ext>
          </a:extLst>
        </xdr:cNvPr>
        <xdr:cNvSpPr txBox="1"/>
      </xdr:nvSpPr>
      <xdr:spPr>
        <a:xfrm>
          <a:off x="20199427" y="1693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84853</xdr:rowOff>
    </xdr:from>
    <xdr:ext cx="469744" cy="259045"/>
    <xdr:sp macro="" textlink="">
      <xdr:nvSpPr>
        <xdr:cNvPr id="753" name="n_3mainValue【公民館】&#10;一人当たり面積">
          <a:extLst>
            <a:ext uri="{FF2B5EF4-FFF2-40B4-BE49-F238E27FC236}">
              <a16:creationId xmlns:a16="http://schemas.microsoft.com/office/drawing/2014/main" id="{00000000-0008-0000-0100-0000F1020000}"/>
            </a:ext>
          </a:extLst>
        </xdr:cNvPr>
        <xdr:cNvSpPr txBox="1"/>
      </xdr:nvSpPr>
      <xdr:spPr>
        <a:xfrm>
          <a:off x="19310427" y="170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115333</xdr:rowOff>
    </xdr:from>
    <xdr:ext cx="469744" cy="259045"/>
    <xdr:sp macro="" textlink="">
      <xdr:nvSpPr>
        <xdr:cNvPr id="754" name="n_4mainValue【公民館】&#10;一人当たり面積">
          <a:extLst>
            <a:ext uri="{FF2B5EF4-FFF2-40B4-BE49-F238E27FC236}">
              <a16:creationId xmlns:a16="http://schemas.microsoft.com/office/drawing/2014/main" id="{00000000-0008-0000-0100-0000F2020000}"/>
            </a:ext>
          </a:extLst>
        </xdr:cNvPr>
        <xdr:cNvSpPr txBox="1"/>
      </xdr:nvSpPr>
      <xdr:spPr>
        <a:xfrm>
          <a:off x="18421427" y="1708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00000000-0008-0000-0100-0000F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00000000-0008-0000-0100-0000F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類似団体と比較してほとんどの施設において、有形固定資産減価償却率が高くなっている。特に工作物の道路・橋梁・トンネルはかなり減価償却が進んでいる。</a:t>
          </a:r>
          <a:endParaRPr lang="ja-JP" altLang="ja-JP" sz="1400">
            <a:effectLst/>
          </a:endParaRPr>
        </a:p>
        <a:p>
          <a:r>
            <a:rPr kumimoji="1" lang="ja-JP" altLang="ja-JP" sz="1100">
              <a:solidFill>
                <a:schemeClr val="dk1"/>
              </a:solidFill>
              <a:effectLst/>
              <a:latin typeface="+mn-lt"/>
              <a:ea typeface="+mn-ea"/>
              <a:cs typeface="+mn-cs"/>
            </a:rPr>
            <a:t>本町は林業の町であり、木造の公共施設が多く、特に学校等は木造化に進んで取り組んできた。木造の耐用年数が短いということも減価償却率が高い要因のひとつである。</a:t>
          </a:r>
          <a:endParaRPr lang="ja-JP" altLang="ja-JP" sz="1400">
            <a:effectLst/>
          </a:endParaRPr>
        </a:p>
        <a:p>
          <a:r>
            <a:rPr kumimoji="1" lang="ja-JP" altLang="ja-JP" sz="1100">
              <a:solidFill>
                <a:schemeClr val="dk1"/>
              </a:solidFill>
              <a:effectLst/>
              <a:latin typeface="+mn-lt"/>
              <a:ea typeface="+mn-ea"/>
              <a:cs typeface="+mn-cs"/>
            </a:rPr>
            <a:t>さらに、人口減少により一人当たりの面積も多い状況にあり、今後は公共施設等総合管理計画に基づき、保有施設の総量縮減、統廃合・複合化を推進し、更新整備に要する経費を抑制する必要がある。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7,650
7,619
583.69
11,474,271
10,470,488
827,000
6,000,604
9,424,773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38644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9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156771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7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38644</xdr:rowOff>
    </xdr:from>
    <xdr:to>
      <xdr:col>24</xdr:col>
      <xdr:colOff>152400</xdr:colOff>
      <xdr:row>33</xdr:row>
      <xdr:rowOff>38644</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547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69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85816</xdr:rowOff>
    </xdr:from>
    <xdr:to>
      <xdr:col>15</xdr:col>
      <xdr:colOff>101600</xdr:colOff>
      <xdr:row>39</xdr:row>
      <xdr:rowOff>15966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35197</xdr:rowOff>
    </xdr:from>
    <xdr:to>
      <xdr:col>24</xdr:col>
      <xdr:colOff>114300</xdr:colOff>
      <xdr:row>42</xdr:row>
      <xdr:rowOff>136797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72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121574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7151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85997</xdr:rowOff>
    </xdr:from>
    <xdr:to>
      <xdr:col>24</xdr:col>
      <xdr:colOff>63500</xdr:colOff>
      <xdr:row>42</xdr:row>
      <xdr:rowOff>92528</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3797300" y="728689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157662</xdr:rowOff>
    </xdr:from>
    <xdr:to>
      <xdr:col>15</xdr:col>
      <xdr:colOff>101600</xdr:colOff>
      <xdr:row>42</xdr:row>
      <xdr:rowOff>87812</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37012</xdr:rowOff>
    </xdr:from>
    <xdr:to>
      <xdr:col>19</xdr:col>
      <xdr:colOff>177800</xdr:colOff>
      <xdr:row>42</xdr:row>
      <xdr:rowOff>92528</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723791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89081</xdr:rowOff>
    </xdr:from>
    <xdr:to>
      <xdr:col>10</xdr:col>
      <xdr:colOff>165100</xdr:colOff>
      <xdr:row>42</xdr:row>
      <xdr:rowOff>19231</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139881</xdr:rowOff>
    </xdr:from>
    <xdr:to>
      <xdr:col>15</xdr:col>
      <xdr:colOff>50800</xdr:colOff>
      <xdr:row>42</xdr:row>
      <xdr:rowOff>37012</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71693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20501</xdr:rowOff>
    </xdr:from>
    <xdr:to>
      <xdr:col>6</xdr:col>
      <xdr:colOff>38100</xdr:colOff>
      <xdr:row>41</xdr:row>
      <xdr:rowOff>122101</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71301</xdr:rowOff>
    </xdr:from>
    <xdr:to>
      <xdr:col>10</xdr:col>
      <xdr:colOff>114300</xdr:colOff>
      <xdr:row>41</xdr:row>
      <xdr:rowOff>139881</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71007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43923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32493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49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78939</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727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10358</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721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113228</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119634</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85978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123461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119634</xdr:rowOff>
    </xdr:from>
    <xdr:to>
      <xdr:col>55</xdr:col>
      <xdr:colOff>88900</xdr:colOff>
      <xdr:row>41</xdr:row>
      <xdr:rowOff>119634</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12971</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528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34544</xdr:rowOff>
    </xdr:from>
    <xdr:to>
      <xdr:col>55</xdr:col>
      <xdr:colOff>50800</xdr:colOff>
      <xdr:row>38</xdr:row>
      <xdr:rowOff>136144</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169418</xdr:rowOff>
    </xdr:from>
    <xdr:to>
      <xdr:col>50</xdr:col>
      <xdr:colOff>165100</xdr:colOff>
      <xdr:row>38</xdr:row>
      <xdr:rowOff>99568</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155702</xdr:rowOff>
    </xdr:from>
    <xdr:to>
      <xdr:col>46</xdr:col>
      <xdr:colOff>38100</xdr:colOff>
      <xdr:row>38</xdr:row>
      <xdr:rowOff>85852</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43688</xdr:rowOff>
    </xdr:from>
    <xdr:to>
      <xdr:col>36</xdr:col>
      <xdr:colOff>165100</xdr:colOff>
      <xdr:row>38</xdr:row>
      <xdr:rowOff>145288</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20845</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36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20828</xdr:rowOff>
    </xdr:from>
    <xdr:to>
      <xdr:col>50</xdr:col>
      <xdr:colOff>165100</xdr:colOff>
      <xdr:row>38</xdr:row>
      <xdr:rowOff>122428</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48768</xdr:rowOff>
    </xdr:from>
    <xdr:to>
      <xdr:col>55</xdr:col>
      <xdr:colOff>0</xdr:colOff>
      <xdr:row>38</xdr:row>
      <xdr:rowOff>71628</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65638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29972</xdr:rowOff>
    </xdr:from>
    <xdr:to>
      <xdr:col>46</xdr:col>
      <xdr:colOff>38100</xdr:colOff>
      <xdr:row>38</xdr:row>
      <xdr:rowOff>131572</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71628</xdr:rowOff>
    </xdr:from>
    <xdr:to>
      <xdr:col>50</xdr:col>
      <xdr:colOff>114300</xdr:colOff>
      <xdr:row>38</xdr:row>
      <xdr:rowOff>80772</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750300" y="6586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48260</xdr:rowOff>
    </xdr:from>
    <xdr:to>
      <xdr:col>41</xdr:col>
      <xdr:colOff>101600</xdr:colOff>
      <xdr:row>38</xdr:row>
      <xdr:rowOff>149860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80772</xdr:rowOff>
    </xdr:from>
    <xdr:to>
      <xdr:col>45</xdr:col>
      <xdr:colOff>177800</xdr:colOff>
      <xdr:row>38</xdr:row>
      <xdr:rowOff>99060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861300" y="65958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61976</xdr:rowOff>
    </xdr:from>
    <xdr:to>
      <xdr:col>36</xdr:col>
      <xdr:colOff>165100</xdr:colOff>
      <xdr:row>38</xdr:row>
      <xdr:rowOff>163576</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99060</xdr:rowOff>
    </xdr:from>
    <xdr:to>
      <xdr:col>41</xdr:col>
      <xdr:colOff>50800</xdr:colOff>
      <xdr:row>38</xdr:row>
      <xdr:rowOff>112776</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972300" y="6614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116095</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102379</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161815</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113555</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662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122699</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663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154703</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666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2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2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00000000-0008-0000-0200-0000AF000000}"/>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200-0000B1000000}"/>
            </a:ext>
          </a:extLst>
        </xdr:cNvPr>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4717</xdr:rowOff>
    </xdr:from>
    <xdr:to>
      <xdr:col>24</xdr:col>
      <xdr:colOff>114300</xdr:colOff>
      <xdr:row>62</xdr:row>
      <xdr:rowOff>106317</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45847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154594</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200-0000BD000000}"/>
            </a:ext>
          </a:extLst>
        </xdr:cNvPr>
        <xdr:cNvSpPr txBox="1"/>
      </xdr:nvSpPr>
      <xdr:spPr>
        <a:xfrm>
          <a:off x="4673600"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169635</xdr:rowOff>
    </xdr:from>
    <xdr:to>
      <xdr:col>20</xdr:col>
      <xdr:colOff>38100</xdr:colOff>
      <xdr:row>62</xdr:row>
      <xdr:rowOff>99785</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3746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48985</xdr:rowOff>
    </xdr:from>
    <xdr:to>
      <xdr:col>24</xdr:col>
      <xdr:colOff>63500</xdr:colOff>
      <xdr:row>62</xdr:row>
      <xdr:rowOff>55517</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3797300" y="1067888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145143</xdr:rowOff>
    </xdr:from>
    <xdr:to>
      <xdr:col>15</xdr:col>
      <xdr:colOff>101600</xdr:colOff>
      <xdr:row>62</xdr:row>
      <xdr:rowOff>75293</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2857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24493</xdr:rowOff>
    </xdr:from>
    <xdr:to>
      <xdr:col>19</xdr:col>
      <xdr:colOff>177800</xdr:colOff>
      <xdr:row>62</xdr:row>
      <xdr:rowOff>48985</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908300" y="1065439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96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0</xdr:rowOff>
    </xdr:from>
    <xdr:to>
      <xdr:col>15</xdr:col>
      <xdr:colOff>50800</xdr:colOff>
      <xdr:row>62</xdr:row>
      <xdr:rowOff>24493</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019300" y="106299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83094</xdr:rowOff>
    </xdr:from>
    <xdr:to>
      <xdr:col>6</xdr:col>
      <xdr:colOff>38100</xdr:colOff>
      <xdr:row>62</xdr:row>
      <xdr:rowOff>13244</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079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133894</xdr:rowOff>
    </xdr:from>
    <xdr:to>
      <xdr:col>10</xdr:col>
      <xdr:colOff>114300</xdr:colOff>
      <xdr:row>62</xdr:row>
      <xdr:rowOff>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130300" y="105923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90912</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582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66420</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705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816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4371</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927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2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200-0000E2000000}"/>
            </a:ext>
          </a:extLst>
        </xdr:cNvPr>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200-0000E4000000}"/>
            </a:ext>
          </a:extLst>
        </xdr:cNvPr>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200-0000E6000000}"/>
            </a:ext>
          </a:extLst>
        </xdr:cNvPr>
        <xdr:cNvSpPr txBox="1"/>
      </xdr:nvSpPr>
      <xdr:spPr>
        <a:xfrm>
          <a:off x="10515600" y="1024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xdr:rowOff>
    </xdr:from>
    <xdr:to>
      <xdr:col>55</xdr:col>
      <xdr:colOff>50800</xdr:colOff>
      <xdr:row>61</xdr:row>
      <xdr:rowOff>101664</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10426700" y="1045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149941</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200-0000F2000000}"/>
            </a:ext>
          </a:extLst>
        </xdr:cNvPr>
        <xdr:cNvSpPr txBox="1"/>
      </xdr:nvSpPr>
      <xdr:spPr>
        <a:xfrm>
          <a:off x="10515600" y="1043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12065</xdr:rowOff>
    </xdr:from>
    <xdr:to>
      <xdr:col>50</xdr:col>
      <xdr:colOff>165100</xdr:colOff>
      <xdr:row>61</xdr:row>
      <xdr:rowOff>113665</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9588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50864</xdr:rowOff>
    </xdr:from>
    <xdr:to>
      <xdr:col>55</xdr:col>
      <xdr:colOff>0</xdr:colOff>
      <xdr:row>61</xdr:row>
      <xdr:rowOff>62865</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flipV="1">
          <a:off x="9639300" y="10509314"/>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18352</xdr:rowOff>
    </xdr:from>
    <xdr:to>
      <xdr:col>46</xdr:col>
      <xdr:colOff>38100</xdr:colOff>
      <xdr:row>61</xdr:row>
      <xdr:rowOff>119952</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8699500" y="104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62865</xdr:rowOff>
    </xdr:from>
    <xdr:to>
      <xdr:col>50</xdr:col>
      <xdr:colOff>114300</xdr:colOff>
      <xdr:row>61</xdr:row>
      <xdr:rowOff>69152</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8750300" y="10521315"/>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28639</xdr:rowOff>
    </xdr:from>
    <xdr:to>
      <xdr:col>41</xdr:col>
      <xdr:colOff>101600</xdr:colOff>
      <xdr:row>61</xdr:row>
      <xdr:rowOff>130239</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7810500" y="1048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69152</xdr:rowOff>
    </xdr:from>
    <xdr:to>
      <xdr:col>45</xdr:col>
      <xdr:colOff>177800</xdr:colOff>
      <xdr:row>61</xdr:row>
      <xdr:rowOff>79439</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7861300" y="1052760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45783</xdr:rowOff>
    </xdr:from>
    <xdr:to>
      <xdr:col>36</xdr:col>
      <xdr:colOff>165100</xdr:colOff>
      <xdr:row>61</xdr:row>
      <xdr:rowOff>147383</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6921500" y="1050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79439</xdr:rowOff>
    </xdr:from>
    <xdr:to>
      <xdr:col>41</xdr:col>
      <xdr:colOff>50800</xdr:colOff>
      <xdr:row>61</xdr:row>
      <xdr:rowOff>96583</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6972300" y="10537889"/>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200-0000FB000000}"/>
            </a:ext>
          </a:extLst>
        </xdr:cNvPr>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200-0000FC000000}"/>
            </a:ext>
          </a:extLst>
        </xdr:cNvPr>
        <xdr:cNvSpPr txBox="1"/>
      </xdr:nvSpPr>
      <xdr:spPr>
        <a:xfrm>
          <a:off x="8515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46182</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200-0000FD000000}"/>
            </a:ext>
          </a:extLst>
        </xdr:cNvPr>
        <xdr:cNvSpPr txBox="1"/>
      </xdr:nvSpPr>
      <xdr:spPr>
        <a:xfrm>
          <a:off x="7626427" y="1016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80471</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200-0000FE000000}"/>
            </a:ext>
          </a:extLst>
        </xdr:cNvPr>
        <xdr:cNvSpPr txBox="1"/>
      </xdr:nvSpPr>
      <xdr:spPr>
        <a:xfrm>
          <a:off x="6737427" y="101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104792</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200-0000FF000000}"/>
            </a:ext>
          </a:extLst>
        </xdr:cNvPr>
        <xdr:cNvSpPr txBox="1"/>
      </xdr:nvSpPr>
      <xdr:spPr>
        <a:xfrm>
          <a:off x="9391727" y="1056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111079</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200-000000010000}"/>
            </a:ext>
          </a:extLst>
        </xdr:cNvPr>
        <xdr:cNvSpPr txBox="1"/>
      </xdr:nvSpPr>
      <xdr:spPr>
        <a:xfrm>
          <a:off x="8515427" y="1056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121366</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200-000001010000}"/>
            </a:ext>
          </a:extLst>
        </xdr:cNvPr>
        <xdr:cNvSpPr txBox="1"/>
      </xdr:nvSpPr>
      <xdr:spPr>
        <a:xfrm>
          <a:off x="7626427" y="1057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138510</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200-000002010000}"/>
            </a:ext>
          </a:extLst>
        </xdr:cNvPr>
        <xdr:cNvSpPr txBox="1"/>
      </xdr:nvSpPr>
      <xdr:spPr>
        <a:xfrm>
          <a:off x="6737427" y="1059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00000000-0008-0000-02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a:extLst>
            <a:ext uri="{FF2B5EF4-FFF2-40B4-BE49-F238E27FC236}">
              <a16:creationId xmlns:a16="http://schemas.microsoft.com/office/drawing/2014/main" id="{00000000-0008-0000-0200-00001C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00000000-0008-0000-0200-00001E010000}"/>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126382</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00000000-0008-0000-0200-000020010000}"/>
            </a:ext>
          </a:extLst>
        </xdr:cNvPr>
        <xdr:cNvSpPr txBox="1"/>
      </xdr:nvSpPr>
      <xdr:spPr>
        <a:xfrm>
          <a:off x="46736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89" name="フローチャート: 判断 288">
          <a:extLst>
            <a:ext uri="{FF2B5EF4-FFF2-40B4-BE49-F238E27FC236}">
              <a16:creationId xmlns:a16="http://schemas.microsoft.com/office/drawing/2014/main" id="{00000000-0008-0000-0200-000021010000}"/>
            </a:ext>
          </a:extLst>
        </xdr:cNvPr>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42545</xdr:rowOff>
    </xdr:from>
    <xdr:to>
      <xdr:col>24</xdr:col>
      <xdr:colOff>114300</xdr:colOff>
      <xdr:row>84</xdr:row>
      <xdr:rowOff>144145</xdr:rowOff>
    </xdr:to>
    <xdr:sp macro="" textlink="">
      <xdr:nvSpPr>
        <xdr:cNvPr id="299" name="楕円 298">
          <a:extLst>
            <a:ext uri="{FF2B5EF4-FFF2-40B4-BE49-F238E27FC236}">
              <a16:creationId xmlns:a16="http://schemas.microsoft.com/office/drawing/2014/main" id="{00000000-0008-0000-0200-00002B010000}"/>
            </a:ext>
          </a:extLst>
        </xdr:cNvPr>
        <xdr:cNvSpPr/>
      </xdr:nvSpPr>
      <xdr:spPr>
        <a:xfrm>
          <a:off x="45847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20972</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00000000-0008-0000-0200-00002C010000}"/>
            </a:ext>
          </a:extLst>
        </xdr:cNvPr>
        <xdr:cNvSpPr txBox="1"/>
      </xdr:nvSpPr>
      <xdr:spPr>
        <a:xfrm>
          <a:off x="4673600"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124461</xdr:rowOff>
    </xdr:from>
    <xdr:to>
      <xdr:col>20</xdr:col>
      <xdr:colOff>38100</xdr:colOff>
      <xdr:row>85</xdr:row>
      <xdr:rowOff>54611</xdr:rowOff>
    </xdr:to>
    <xdr:sp macro="" textlink="">
      <xdr:nvSpPr>
        <xdr:cNvPr id="301" name="楕円 300">
          <a:extLst>
            <a:ext uri="{FF2B5EF4-FFF2-40B4-BE49-F238E27FC236}">
              <a16:creationId xmlns:a16="http://schemas.microsoft.com/office/drawing/2014/main" id="{00000000-0008-0000-0200-00002D010000}"/>
            </a:ext>
          </a:extLst>
        </xdr:cNvPr>
        <xdr:cNvSpPr/>
      </xdr:nvSpPr>
      <xdr:spPr>
        <a:xfrm>
          <a:off x="3746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93345</xdr:rowOff>
    </xdr:from>
    <xdr:to>
      <xdr:col>24</xdr:col>
      <xdr:colOff>63500</xdr:colOff>
      <xdr:row>85</xdr:row>
      <xdr:rowOff>3811</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flipV="1">
          <a:off x="3797300" y="14495145"/>
          <a:ext cx="8382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111125</xdr:rowOff>
    </xdr:from>
    <xdr:to>
      <xdr:col>15</xdr:col>
      <xdr:colOff>101600</xdr:colOff>
      <xdr:row>85</xdr:row>
      <xdr:rowOff>41275</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2857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161925</xdr:rowOff>
    </xdr:from>
    <xdr:to>
      <xdr:col>19</xdr:col>
      <xdr:colOff>177800</xdr:colOff>
      <xdr:row>85</xdr:row>
      <xdr:rowOff>3811</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2908300" y="1456372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74930</xdr:rowOff>
    </xdr:from>
    <xdr:to>
      <xdr:col>10</xdr:col>
      <xdr:colOff>165100</xdr:colOff>
      <xdr:row>85</xdr:row>
      <xdr:rowOff>5080</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1968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125730</xdr:rowOff>
    </xdr:from>
    <xdr:to>
      <xdr:col>15</xdr:col>
      <xdr:colOff>50800</xdr:colOff>
      <xdr:row>84</xdr:row>
      <xdr:rowOff>161925</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2019300" y="145275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38736</xdr:rowOff>
    </xdr:from>
    <xdr:to>
      <xdr:col>6</xdr:col>
      <xdr:colOff>38100</xdr:colOff>
      <xdr:row>84</xdr:row>
      <xdr:rowOff>140336</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1079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89536</xdr:rowOff>
    </xdr:from>
    <xdr:to>
      <xdr:col>10</xdr:col>
      <xdr:colOff>114300</xdr:colOff>
      <xdr:row>84</xdr:row>
      <xdr:rowOff>125730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130300" y="144913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309" name="n_1aveValue【福祉施設】&#10;有形固定資産減価償却率">
          <a:extLst>
            <a:ext uri="{FF2B5EF4-FFF2-40B4-BE49-F238E27FC236}">
              <a16:creationId xmlns:a16="http://schemas.microsoft.com/office/drawing/2014/main" id="{00000000-0008-0000-0200-000035010000}"/>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310" name="n_2aveValue【福祉施設】&#10;有形固定資産減価償却率">
          <a:extLst>
            <a:ext uri="{FF2B5EF4-FFF2-40B4-BE49-F238E27FC236}">
              <a16:creationId xmlns:a16="http://schemas.microsoft.com/office/drawing/2014/main" id="{00000000-0008-0000-0200-000036010000}"/>
            </a:ext>
          </a:extLst>
        </xdr:cNvPr>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311" name="n_3aveValue【福祉施設】&#10;有形固定資産減価償却率">
          <a:extLst>
            <a:ext uri="{FF2B5EF4-FFF2-40B4-BE49-F238E27FC236}">
              <a16:creationId xmlns:a16="http://schemas.microsoft.com/office/drawing/2014/main" id="{00000000-0008-0000-0200-000037010000}"/>
            </a:ext>
          </a:extLst>
        </xdr:cNvPr>
        <xdr:cNvSpPr txBox="1"/>
      </xdr:nvSpPr>
      <xdr:spPr>
        <a:xfrm>
          <a:off x="1816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312" name="n_4aveValue【福祉施設】&#10;有形固定資産減価償却率">
          <a:extLst>
            <a:ext uri="{FF2B5EF4-FFF2-40B4-BE49-F238E27FC236}">
              <a16:creationId xmlns:a16="http://schemas.microsoft.com/office/drawing/2014/main" id="{00000000-0008-0000-0200-000038010000}"/>
            </a:ext>
          </a:extLst>
        </xdr:cNvPr>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45738</xdr:rowOff>
    </xdr:from>
    <xdr:ext cx="405111" cy="259045"/>
    <xdr:sp macro="" textlink="">
      <xdr:nvSpPr>
        <xdr:cNvPr id="313" name="n_1mainValue【福祉施設】&#10;有形固定資産減価償却率">
          <a:extLst>
            <a:ext uri="{FF2B5EF4-FFF2-40B4-BE49-F238E27FC236}">
              <a16:creationId xmlns:a16="http://schemas.microsoft.com/office/drawing/2014/main" id="{00000000-0008-0000-0200-000039010000}"/>
            </a:ext>
          </a:extLst>
        </xdr:cNvPr>
        <xdr:cNvSpPr txBox="1"/>
      </xdr:nvSpPr>
      <xdr:spPr>
        <a:xfrm>
          <a:off x="35820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32402</xdr:rowOff>
    </xdr:from>
    <xdr:ext cx="405111" cy="259045"/>
    <xdr:sp macro="" textlink="">
      <xdr:nvSpPr>
        <xdr:cNvPr id="314" name="n_2mainValue【福祉施設】&#10;有形固定資産減価償却率">
          <a:extLst>
            <a:ext uri="{FF2B5EF4-FFF2-40B4-BE49-F238E27FC236}">
              <a16:creationId xmlns:a16="http://schemas.microsoft.com/office/drawing/2014/main" id="{00000000-0008-0000-0200-00003A010000}"/>
            </a:ext>
          </a:extLst>
        </xdr:cNvPr>
        <xdr:cNvSpPr txBox="1"/>
      </xdr:nvSpPr>
      <xdr:spPr>
        <a:xfrm>
          <a:off x="27057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167657</xdr:rowOff>
    </xdr:from>
    <xdr:ext cx="405111" cy="259045"/>
    <xdr:sp macro="" textlink="">
      <xdr:nvSpPr>
        <xdr:cNvPr id="315" name="n_3mainValue【福祉施設】&#10;有形固定資産減価償却率">
          <a:extLst>
            <a:ext uri="{FF2B5EF4-FFF2-40B4-BE49-F238E27FC236}">
              <a16:creationId xmlns:a16="http://schemas.microsoft.com/office/drawing/2014/main" id="{00000000-0008-0000-0200-00003B010000}"/>
            </a:ext>
          </a:extLst>
        </xdr:cNvPr>
        <xdr:cNvSpPr txBox="1"/>
      </xdr:nvSpPr>
      <xdr:spPr>
        <a:xfrm>
          <a:off x="18167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131463</xdr:rowOff>
    </xdr:from>
    <xdr:ext cx="405111" cy="259045"/>
    <xdr:sp macro="" textlink="">
      <xdr:nvSpPr>
        <xdr:cNvPr id="316" name="n_4mainValue【福祉施設】&#10;有形固定資産減価償却率">
          <a:extLst>
            <a:ext uri="{FF2B5EF4-FFF2-40B4-BE49-F238E27FC236}">
              <a16:creationId xmlns:a16="http://schemas.microsoft.com/office/drawing/2014/main" id="{00000000-0008-0000-0200-00003C010000}"/>
            </a:ext>
          </a:extLst>
        </xdr:cNvPr>
        <xdr:cNvSpPr txBox="1"/>
      </xdr:nvSpPr>
      <xdr:spPr>
        <a:xfrm>
          <a:off x="927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id="{00000000-0008-0000-0200-00005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39" name="【福祉施設】&#10;一人当たり面積最小値テキスト">
          <a:extLst>
            <a:ext uri="{FF2B5EF4-FFF2-40B4-BE49-F238E27FC236}">
              <a16:creationId xmlns:a16="http://schemas.microsoft.com/office/drawing/2014/main" id="{00000000-0008-0000-0200-000053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341" name="【福祉施設】&#10;一人当たり面積最大値テキスト">
          <a:extLst>
            <a:ext uri="{FF2B5EF4-FFF2-40B4-BE49-F238E27FC236}">
              <a16:creationId xmlns:a16="http://schemas.microsoft.com/office/drawing/2014/main" id="{00000000-0008-0000-0200-000055010000}"/>
            </a:ext>
          </a:extLst>
        </xdr:cNvPr>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343" name="【福祉施設】&#10;一人当たり面積平均値テキスト">
          <a:extLst>
            <a:ext uri="{FF2B5EF4-FFF2-40B4-BE49-F238E27FC236}">
              <a16:creationId xmlns:a16="http://schemas.microsoft.com/office/drawing/2014/main" id="{00000000-0008-0000-0200-000057010000}"/>
            </a:ext>
          </a:extLst>
        </xdr:cNvPr>
        <xdr:cNvSpPr txBox="1"/>
      </xdr:nvSpPr>
      <xdr:spPr>
        <a:xfrm>
          <a:off x="10515600" y="1439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36221</xdr:rowOff>
    </xdr:from>
    <xdr:to>
      <xdr:col>55</xdr:col>
      <xdr:colOff>50800</xdr:colOff>
      <xdr:row>85</xdr:row>
      <xdr:rowOff>137821</xdr:rowOff>
    </xdr:to>
    <xdr:sp macro="" textlink="">
      <xdr:nvSpPr>
        <xdr:cNvPr id="354" name="楕円 353">
          <a:extLst>
            <a:ext uri="{FF2B5EF4-FFF2-40B4-BE49-F238E27FC236}">
              <a16:creationId xmlns:a16="http://schemas.microsoft.com/office/drawing/2014/main" id="{00000000-0008-0000-0200-000062010000}"/>
            </a:ext>
          </a:extLst>
        </xdr:cNvPr>
        <xdr:cNvSpPr/>
      </xdr:nvSpPr>
      <xdr:spPr>
        <a:xfrm>
          <a:off x="10426700" y="1460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122598</xdr:rowOff>
    </xdr:from>
    <xdr:ext cx="469744" cy="259045"/>
    <xdr:sp macro="" textlink="">
      <xdr:nvSpPr>
        <xdr:cNvPr id="355" name="【福祉施設】&#10;一人当たり面積該当値テキスト">
          <a:extLst>
            <a:ext uri="{FF2B5EF4-FFF2-40B4-BE49-F238E27FC236}">
              <a16:creationId xmlns:a16="http://schemas.microsoft.com/office/drawing/2014/main" id="{00000000-0008-0000-0200-000063010000}"/>
            </a:ext>
          </a:extLst>
        </xdr:cNvPr>
        <xdr:cNvSpPr txBox="1"/>
      </xdr:nvSpPr>
      <xdr:spPr>
        <a:xfrm>
          <a:off x="10515600" y="1452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40336</xdr:rowOff>
    </xdr:from>
    <xdr:to>
      <xdr:col>50</xdr:col>
      <xdr:colOff>165100</xdr:colOff>
      <xdr:row>85</xdr:row>
      <xdr:rowOff>141936</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9588500" y="146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87021</xdr:rowOff>
    </xdr:from>
    <xdr:to>
      <xdr:col>55</xdr:col>
      <xdr:colOff>0</xdr:colOff>
      <xdr:row>85</xdr:row>
      <xdr:rowOff>91136</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flipV="1">
          <a:off x="9639300" y="14660271"/>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42621</xdr:rowOff>
    </xdr:from>
    <xdr:to>
      <xdr:col>46</xdr:col>
      <xdr:colOff>38100</xdr:colOff>
      <xdr:row>85</xdr:row>
      <xdr:rowOff>144221</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8699500" y="1461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91136</xdr:rowOff>
    </xdr:from>
    <xdr:to>
      <xdr:col>50</xdr:col>
      <xdr:colOff>114300</xdr:colOff>
      <xdr:row>85</xdr:row>
      <xdr:rowOff>93421</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8750300" y="1466438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46279</xdr:rowOff>
    </xdr:from>
    <xdr:to>
      <xdr:col>41</xdr:col>
      <xdr:colOff>101600</xdr:colOff>
      <xdr:row>85</xdr:row>
      <xdr:rowOff>147879</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7810500" y="14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93421</xdr:rowOff>
    </xdr:from>
    <xdr:to>
      <xdr:col>45</xdr:col>
      <xdr:colOff>177800</xdr:colOff>
      <xdr:row>85</xdr:row>
      <xdr:rowOff>97079</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7861300" y="1466667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68224</xdr:rowOff>
    </xdr:from>
    <xdr:to>
      <xdr:col>36</xdr:col>
      <xdr:colOff>165100</xdr:colOff>
      <xdr:row>85</xdr:row>
      <xdr:rowOff>169824</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6921500" y="146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97079</xdr:rowOff>
    </xdr:from>
    <xdr:to>
      <xdr:col>41</xdr:col>
      <xdr:colOff>50800</xdr:colOff>
      <xdr:row>85</xdr:row>
      <xdr:rowOff>119024</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6972300" y="14670329"/>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103140</xdr:rowOff>
    </xdr:from>
    <xdr:ext cx="469744" cy="259045"/>
    <xdr:sp macro="" textlink="">
      <xdr:nvSpPr>
        <xdr:cNvPr id="364" name="n_1aveValue【福祉施設】&#10;一人当たり面積">
          <a:extLst>
            <a:ext uri="{FF2B5EF4-FFF2-40B4-BE49-F238E27FC236}">
              <a16:creationId xmlns:a16="http://schemas.microsoft.com/office/drawing/2014/main" id="{00000000-0008-0000-0200-00006C010000}"/>
            </a:ext>
          </a:extLst>
        </xdr:cNvPr>
        <xdr:cNvSpPr txBox="1"/>
      </xdr:nvSpPr>
      <xdr:spPr>
        <a:xfrm>
          <a:off x="9391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365" name="n_2aveValue【福祉施設】&#10;一人当たり面積">
          <a:extLst>
            <a:ext uri="{FF2B5EF4-FFF2-40B4-BE49-F238E27FC236}">
              <a16:creationId xmlns:a16="http://schemas.microsoft.com/office/drawing/2014/main" id="{00000000-0008-0000-0200-00006D010000}"/>
            </a:ext>
          </a:extLst>
        </xdr:cNvPr>
        <xdr:cNvSpPr txBox="1"/>
      </xdr:nvSpPr>
      <xdr:spPr>
        <a:xfrm>
          <a:off x="8515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366" name="n_3aveValue【福祉施設】&#10;一人当たり面積">
          <a:extLst>
            <a:ext uri="{FF2B5EF4-FFF2-40B4-BE49-F238E27FC236}">
              <a16:creationId xmlns:a16="http://schemas.microsoft.com/office/drawing/2014/main" id="{00000000-0008-0000-0200-00006E010000}"/>
            </a:ext>
          </a:extLst>
        </xdr:cNvPr>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367" name="n_4aveValue【福祉施設】&#10;一人当たり面積">
          <a:extLst>
            <a:ext uri="{FF2B5EF4-FFF2-40B4-BE49-F238E27FC236}">
              <a16:creationId xmlns:a16="http://schemas.microsoft.com/office/drawing/2014/main" id="{00000000-0008-0000-0200-00006F010000}"/>
            </a:ext>
          </a:extLst>
        </xdr:cNvPr>
        <xdr:cNvSpPr txBox="1"/>
      </xdr:nvSpPr>
      <xdr:spPr>
        <a:xfrm>
          <a:off x="6737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133063</xdr:rowOff>
    </xdr:from>
    <xdr:ext cx="469744" cy="259045"/>
    <xdr:sp macro="" textlink="">
      <xdr:nvSpPr>
        <xdr:cNvPr id="368" name="n_1mainValue【福祉施設】&#10;一人当たり面積">
          <a:extLst>
            <a:ext uri="{FF2B5EF4-FFF2-40B4-BE49-F238E27FC236}">
              <a16:creationId xmlns:a16="http://schemas.microsoft.com/office/drawing/2014/main" id="{00000000-0008-0000-0200-000070010000}"/>
            </a:ext>
          </a:extLst>
        </xdr:cNvPr>
        <xdr:cNvSpPr txBox="1"/>
      </xdr:nvSpPr>
      <xdr:spPr>
        <a:xfrm>
          <a:off x="9391727" y="1470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135348</xdr:rowOff>
    </xdr:from>
    <xdr:ext cx="469744" cy="259045"/>
    <xdr:sp macro="" textlink="">
      <xdr:nvSpPr>
        <xdr:cNvPr id="369" name="n_2mainValue【福祉施設】&#10;一人当たり面積">
          <a:extLst>
            <a:ext uri="{FF2B5EF4-FFF2-40B4-BE49-F238E27FC236}">
              <a16:creationId xmlns:a16="http://schemas.microsoft.com/office/drawing/2014/main" id="{00000000-0008-0000-0200-000071010000}"/>
            </a:ext>
          </a:extLst>
        </xdr:cNvPr>
        <xdr:cNvSpPr txBox="1"/>
      </xdr:nvSpPr>
      <xdr:spPr>
        <a:xfrm>
          <a:off x="8515427" y="1470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139006</xdr:rowOff>
    </xdr:from>
    <xdr:ext cx="469744" cy="259045"/>
    <xdr:sp macro="" textlink="">
      <xdr:nvSpPr>
        <xdr:cNvPr id="370" name="n_3mainValue【福祉施設】&#10;一人当たり面積">
          <a:extLst>
            <a:ext uri="{FF2B5EF4-FFF2-40B4-BE49-F238E27FC236}">
              <a16:creationId xmlns:a16="http://schemas.microsoft.com/office/drawing/2014/main" id="{00000000-0008-0000-0200-000072010000}"/>
            </a:ext>
          </a:extLst>
        </xdr:cNvPr>
        <xdr:cNvSpPr txBox="1"/>
      </xdr:nvSpPr>
      <xdr:spPr>
        <a:xfrm>
          <a:off x="7626427" y="1471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160951</xdr:rowOff>
    </xdr:from>
    <xdr:ext cx="469744" cy="259045"/>
    <xdr:sp macro="" textlink="">
      <xdr:nvSpPr>
        <xdr:cNvPr id="371" name="n_4mainValue【福祉施設】&#10;一人当たり面積">
          <a:extLst>
            <a:ext uri="{FF2B5EF4-FFF2-40B4-BE49-F238E27FC236}">
              <a16:creationId xmlns:a16="http://schemas.microsoft.com/office/drawing/2014/main" id="{00000000-0008-0000-0200-000073010000}"/>
            </a:ext>
          </a:extLst>
        </xdr:cNvPr>
        <xdr:cNvSpPr txBox="1"/>
      </xdr:nvSpPr>
      <xdr:spPr>
        <a:xfrm>
          <a:off x="6737427" y="1473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00000000-0008-0000-0200-00008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161925</xdr:rowOff>
    </xdr:from>
    <xdr:to>
      <xdr:col>24</xdr:col>
      <xdr:colOff>62865</xdr:colOff>
      <xdr:row>108</xdr:row>
      <xdr:rowOff>152400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flipV="1">
          <a:off x="4634865" y="1713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7" name="【市民会館】&#10;有形固定資産減価償却率最小値テキスト">
          <a:extLst>
            <a:ext uri="{FF2B5EF4-FFF2-40B4-BE49-F238E27FC236}">
              <a16:creationId xmlns:a16="http://schemas.microsoft.com/office/drawing/2014/main" id="{00000000-0008-0000-0200-00008D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108602</xdr:rowOff>
    </xdr:from>
    <xdr:ext cx="405111" cy="259045"/>
    <xdr:sp macro="" textlink="">
      <xdr:nvSpPr>
        <xdr:cNvPr id="399" name="【市民会館】&#10;有形固定資産減価償却率最大値テキスト">
          <a:extLst>
            <a:ext uri="{FF2B5EF4-FFF2-40B4-BE49-F238E27FC236}">
              <a16:creationId xmlns:a16="http://schemas.microsoft.com/office/drawing/2014/main" id="{00000000-0008-0000-0200-00008F010000}"/>
            </a:ext>
          </a:extLst>
        </xdr:cNvPr>
        <xdr:cNvSpPr txBox="1"/>
      </xdr:nvSpPr>
      <xdr:spPr>
        <a:xfrm>
          <a:off x="4673600" y="1691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161925</xdr:rowOff>
    </xdr:from>
    <xdr:to>
      <xdr:col>24</xdr:col>
      <xdr:colOff>152400</xdr:colOff>
      <xdr:row>99</xdr:row>
      <xdr:rowOff>161925</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4546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100982</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00000000-0008-0000-0200-000091010000}"/>
            </a:ext>
          </a:extLst>
        </xdr:cNvPr>
        <xdr:cNvSpPr txBox="1"/>
      </xdr:nvSpPr>
      <xdr:spPr>
        <a:xfrm>
          <a:off x="4673600" y="1793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45847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65405</xdr:rowOff>
    </xdr:from>
    <xdr:to>
      <xdr:col>20</xdr:col>
      <xdr:colOff>38100</xdr:colOff>
      <xdr:row>104</xdr:row>
      <xdr:rowOff>167005</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3746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21589</xdr:rowOff>
    </xdr:from>
    <xdr:to>
      <xdr:col>15</xdr:col>
      <xdr:colOff>101600</xdr:colOff>
      <xdr:row>104</xdr:row>
      <xdr:rowOff>123189</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2857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17780</xdr:rowOff>
    </xdr:from>
    <xdr:to>
      <xdr:col>10</xdr:col>
      <xdr:colOff>165100</xdr:colOff>
      <xdr:row>104</xdr:row>
      <xdr:rowOff>119380</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1968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132080</xdr:rowOff>
    </xdr:from>
    <xdr:to>
      <xdr:col>6</xdr:col>
      <xdr:colOff>38100</xdr:colOff>
      <xdr:row>104</xdr:row>
      <xdr:rowOff>62230</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1079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55880</xdr:rowOff>
    </xdr:from>
    <xdr:to>
      <xdr:col>24</xdr:col>
      <xdr:colOff>114300</xdr:colOff>
      <xdr:row>104</xdr:row>
      <xdr:rowOff>157480</xdr:rowOff>
    </xdr:to>
    <xdr:sp macro="" textlink="">
      <xdr:nvSpPr>
        <xdr:cNvPr id="412" name="楕円 411">
          <a:extLst>
            <a:ext uri="{FF2B5EF4-FFF2-40B4-BE49-F238E27FC236}">
              <a16:creationId xmlns:a16="http://schemas.microsoft.com/office/drawing/2014/main" id="{00000000-0008-0000-0200-00009C010000}"/>
            </a:ext>
          </a:extLst>
        </xdr:cNvPr>
        <xdr:cNvSpPr/>
      </xdr:nvSpPr>
      <xdr:spPr>
        <a:xfrm>
          <a:off x="4584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78757</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00000000-0008-0000-0200-00009D010000}"/>
            </a:ext>
          </a:extLst>
        </xdr:cNvPr>
        <xdr:cNvSpPr txBox="1"/>
      </xdr:nvSpPr>
      <xdr:spPr>
        <a:xfrm>
          <a:off x="4673600"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17780</xdr:rowOff>
    </xdr:from>
    <xdr:to>
      <xdr:col>20</xdr:col>
      <xdr:colOff>38100</xdr:colOff>
      <xdr:row>104</xdr:row>
      <xdr:rowOff>119380</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3746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68580</xdr:rowOff>
    </xdr:from>
    <xdr:to>
      <xdr:col>24</xdr:col>
      <xdr:colOff>63500</xdr:colOff>
      <xdr:row>104</xdr:row>
      <xdr:rowOff>106680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3797300" y="17899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151130</xdr:rowOff>
    </xdr:from>
    <xdr:to>
      <xdr:col>15</xdr:col>
      <xdr:colOff>101600</xdr:colOff>
      <xdr:row>104</xdr:row>
      <xdr:rowOff>81280</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2857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30480</xdr:rowOff>
    </xdr:from>
    <xdr:to>
      <xdr:col>19</xdr:col>
      <xdr:colOff>177800</xdr:colOff>
      <xdr:row>104</xdr:row>
      <xdr:rowOff>68580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2908300" y="17861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113030</xdr:rowOff>
    </xdr:from>
    <xdr:to>
      <xdr:col>10</xdr:col>
      <xdr:colOff>165100</xdr:colOff>
      <xdr:row>104</xdr:row>
      <xdr:rowOff>43180</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1968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163830</xdr:rowOff>
    </xdr:from>
    <xdr:to>
      <xdr:col>15</xdr:col>
      <xdr:colOff>50800</xdr:colOff>
      <xdr:row>104</xdr:row>
      <xdr:rowOff>30480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2019300" y="17823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74930</xdr:rowOff>
    </xdr:from>
    <xdr:to>
      <xdr:col>6</xdr:col>
      <xdr:colOff>38100</xdr:colOff>
      <xdr:row>104</xdr:row>
      <xdr:rowOff>5080</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1079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125730</xdr:rowOff>
    </xdr:from>
    <xdr:to>
      <xdr:col>10</xdr:col>
      <xdr:colOff>114300</xdr:colOff>
      <xdr:row>103</xdr:row>
      <xdr:rowOff>163830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130300" y="17785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158132</xdr:rowOff>
    </xdr:from>
    <xdr:ext cx="405111" cy="259045"/>
    <xdr:sp macro="" textlink="">
      <xdr:nvSpPr>
        <xdr:cNvPr id="422" name="n_1aveValue【市民会館】&#10;有形固定資産減価償却率">
          <a:extLst>
            <a:ext uri="{FF2B5EF4-FFF2-40B4-BE49-F238E27FC236}">
              <a16:creationId xmlns:a16="http://schemas.microsoft.com/office/drawing/2014/main" id="{00000000-0008-0000-0200-0000A6010000}"/>
            </a:ext>
          </a:extLst>
        </xdr:cNvPr>
        <xdr:cNvSpPr txBox="1"/>
      </xdr:nvSpPr>
      <xdr:spPr>
        <a:xfrm>
          <a:off x="3582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114316</xdr:rowOff>
    </xdr:from>
    <xdr:ext cx="405111" cy="259045"/>
    <xdr:sp macro="" textlink="">
      <xdr:nvSpPr>
        <xdr:cNvPr id="423" name="n_2aveValue【市民会館】&#10;有形固定資産減価償却率">
          <a:extLst>
            <a:ext uri="{FF2B5EF4-FFF2-40B4-BE49-F238E27FC236}">
              <a16:creationId xmlns:a16="http://schemas.microsoft.com/office/drawing/2014/main" id="{00000000-0008-0000-0200-0000A7010000}"/>
            </a:ext>
          </a:extLst>
        </xdr:cNvPr>
        <xdr:cNvSpPr txBox="1"/>
      </xdr:nvSpPr>
      <xdr:spPr>
        <a:xfrm>
          <a:off x="2705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110507</xdr:rowOff>
    </xdr:from>
    <xdr:ext cx="405111" cy="259045"/>
    <xdr:sp macro="" textlink="">
      <xdr:nvSpPr>
        <xdr:cNvPr id="424" name="n_3aveValue【市民会館】&#10;有形固定資産減価償却率">
          <a:extLst>
            <a:ext uri="{FF2B5EF4-FFF2-40B4-BE49-F238E27FC236}">
              <a16:creationId xmlns:a16="http://schemas.microsoft.com/office/drawing/2014/main" id="{00000000-0008-0000-0200-0000A8010000}"/>
            </a:ext>
          </a:extLst>
        </xdr:cNvPr>
        <xdr:cNvSpPr txBox="1"/>
      </xdr:nvSpPr>
      <xdr:spPr>
        <a:xfrm>
          <a:off x="1816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53357</xdr:rowOff>
    </xdr:from>
    <xdr:ext cx="405111" cy="259045"/>
    <xdr:sp macro="" textlink="">
      <xdr:nvSpPr>
        <xdr:cNvPr id="425" name="n_4aveValue【市民会館】&#10;有形固定資産減価償却率">
          <a:extLst>
            <a:ext uri="{FF2B5EF4-FFF2-40B4-BE49-F238E27FC236}">
              <a16:creationId xmlns:a16="http://schemas.microsoft.com/office/drawing/2014/main" id="{00000000-0008-0000-0200-0000A9010000}"/>
            </a:ext>
          </a:extLst>
        </xdr:cNvPr>
        <xdr:cNvSpPr txBox="1"/>
      </xdr:nvSpPr>
      <xdr:spPr>
        <a:xfrm>
          <a:off x="9277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135907</xdr:rowOff>
    </xdr:from>
    <xdr:ext cx="405111" cy="259045"/>
    <xdr:sp macro="" textlink="">
      <xdr:nvSpPr>
        <xdr:cNvPr id="426" name="n_1mainValue【市民会館】&#10;有形固定資産減価償却率">
          <a:extLst>
            <a:ext uri="{FF2B5EF4-FFF2-40B4-BE49-F238E27FC236}">
              <a16:creationId xmlns:a16="http://schemas.microsoft.com/office/drawing/2014/main" id="{00000000-0008-0000-0200-0000AA010000}"/>
            </a:ext>
          </a:extLst>
        </xdr:cNvPr>
        <xdr:cNvSpPr txBox="1"/>
      </xdr:nvSpPr>
      <xdr:spPr>
        <a:xfrm>
          <a:off x="3582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97807</xdr:rowOff>
    </xdr:from>
    <xdr:ext cx="405111" cy="259045"/>
    <xdr:sp macro="" textlink="">
      <xdr:nvSpPr>
        <xdr:cNvPr id="427" name="n_2mainValue【市民会館】&#10;有形固定資産減価償却率">
          <a:extLst>
            <a:ext uri="{FF2B5EF4-FFF2-40B4-BE49-F238E27FC236}">
              <a16:creationId xmlns:a16="http://schemas.microsoft.com/office/drawing/2014/main" id="{00000000-0008-0000-0200-0000AB010000}"/>
            </a:ext>
          </a:extLst>
        </xdr:cNvPr>
        <xdr:cNvSpPr txBox="1"/>
      </xdr:nvSpPr>
      <xdr:spPr>
        <a:xfrm>
          <a:off x="2705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59707</xdr:rowOff>
    </xdr:from>
    <xdr:ext cx="405111" cy="259045"/>
    <xdr:sp macro="" textlink="">
      <xdr:nvSpPr>
        <xdr:cNvPr id="428" name="n_3mainValue【市民会館】&#10;有形固定資産減価償却率">
          <a:extLst>
            <a:ext uri="{FF2B5EF4-FFF2-40B4-BE49-F238E27FC236}">
              <a16:creationId xmlns:a16="http://schemas.microsoft.com/office/drawing/2014/main" id="{00000000-0008-0000-0200-0000AC010000}"/>
            </a:ext>
          </a:extLst>
        </xdr:cNvPr>
        <xdr:cNvSpPr txBox="1"/>
      </xdr:nvSpPr>
      <xdr:spPr>
        <a:xfrm>
          <a:off x="1816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21607</xdr:rowOff>
    </xdr:from>
    <xdr:ext cx="405111" cy="259045"/>
    <xdr:sp macro="" textlink="">
      <xdr:nvSpPr>
        <xdr:cNvPr id="429" name="n_4mainValue【市民会館】&#10;有形固定資産減価償却率">
          <a:extLst>
            <a:ext uri="{FF2B5EF4-FFF2-40B4-BE49-F238E27FC236}">
              <a16:creationId xmlns:a16="http://schemas.microsoft.com/office/drawing/2014/main" id="{00000000-0008-0000-0200-0000AD010000}"/>
            </a:ext>
          </a:extLst>
        </xdr:cNvPr>
        <xdr:cNvSpPr txBox="1"/>
      </xdr:nvSpPr>
      <xdr:spPr>
        <a:xfrm>
          <a:off x="927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a:extLst>
            <a:ext uri="{FF2B5EF4-FFF2-40B4-BE49-F238E27FC236}">
              <a16:creationId xmlns:a16="http://schemas.microsoft.com/office/drawing/2014/main" id="{00000000-0008-0000-0200-0000C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83820</xdr:rowOff>
    </xdr:from>
    <xdr:to>
      <xdr:col>54</xdr:col>
      <xdr:colOff>189865</xdr:colOff>
      <xdr:row>108</xdr:row>
      <xdr:rowOff>45720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flipV="1">
          <a:off x="10476865" y="1705737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54" name="【市民会館】&#10;一人当たり面積最小値テキスト">
          <a:extLst>
            <a:ext uri="{FF2B5EF4-FFF2-40B4-BE49-F238E27FC236}">
              <a16:creationId xmlns:a16="http://schemas.microsoft.com/office/drawing/2014/main" id="{00000000-0008-0000-0200-0000C6010000}"/>
            </a:ext>
          </a:extLst>
        </xdr:cNvPr>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30497</xdr:rowOff>
    </xdr:from>
    <xdr:ext cx="469744" cy="259045"/>
    <xdr:sp macro="" textlink="">
      <xdr:nvSpPr>
        <xdr:cNvPr id="456" name="【市民会館】&#10;一人当たり面積最大値テキスト">
          <a:extLst>
            <a:ext uri="{FF2B5EF4-FFF2-40B4-BE49-F238E27FC236}">
              <a16:creationId xmlns:a16="http://schemas.microsoft.com/office/drawing/2014/main" id="{00000000-0008-0000-0200-0000C8010000}"/>
            </a:ext>
          </a:extLst>
        </xdr:cNvPr>
        <xdr:cNvSpPr txBox="1"/>
      </xdr:nvSpPr>
      <xdr:spPr>
        <a:xfrm>
          <a:off x="10515600" y="1683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83820</xdr:rowOff>
    </xdr:from>
    <xdr:to>
      <xdr:col>55</xdr:col>
      <xdr:colOff>88900</xdr:colOff>
      <xdr:row>99</xdr:row>
      <xdr:rowOff>83820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0388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104157</xdr:rowOff>
    </xdr:from>
    <xdr:ext cx="469744" cy="259045"/>
    <xdr:sp macro="" textlink="">
      <xdr:nvSpPr>
        <xdr:cNvPr id="458" name="【市民会館】&#10;一人当たり面積平均値テキスト">
          <a:extLst>
            <a:ext uri="{FF2B5EF4-FFF2-40B4-BE49-F238E27FC236}">
              <a16:creationId xmlns:a16="http://schemas.microsoft.com/office/drawing/2014/main" id="{00000000-0008-0000-0200-0000CA010000}"/>
            </a:ext>
          </a:extLst>
        </xdr:cNvPr>
        <xdr:cNvSpPr txBox="1"/>
      </xdr:nvSpPr>
      <xdr:spPr>
        <a:xfrm>
          <a:off x="10515600" y="17934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81280</xdr:rowOff>
    </xdr:from>
    <xdr:to>
      <xdr:col>55</xdr:col>
      <xdr:colOff>50800</xdr:colOff>
      <xdr:row>106</xdr:row>
      <xdr:rowOff>11430</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10426700" y="1808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60961</xdr:rowOff>
    </xdr:from>
    <xdr:to>
      <xdr:col>50</xdr:col>
      <xdr:colOff>165100</xdr:colOff>
      <xdr:row>105</xdr:row>
      <xdr:rowOff>162561</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9588500" y="18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19050</xdr:rowOff>
    </xdr:from>
    <xdr:to>
      <xdr:col>46</xdr:col>
      <xdr:colOff>38100</xdr:colOff>
      <xdr:row>105</xdr:row>
      <xdr:rowOff>120650</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8699500" y="1802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153670</xdr:rowOff>
    </xdr:from>
    <xdr:to>
      <xdr:col>41</xdr:col>
      <xdr:colOff>101600</xdr:colOff>
      <xdr:row>106</xdr:row>
      <xdr:rowOff>83820</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7810500" y="181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96520</xdr:rowOff>
    </xdr:from>
    <xdr:to>
      <xdr:col>36</xdr:col>
      <xdr:colOff>165100</xdr:colOff>
      <xdr:row>106</xdr:row>
      <xdr:rowOff>26670</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6921500" y="1809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64770</xdr:rowOff>
    </xdr:from>
    <xdr:to>
      <xdr:col>55</xdr:col>
      <xdr:colOff>50800</xdr:colOff>
      <xdr:row>106</xdr:row>
      <xdr:rowOff>166370</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10426700" y="182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43197</xdr:rowOff>
    </xdr:from>
    <xdr:ext cx="469744" cy="259045"/>
    <xdr:sp macro="" textlink="">
      <xdr:nvSpPr>
        <xdr:cNvPr id="470" name="【市民会館】&#10;一人当たり面積該当値テキスト">
          <a:extLst>
            <a:ext uri="{FF2B5EF4-FFF2-40B4-BE49-F238E27FC236}">
              <a16:creationId xmlns:a16="http://schemas.microsoft.com/office/drawing/2014/main" id="{00000000-0008-0000-0200-0000D6010000}"/>
            </a:ext>
          </a:extLst>
        </xdr:cNvPr>
        <xdr:cNvSpPr txBox="1"/>
      </xdr:nvSpPr>
      <xdr:spPr>
        <a:xfrm>
          <a:off x="10515600" y="1821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77470</xdr:rowOff>
    </xdr:from>
    <xdr:to>
      <xdr:col>50</xdr:col>
      <xdr:colOff>165100</xdr:colOff>
      <xdr:row>107</xdr:row>
      <xdr:rowOff>7620</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9588500" y="182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115570</xdr:rowOff>
    </xdr:from>
    <xdr:to>
      <xdr:col>55</xdr:col>
      <xdr:colOff>0</xdr:colOff>
      <xdr:row>106</xdr:row>
      <xdr:rowOff>128270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flipV="1">
          <a:off x="9639300" y="1828927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83820</xdr:rowOff>
    </xdr:from>
    <xdr:to>
      <xdr:col>46</xdr:col>
      <xdr:colOff>38100</xdr:colOff>
      <xdr:row>107</xdr:row>
      <xdr:rowOff>13970</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8699500" y="182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128270</xdr:rowOff>
    </xdr:from>
    <xdr:to>
      <xdr:col>50</xdr:col>
      <xdr:colOff>114300</xdr:colOff>
      <xdr:row>106</xdr:row>
      <xdr:rowOff>134620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8750300" y="183019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95250</xdr:rowOff>
    </xdr:from>
    <xdr:to>
      <xdr:col>41</xdr:col>
      <xdr:colOff>101600</xdr:colOff>
      <xdr:row>107</xdr:row>
      <xdr:rowOff>25400</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7810500" y="182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134620</xdr:rowOff>
    </xdr:from>
    <xdr:to>
      <xdr:col>45</xdr:col>
      <xdr:colOff>177800</xdr:colOff>
      <xdr:row>106</xdr:row>
      <xdr:rowOff>146050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flipV="1">
          <a:off x="7861300" y="18308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104139</xdr:rowOff>
    </xdr:from>
    <xdr:to>
      <xdr:col>36</xdr:col>
      <xdr:colOff>165100</xdr:colOff>
      <xdr:row>107</xdr:row>
      <xdr:rowOff>34289</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6921500" y="18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146050</xdr:rowOff>
    </xdr:from>
    <xdr:to>
      <xdr:col>41</xdr:col>
      <xdr:colOff>50800</xdr:colOff>
      <xdr:row>106</xdr:row>
      <xdr:rowOff>154939</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6972300" y="18319750"/>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7638</xdr:rowOff>
    </xdr:from>
    <xdr:ext cx="469744" cy="259045"/>
    <xdr:sp macro="" textlink="">
      <xdr:nvSpPr>
        <xdr:cNvPr id="479" name="n_1aveValue【市民会館】&#10;一人当たり面積">
          <a:extLst>
            <a:ext uri="{FF2B5EF4-FFF2-40B4-BE49-F238E27FC236}">
              <a16:creationId xmlns:a16="http://schemas.microsoft.com/office/drawing/2014/main" id="{00000000-0008-0000-0200-0000DF010000}"/>
            </a:ext>
          </a:extLst>
        </xdr:cNvPr>
        <xdr:cNvSpPr txBox="1"/>
      </xdr:nvSpPr>
      <xdr:spPr>
        <a:xfrm>
          <a:off x="9391727" y="178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137177</xdr:rowOff>
    </xdr:from>
    <xdr:ext cx="469744" cy="259045"/>
    <xdr:sp macro="" textlink="">
      <xdr:nvSpPr>
        <xdr:cNvPr id="480" name="n_2aveValue【市民会館】&#10;一人当たり面積">
          <a:extLst>
            <a:ext uri="{FF2B5EF4-FFF2-40B4-BE49-F238E27FC236}">
              <a16:creationId xmlns:a16="http://schemas.microsoft.com/office/drawing/2014/main" id="{00000000-0008-0000-0200-0000E0010000}"/>
            </a:ext>
          </a:extLst>
        </xdr:cNvPr>
        <xdr:cNvSpPr txBox="1"/>
      </xdr:nvSpPr>
      <xdr:spPr>
        <a:xfrm>
          <a:off x="8515427" y="177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100347</xdr:rowOff>
    </xdr:from>
    <xdr:ext cx="469744" cy="259045"/>
    <xdr:sp macro="" textlink="">
      <xdr:nvSpPr>
        <xdr:cNvPr id="481" name="n_3aveValue【市民会館】&#10;一人当たり面積">
          <a:extLst>
            <a:ext uri="{FF2B5EF4-FFF2-40B4-BE49-F238E27FC236}">
              <a16:creationId xmlns:a16="http://schemas.microsoft.com/office/drawing/2014/main" id="{00000000-0008-0000-0200-0000E1010000}"/>
            </a:ext>
          </a:extLst>
        </xdr:cNvPr>
        <xdr:cNvSpPr txBox="1"/>
      </xdr:nvSpPr>
      <xdr:spPr>
        <a:xfrm>
          <a:off x="7626427" y="1793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43197</xdr:rowOff>
    </xdr:from>
    <xdr:ext cx="469744" cy="259045"/>
    <xdr:sp macro="" textlink="">
      <xdr:nvSpPr>
        <xdr:cNvPr id="482" name="n_4aveValue【市民会館】&#10;一人当たり面積">
          <a:extLst>
            <a:ext uri="{FF2B5EF4-FFF2-40B4-BE49-F238E27FC236}">
              <a16:creationId xmlns:a16="http://schemas.microsoft.com/office/drawing/2014/main" id="{00000000-0008-0000-0200-0000E2010000}"/>
            </a:ext>
          </a:extLst>
        </xdr:cNvPr>
        <xdr:cNvSpPr txBox="1"/>
      </xdr:nvSpPr>
      <xdr:spPr>
        <a:xfrm>
          <a:off x="6737427" y="178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170197</xdr:rowOff>
    </xdr:from>
    <xdr:ext cx="469744" cy="259045"/>
    <xdr:sp macro="" textlink="">
      <xdr:nvSpPr>
        <xdr:cNvPr id="483" name="n_1mainValue【市民会館】&#10;一人当たり面積">
          <a:extLst>
            <a:ext uri="{FF2B5EF4-FFF2-40B4-BE49-F238E27FC236}">
              <a16:creationId xmlns:a16="http://schemas.microsoft.com/office/drawing/2014/main" id="{00000000-0008-0000-0200-0000E3010000}"/>
            </a:ext>
          </a:extLst>
        </xdr:cNvPr>
        <xdr:cNvSpPr txBox="1"/>
      </xdr:nvSpPr>
      <xdr:spPr>
        <a:xfrm>
          <a:off x="9391727" y="1834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5097</xdr:rowOff>
    </xdr:from>
    <xdr:ext cx="469744" cy="259045"/>
    <xdr:sp macro="" textlink="">
      <xdr:nvSpPr>
        <xdr:cNvPr id="484" name="n_2mainValue【市民会館】&#10;一人当たり面積">
          <a:extLst>
            <a:ext uri="{FF2B5EF4-FFF2-40B4-BE49-F238E27FC236}">
              <a16:creationId xmlns:a16="http://schemas.microsoft.com/office/drawing/2014/main" id="{00000000-0008-0000-0200-0000E4010000}"/>
            </a:ext>
          </a:extLst>
        </xdr:cNvPr>
        <xdr:cNvSpPr txBox="1"/>
      </xdr:nvSpPr>
      <xdr:spPr>
        <a:xfrm>
          <a:off x="8515427" y="183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16527</xdr:rowOff>
    </xdr:from>
    <xdr:ext cx="469744" cy="259045"/>
    <xdr:sp macro="" textlink="">
      <xdr:nvSpPr>
        <xdr:cNvPr id="485" name="n_3mainValue【市民会館】&#10;一人当たり面積">
          <a:extLst>
            <a:ext uri="{FF2B5EF4-FFF2-40B4-BE49-F238E27FC236}">
              <a16:creationId xmlns:a16="http://schemas.microsoft.com/office/drawing/2014/main" id="{00000000-0008-0000-0200-0000E5010000}"/>
            </a:ext>
          </a:extLst>
        </xdr:cNvPr>
        <xdr:cNvSpPr txBox="1"/>
      </xdr:nvSpPr>
      <xdr:spPr>
        <a:xfrm>
          <a:off x="7626427" y="183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25416</xdr:rowOff>
    </xdr:from>
    <xdr:ext cx="469744" cy="259045"/>
    <xdr:sp macro="" textlink="">
      <xdr:nvSpPr>
        <xdr:cNvPr id="486" name="n_4mainValue【市民会館】&#10;一人当たり面積">
          <a:extLst>
            <a:ext uri="{FF2B5EF4-FFF2-40B4-BE49-F238E27FC236}">
              <a16:creationId xmlns:a16="http://schemas.microsoft.com/office/drawing/2014/main" id="{00000000-0008-0000-0200-0000E6010000}"/>
            </a:ext>
          </a:extLst>
        </xdr:cNvPr>
        <xdr:cNvSpPr txBox="1"/>
      </xdr:nvSpPr>
      <xdr:spPr>
        <a:xfrm>
          <a:off x="6737427" y="1837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00000000-0008-0000-0200-0000F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513" name="【一般廃棄物処理施設】&#10;有形固定資産減価償却率最小値テキスト">
          <a:extLst>
            <a:ext uri="{FF2B5EF4-FFF2-40B4-BE49-F238E27FC236}">
              <a16:creationId xmlns:a16="http://schemas.microsoft.com/office/drawing/2014/main" id="{00000000-0008-0000-0200-000001020000}"/>
            </a:ext>
          </a:extLst>
        </xdr:cNvPr>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515" name="【一般廃棄物処理施設】&#10;有形固定資産減価償却率最大値テキスト">
          <a:extLst>
            <a:ext uri="{FF2B5EF4-FFF2-40B4-BE49-F238E27FC236}">
              <a16:creationId xmlns:a16="http://schemas.microsoft.com/office/drawing/2014/main" id="{00000000-0008-0000-0200-000003020000}"/>
            </a:ext>
          </a:extLst>
        </xdr:cNvPr>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517" name="【一般廃棄物処理施設】&#10;有形固定資産減価償却率平均値テキスト">
          <a:extLst>
            <a:ext uri="{FF2B5EF4-FFF2-40B4-BE49-F238E27FC236}">
              <a16:creationId xmlns:a16="http://schemas.microsoft.com/office/drawing/2014/main" id="{00000000-0008-0000-0200-000005020000}"/>
            </a:ext>
          </a:extLst>
        </xdr:cNvPr>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84183</xdr:rowOff>
    </xdr:from>
    <xdr:to>
      <xdr:col>85</xdr:col>
      <xdr:colOff>177800</xdr:colOff>
      <xdr:row>38</xdr:row>
      <xdr:rowOff>14332</xdr:rowOff>
    </xdr:to>
    <xdr:sp macro="" textlink="">
      <xdr:nvSpPr>
        <xdr:cNvPr id="528" name="楕円 527">
          <a:extLst>
            <a:ext uri="{FF2B5EF4-FFF2-40B4-BE49-F238E27FC236}">
              <a16:creationId xmlns:a16="http://schemas.microsoft.com/office/drawing/2014/main" id="{00000000-0008-0000-0200-000010020000}"/>
            </a:ext>
          </a:extLst>
        </xdr:cNvPr>
        <xdr:cNvSpPr/>
      </xdr:nvSpPr>
      <xdr:spPr>
        <a:xfrm>
          <a:off x="162687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107060</xdr:rowOff>
    </xdr:from>
    <xdr:ext cx="405111" cy="259045"/>
    <xdr:sp macro="" textlink="">
      <xdr:nvSpPr>
        <xdr:cNvPr id="529" name="【一般廃棄物処理施設】&#10;有形固定資産減価償却率該当値テキスト">
          <a:extLst>
            <a:ext uri="{FF2B5EF4-FFF2-40B4-BE49-F238E27FC236}">
              <a16:creationId xmlns:a16="http://schemas.microsoft.com/office/drawing/2014/main" id="{00000000-0008-0000-0200-000011020000}"/>
            </a:ext>
          </a:extLst>
        </xdr:cNvPr>
        <xdr:cNvSpPr txBox="1"/>
      </xdr:nvSpPr>
      <xdr:spPr>
        <a:xfrm>
          <a:off x="16357600" y="627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38463</xdr:rowOff>
    </xdr:from>
    <xdr:to>
      <xdr:col>81</xdr:col>
      <xdr:colOff>101600</xdr:colOff>
      <xdr:row>38</xdr:row>
      <xdr:rowOff>140063</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5430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134983</xdr:rowOff>
    </xdr:from>
    <xdr:to>
      <xdr:col>85</xdr:col>
      <xdr:colOff>127000</xdr:colOff>
      <xdr:row>38</xdr:row>
      <xdr:rowOff>89263</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flipV="1">
          <a:off x="15481300" y="6478633"/>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111941</xdr:rowOff>
    </xdr:from>
    <xdr:to>
      <xdr:col>76</xdr:col>
      <xdr:colOff>165100</xdr:colOff>
      <xdr:row>39</xdr:row>
      <xdr:rowOff>42091</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4541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89263</xdr:rowOff>
    </xdr:from>
    <xdr:to>
      <xdr:col>81</xdr:col>
      <xdr:colOff>50800</xdr:colOff>
      <xdr:row>38</xdr:row>
      <xdr:rowOff>162741</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flipV="1">
          <a:off x="14592300" y="6604363"/>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67854</xdr:rowOff>
    </xdr:from>
    <xdr:to>
      <xdr:col>72</xdr:col>
      <xdr:colOff>38100</xdr:colOff>
      <xdr:row>38</xdr:row>
      <xdr:rowOff>169454</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3652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118654</xdr:rowOff>
    </xdr:from>
    <xdr:to>
      <xdr:col>76</xdr:col>
      <xdr:colOff>114300</xdr:colOff>
      <xdr:row>38</xdr:row>
      <xdr:rowOff>162741</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3703300" y="663375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77651</xdr:rowOff>
    </xdr:from>
    <xdr:to>
      <xdr:col>67</xdr:col>
      <xdr:colOff>101600</xdr:colOff>
      <xdr:row>39</xdr:row>
      <xdr:rowOff>7801</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2763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118654</xdr:rowOff>
    </xdr:from>
    <xdr:to>
      <xdr:col>71</xdr:col>
      <xdr:colOff>177800</xdr:colOff>
      <xdr:row>38</xdr:row>
      <xdr:rowOff>128451</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flipV="1">
          <a:off x="12814300" y="66337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5460</xdr:rowOff>
    </xdr:from>
    <xdr:ext cx="405111" cy="259045"/>
    <xdr:sp macro="" textlink="">
      <xdr:nvSpPr>
        <xdr:cNvPr id="538" name="n_1aveValue【一般廃棄物処理施設】&#10;有形固定資産減価償却率">
          <a:extLst>
            <a:ext uri="{FF2B5EF4-FFF2-40B4-BE49-F238E27FC236}">
              <a16:creationId xmlns:a16="http://schemas.microsoft.com/office/drawing/2014/main" id="{00000000-0008-0000-0200-00001A020000}"/>
            </a:ext>
          </a:extLst>
        </xdr:cNvPr>
        <xdr:cNvSpPr txBox="1"/>
      </xdr:nvSpPr>
      <xdr:spPr>
        <a:xfrm>
          <a:off x="15266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145160</xdr:rowOff>
    </xdr:from>
    <xdr:ext cx="405111" cy="259045"/>
    <xdr:sp macro="" textlink="">
      <xdr:nvSpPr>
        <xdr:cNvPr id="539" name="n_2ave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4389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540" name="n_3ave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3500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110870</xdr:rowOff>
    </xdr:from>
    <xdr:ext cx="405111" cy="259045"/>
    <xdr:sp macro="" textlink="">
      <xdr:nvSpPr>
        <xdr:cNvPr id="541" name="n_4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2611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156590</xdr:rowOff>
    </xdr:from>
    <xdr:ext cx="405111" cy="259045"/>
    <xdr:sp macro="" textlink="">
      <xdr:nvSpPr>
        <xdr:cNvPr id="542" name="n_1main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33218</xdr:rowOff>
    </xdr:from>
    <xdr:ext cx="405111" cy="259045"/>
    <xdr:sp macro="" textlink="">
      <xdr:nvSpPr>
        <xdr:cNvPr id="543" name="n_2main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4389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160581</xdr:rowOff>
    </xdr:from>
    <xdr:ext cx="405111" cy="259045"/>
    <xdr:sp macro="" textlink="">
      <xdr:nvSpPr>
        <xdr:cNvPr id="544" name="n_3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3500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170378</xdr:rowOff>
    </xdr:from>
    <xdr:ext cx="405111" cy="259045"/>
    <xdr:sp macro="" textlink="">
      <xdr:nvSpPr>
        <xdr:cNvPr id="545" name="n_4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2611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00000000-0008-0000-0200-00003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570" name="【一般廃棄物処理施設】&#10;一人当たり有形固定資産（償却資産）額最小値テキスト">
          <a:extLst>
            <a:ext uri="{FF2B5EF4-FFF2-40B4-BE49-F238E27FC236}">
              <a16:creationId xmlns:a16="http://schemas.microsoft.com/office/drawing/2014/main" id="{00000000-0008-0000-0200-00003A020000}"/>
            </a:ext>
          </a:extLst>
        </xdr:cNvPr>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00000000-0008-0000-0200-00003C020000}"/>
            </a:ext>
          </a:extLst>
        </xdr:cNvPr>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2947</xdr:rowOff>
    </xdr:from>
    <xdr:ext cx="599010" cy="259045"/>
    <xdr:sp macro="" textlink="">
      <xdr:nvSpPr>
        <xdr:cNvPr id="574" name="【一般廃棄物処理施設】&#10;一人当たり有形固定資産（償却資産）額平均値テキスト">
          <a:extLst>
            <a:ext uri="{FF2B5EF4-FFF2-40B4-BE49-F238E27FC236}">
              <a16:creationId xmlns:a16="http://schemas.microsoft.com/office/drawing/2014/main" id="{00000000-0008-0000-0200-00003E020000}"/>
            </a:ext>
          </a:extLst>
        </xdr:cNvPr>
        <xdr:cNvSpPr txBox="1"/>
      </xdr:nvSpPr>
      <xdr:spPr>
        <a:xfrm>
          <a:off x="22199600" y="6689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75210</xdr:rowOff>
    </xdr:from>
    <xdr:to>
      <xdr:col>116</xdr:col>
      <xdr:colOff>114300</xdr:colOff>
      <xdr:row>41</xdr:row>
      <xdr:rowOff>5360</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22110700" y="69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53637</xdr:rowOff>
    </xdr:from>
    <xdr:ext cx="599010" cy="259045"/>
    <xdr:sp macro="" textlink="">
      <xdr:nvSpPr>
        <xdr:cNvPr id="586" name="【一般廃棄物処理施設】&#10;一人当たり有形固定資産（償却資産）額該当値テキスト">
          <a:extLst>
            <a:ext uri="{FF2B5EF4-FFF2-40B4-BE49-F238E27FC236}">
              <a16:creationId xmlns:a16="http://schemas.microsoft.com/office/drawing/2014/main" id="{00000000-0008-0000-0200-00004A020000}"/>
            </a:ext>
          </a:extLst>
        </xdr:cNvPr>
        <xdr:cNvSpPr txBox="1"/>
      </xdr:nvSpPr>
      <xdr:spPr>
        <a:xfrm>
          <a:off x="22199600" y="691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126321</xdr:rowOff>
    </xdr:from>
    <xdr:to>
      <xdr:col>112</xdr:col>
      <xdr:colOff>38100</xdr:colOff>
      <xdr:row>41</xdr:row>
      <xdr:rowOff>56471</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21272500" y="69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126010</xdr:rowOff>
    </xdr:from>
    <xdr:to>
      <xdr:col>116</xdr:col>
      <xdr:colOff>63500</xdr:colOff>
      <xdr:row>41</xdr:row>
      <xdr:rowOff>5671</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flipV="1">
          <a:off x="21323300" y="6984010"/>
          <a:ext cx="838200" cy="5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38933</xdr:rowOff>
    </xdr:from>
    <xdr:to>
      <xdr:col>107</xdr:col>
      <xdr:colOff>101600</xdr:colOff>
      <xdr:row>40</xdr:row>
      <xdr:rowOff>140533</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20383500" y="689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89733</xdr:rowOff>
    </xdr:from>
    <xdr:to>
      <xdr:col>111</xdr:col>
      <xdr:colOff>177800</xdr:colOff>
      <xdr:row>41</xdr:row>
      <xdr:rowOff>5671</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20434300" y="6947733"/>
          <a:ext cx="889000" cy="8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48154</xdr:rowOff>
    </xdr:from>
    <xdr:to>
      <xdr:col>102</xdr:col>
      <xdr:colOff>165100</xdr:colOff>
      <xdr:row>40</xdr:row>
      <xdr:rowOff>149754</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19494500" y="690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89733</xdr:rowOff>
    </xdr:from>
    <xdr:to>
      <xdr:col>107</xdr:col>
      <xdr:colOff>50800</xdr:colOff>
      <xdr:row>40</xdr:row>
      <xdr:rowOff>98954</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19545300" y="6947733"/>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69158</xdr:rowOff>
    </xdr:from>
    <xdr:to>
      <xdr:col>98</xdr:col>
      <xdr:colOff>38100</xdr:colOff>
      <xdr:row>40</xdr:row>
      <xdr:rowOff>170758</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18605500" y="692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98954</xdr:rowOff>
    </xdr:from>
    <xdr:to>
      <xdr:col>102</xdr:col>
      <xdr:colOff>114300</xdr:colOff>
      <xdr:row>40</xdr:row>
      <xdr:rowOff>119958</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18656300" y="6956954"/>
          <a:ext cx="889000" cy="2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101080</xdr:rowOff>
    </xdr:from>
    <xdr:ext cx="599010" cy="259045"/>
    <xdr:sp macro="" textlink="">
      <xdr:nvSpPr>
        <xdr:cNvPr id="595" name="n_1ave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21011095" y="661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131493</xdr:rowOff>
    </xdr:from>
    <xdr:ext cx="599010" cy="259045"/>
    <xdr:sp macro="" textlink="">
      <xdr:nvSpPr>
        <xdr:cNvPr id="596" name="n_2ave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0134795" y="664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130200</xdr:rowOff>
    </xdr:from>
    <xdr:ext cx="599010" cy="259045"/>
    <xdr:sp macro="" textlink="">
      <xdr:nvSpPr>
        <xdr:cNvPr id="597" name="n_3ave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19245795" y="664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170421</xdr:rowOff>
    </xdr:from>
    <xdr:ext cx="599010" cy="259045"/>
    <xdr:sp macro="" textlink="">
      <xdr:nvSpPr>
        <xdr:cNvPr id="598" name="n_4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8356795" y="668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47598</xdr:rowOff>
    </xdr:from>
    <xdr:ext cx="599010" cy="259045"/>
    <xdr:sp macro="" textlink="">
      <xdr:nvSpPr>
        <xdr:cNvPr id="599" name="n_1main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21011095" y="70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131660</xdr:rowOff>
    </xdr:from>
    <xdr:ext cx="599010" cy="259045"/>
    <xdr:sp macro="" textlink="">
      <xdr:nvSpPr>
        <xdr:cNvPr id="600" name="n_2main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0134795" y="698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140881</xdr:rowOff>
    </xdr:from>
    <xdr:ext cx="599010" cy="259045"/>
    <xdr:sp macro="" textlink="">
      <xdr:nvSpPr>
        <xdr:cNvPr id="601" name="n_3main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19245795" y="699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161885</xdr:rowOff>
    </xdr:from>
    <xdr:ext cx="599010" cy="259045"/>
    <xdr:sp macro="" textlink="">
      <xdr:nvSpPr>
        <xdr:cNvPr id="602" name="n_4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8356795" y="701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a:extLst>
            <a:ext uri="{FF2B5EF4-FFF2-40B4-BE49-F238E27FC236}">
              <a16:creationId xmlns:a16="http://schemas.microsoft.com/office/drawing/2014/main" id="{00000000-0008-0000-0200-00007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8" name="【保健センター・保健所】&#10;有形固定資産減価償却率最小値テキスト">
          <a:extLst>
            <a:ext uri="{FF2B5EF4-FFF2-40B4-BE49-F238E27FC236}">
              <a16:creationId xmlns:a16="http://schemas.microsoft.com/office/drawing/2014/main" id="{00000000-0008-0000-0200-000074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630" name="【保健センター・保健所】&#10;有形固定資産減価償却率最大値テキスト">
          <a:extLst>
            <a:ext uri="{FF2B5EF4-FFF2-40B4-BE49-F238E27FC236}">
              <a16:creationId xmlns:a16="http://schemas.microsoft.com/office/drawing/2014/main" id="{00000000-0008-0000-0200-000076020000}"/>
            </a:ext>
          </a:extLst>
        </xdr:cNvPr>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2557</xdr:rowOff>
    </xdr:from>
    <xdr:ext cx="405111" cy="259045"/>
    <xdr:sp macro="" textlink="">
      <xdr:nvSpPr>
        <xdr:cNvPr id="632" name="【保健センター・保健所】&#10;有形固定資産減価償却率平均値テキスト">
          <a:extLst>
            <a:ext uri="{FF2B5EF4-FFF2-40B4-BE49-F238E27FC236}">
              <a16:creationId xmlns:a16="http://schemas.microsoft.com/office/drawing/2014/main" id="{00000000-0008-0000-0200-000078020000}"/>
            </a:ext>
          </a:extLst>
        </xdr:cNvPr>
        <xdr:cNvSpPr txBox="1"/>
      </xdr:nvSpPr>
      <xdr:spPr>
        <a:xfrm>
          <a:off x="16357600" y="994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6268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100982</xdr:rowOff>
    </xdr:from>
    <xdr:ext cx="405111" cy="259045"/>
    <xdr:sp macro="" textlink="">
      <xdr:nvSpPr>
        <xdr:cNvPr id="644" name="【保健センター・保健所】&#10;有形固定資産減価償却率該当値テキスト">
          <a:extLst>
            <a:ext uri="{FF2B5EF4-FFF2-40B4-BE49-F238E27FC236}">
              <a16:creationId xmlns:a16="http://schemas.microsoft.com/office/drawing/2014/main" id="{00000000-0008-0000-0200-000084020000}"/>
            </a:ext>
          </a:extLst>
        </xdr:cNvPr>
        <xdr:cNvSpPr txBox="1"/>
      </xdr:nvSpPr>
      <xdr:spPr>
        <a:xfrm>
          <a:off x="16357600"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84455</xdr:rowOff>
    </xdr:from>
    <xdr:to>
      <xdr:col>81</xdr:col>
      <xdr:colOff>101600</xdr:colOff>
      <xdr:row>61</xdr:row>
      <xdr:rowOff>14605</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5430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135255</xdr:rowOff>
    </xdr:from>
    <xdr:to>
      <xdr:col>85</xdr:col>
      <xdr:colOff>127000</xdr:colOff>
      <xdr:row>61</xdr:row>
      <xdr:rowOff>1905</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5481300" y="104222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4541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99060</xdr:rowOff>
    </xdr:from>
    <xdr:to>
      <xdr:col>81</xdr:col>
      <xdr:colOff>50800</xdr:colOff>
      <xdr:row>60</xdr:row>
      <xdr:rowOff>135255</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4592300" y="103860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xdr:rowOff>
    </xdr:from>
    <xdr:to>
      <xdr:col>72</xdr:col>
      <xdr:colOff>38100</xdr:colOff>
      <xdr:row>60</xdr:row>
      <xdr:rowOff>111760</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3652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60960</xdr:rowOff>
    </xdr:from>
    <xdr:to>
      <xdr:col>76</xdr:col>
      <xdr:colOff>114300</xdr:colOff>
      <xdr:row>60</xdr:row>
      <xdr:rowOff>99060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3703300" y="10347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158750</xdr:rowOff>
    </xdr:from>
    <xdr:to>
      <xdr:col>67</xdr:col>
      <xdr:colOff>101600</xdr:colOff>
      <xdr:row>60</xdr:row>
      <xdr:rowOff>88900</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2763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38100</xdr:rowOff>
    </xdr:from>
    <xdr:to>
      <xdr:col>71</xdr:col>
      <xdr:colOff>177800</xdr:colOff>
      <xdr:row>60</xdr:row>
      <xdr:rowOff>60960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814300" y="10325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69232</xdr:rowOff>
    </xdr:from>
    <xdr:ext cx="405111" cy="259045"/>
    <xdr:sp macro="" textlink="">
      <xdr:nvSpPr>
        <xdr:cNvPr id="653" name="n_1ave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5266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4462</xdr:rowOff>
    </xdr:from>
    <xdr:ext cx="405111" cy="259045"/>
    <xdr:sp macro="" textlink="">
      <xdr:nvSpPr>
        <xdr:cNvPr id="654" name="n_2ave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4389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139717</xdr:rowOff>
    </xdr:from>
    <xdr:ext cx="405111" cy="259045"/>
    <xdr:sp macro="" textlink="">
      <xdr:nvSpPr>
        <xdr:cNvPr id="655" name="n_3ave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3500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122572</xdr:rowOff>
    </xdr:from>
    <xdr:ext cx="405111" cy="259045"/>
    <xdr:sp macro="" textlink="">
      <xdr:nvSpPr>
        <xdr:cNvPr id="656" name="n_4ave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2611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5732</xdr:rowOff>
    </xdr:from>
    <xdr:ext cx="405111" cy="259045"/>
    <xdr:sp macro="" textlink="">
      <xdr:nvSpPr>
        <xdr:cNvPr id="657" name="n_1main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5266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658" name="n_2main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659" name="n_3main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3500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80027</xdr:rowOff>
    </xdr:from>
    <xdr:ext cx="405111" cy="259045"/>
    <xdr:sp macro="" textlink="">
      <xdr:nvSpPr>
        <xdr:cNvPr id="660" name="n_4main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2611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00000000-0008-0000-0200-0000A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00000000-0008-0000-0200-0000AB020000}"/>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00000000-0008-0000-0200-0000AD020000}"/>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00000000-0008-0000-0200-0000AF020000}"/>
            </a:ext>
          </a:extLst>
        </xdr:cNvPr>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106934</xdr:rowOff>
    </xdr:from>
    <xdr:to>
      <xdr:col>116</xdr:col>
      <xdr:colOff>114300</xdr:colOff>
      <xdr:row>63</xdr:row>
      <xdr:rowOff>37084</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221107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85361</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id="{00000000-0008-0000-0200-0000BB020000}"/>
            </a:ext>
          </a:extLst>
        </xdr:cNvPr>
        <xdr:cNvSpPr txBox="1"/>
      </xdr:nvSpPr>
      <xdr:spPr>
        <a:xfrm>
          <a:off x="22199600" y="107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111506</xdr:rowOff>
    </xdr:from>
    <xdr:to>
      <xdr:col>112</xdr:col>
      <xdr:colOff>38100</xdr:colOff>
      <xdr:row>63</xdr:row>
      <xdr:rowOff>41656</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21272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157734</xdr:rowOff>
    </xdr:from>
    <xdr:to>
      <xdr:col>116</xdr:col>
      <xdr:colOff>63500</xdr:colOff>
      <xdr:row>62</xdr:row>
      <xdr:rowOff>162306</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21323300" y="1078763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116078</xdr:rowOff>
    </xdr:from>
    <xdr:to>
      <xdr:col>107</xdr:col>
      <xdr:colOff>101600</xdr:colOff>
      <xdr:row>63</xdr:row>
      <xdr:rowOff>46228</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20383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162306</xdr:rowOff>
    </xdr:from>
    <xdr:to>
      <xdr:col>111</xdr:col>
      <xdr:colOff>177800</xdr:colOff>
      <xdr:row>62</xdr:row>
      <xdr:rowOff>166878</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20434300" y="107922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19494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166878</xdr:rowOff>
    </xdr:from>
    <xdr:to>
      <xdr:col>107</xdr:col>
      <xdr:colOff>50800</xdr:colOff>
      <xdr:row>63</xdr:row>
      <xdr:rowOff>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flipV="1">
          <a:off x="19545300" y="107967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125222</xdr:rowOff>
    </xdr:from>
    <xdr:to>
      <xdr:col>98</xdr:col>
      <xdr:colOff>38100</xdr:colOff>
      <xdr:row>63</xdr:row>
      <xdr:rowOff>55372</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18605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0</xdr:rowOff>
    </xdr:from>
    <xdr:to>
      <xdr:col>102</xdr:col>
      <xdr:colOff>114300</xdr:colOff>
      <xdr:row>63</xdr:row>
      <xdr:rowOff>4572</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18656300" y="108013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708" name="n_1aveValue【保健センター・保健所】&#10;一人当たり面積">
          <a:extLst>
            <a:ext uri="{FF2B5EF4-FFF2-40B4-BE49-F238E27FC236}">
              <a16:creationId xmlns:a16="http://schemas.microsoft.com/office/drawing/2014/main" id="{00000000-0008-0000-0200-0000C4020000}"/>
            </a:ext>
          </a:extLst>
        </xdr:cNvPr>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709" name="n_2aveValue【保健センター・保健所】&#10;一人当たり面積">
          <a:extLst>
            <a:ext uri="{FF2B5EF4-FFF2-40B4-BE49-F238E27FC236}">
              <a16:creationId xmlns:a16="http://schemas.microsoft.com/office/drawing/2014/main" id="{00000000-0008-0000-0200-0000C5020000}"/>
            </a:ext>
          </a:extLst>
        </xdr:cNvPr>
        <xdr:cNvSpPr txBox="1"/>
      </xdr:nvSpPr>
      <xdr:spPr>
        <a:xfrm>
          <a:off x="20199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710" name="n_3aveValue【保健センター・保健所】&#10;一人当たり面積">
          <a:extLst>
            <a:ext uri="{FF2B5EF4-FFF2-40B4-BE49-F238E27FC236}">
              <a16:creationId xmlns:a16="http://schemas.microsoft.com/office/drawing/2014/main" id="{00000000-0008-0000-0200-0000C6020000}"/>
            </a:ext>
          </a:extLst>
        </xdr:cNvPr>
        <xdr:cNvSpPr txBox="1"/>
      </xdr:nvSpPr>
      <xdr:spPr>
        <a:xfrm>
          <a:off x="19310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131335</xdr:rowOff>
    </xdr:from>
    <xdr:ext cx="469744" cy="259045"/>
    <xdr:sp macro="" textlink="">
      <xdr:nvSpPr>
        <xdr:cNvPr id="711" name="n_4aveValue【保健センター・保健所】&#10;一人当たり面積">
          <a:extLst>
            <a:ext uri="{FF2B5EF4-FFF2-40B4-BE49-F238E27FC236}">
              <a16:creationId xmlns:a16="http://schemas.microsoft.com/office/drawing/2014/main" id="{00000000-0008-0000-0200-0000C7020000}"/>
            </a:ext>
          </a:extLst>
        </xdr:cNvPr>
        <xdr:cNvSpPr txBox="1"/>
      </xdr:nvSpPr>
      <xdr:spPr>
        <a:xfrm>
          <a:off x="18421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32783</xdr:rowOff>
    </xdr:from>
    <xdr:ext cx="469744" cy="259045"/>
    <xdr:sp macro="" textlink="">
      <xdr:nvSpPr>
        <xdr:cNvPr id="712" name="n_1mainValue【保健センター・保健所】&#10;一人当たり面積">
          <a:extLst>
            <a:ext uri="{FF2B5EF4-FFF2-40B4-BE49-F238E27FC236}">
              <a16:creationId xmlns:a16="http://schemas.microsoft.com/office/drawing/2014/main" id="{00000000-0008-0000-0200-0000C8020000}"/>
            </a:ext>
          </a:extLst>
        </xdr:cNvPr>
        <xdr:cNvSpPr txBox="1"/>
      </xdr:nvSpPr>
      <xdr:spPr>
        <a:xfrm>
          <a:off x="210757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37355</xdr:rowOff>
    </xdr:from>
    <xdr:ext cx="469744" cy="259045"/>
    <xdr:sp macro="" textlink="">
      <xdr:nvSpPr>
        <xdr:cNvPr id="713" name="n_2mainValue【保健センター・保健所】&#10;一人当たり面積">
          <a:extLst>
            <a:ext uri="{FF2B5EF4-FFF2-40B4-BE49-F238E27FC236}">
              <a16:creationId xmlns:a16="http://schemas.microsoft.com/office/drawing/2014/main" id="{00000000-0008-0000-0200-0000C9020000}"/>
            </a:ext>
          </a:extLst>
        </xdr:cNvPr>
        <xdr:cNvSpPr txBox="1"/>
      </xdr:nvSpPr>
      <xdr:spPr>
        <a:xfrm>
          <a:off x="201994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41927</xdr:rowOff>
    </xdr:from>
    <xdr:ext cx="469744" cy="259045"/>
    <xdr:sp macro="" textlink="">
      <xdr:nvSpPr>
        <xdr:cNvPr id="714" name="n_3mainValue【保健センター・保健所】&#10;一人当たり面積">
          <a:extLst>
            <a:ext uri="{FF2B5EF4-FFF2-40B4-BE49-F238E27FC236}">
              <a16:creationId xmlns:a16="http://schemas.microsoft.com/office/drawing/2014/main" id="{00000000-0008-0000-0200-0000CA020000}"/>
            </a:ext>
          </a:extLst>
        </xdr:cNvPr>
        <xdr:cNvSpPr txBox="1"/>
      </xdr:nvSpPr>
      <xdr:spPr>
        <a:xfrm>
          <a:off x="19310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46499</xdr:rowOff>
    </xdr:from>
    <xdr:ext cx="469744" cy="259045"/>
    <xdr:sp macro="" textlink="">
      <xdr:nvSpPr>
        <xdr:cNvPr id="715" name="n_4mainValue【保健センター・保健所】&#10;一人当たり面積">
          <a:extLst>
            <a:ext uri="{FF2B5EF4-FFF2-40B4-BE49-F238E27FC236}">
              <a16:creationId xmlns:a16="http://schemas.microsoft.com/office/drawing/2014/main" id="{00000000-0008-0000-0200-0000CB020000}"/>
            </a:ext>
          </a:extLst>
        </xdr:cNvPr>
        <xdr:cNvSpPr txBox="1"/>
      </xdr:nvSpPr>
      <xdr:spPr>
        <a:xfrm>
          <a:off x="184214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a:extLst>
            <a:ext uri="{FF2B5EF4-FFF2-40B4-BE49-F238E27FC236}">
              <a16:creationId xmlns:a16="http://schemas.microsoft.com/office/drawing/2014/main" id="{00000000-0008-0000-0200-0000E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消防施設】&#10;有形固定資産減価償却率最小値テキスト">
          <a:extLst>
            <a:ext uri="{FF2B5EF4-FFF2-40B4-BE49-F238E27FC236}">
              <a16:creationId xmlns:a16="http://schemas.microsoft.com/office/drawing/2014/main" id="{00000000-0008-0000-0200-0000E6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44" name="【消防施設】&#10;有形固定資産減価償却率最大値テキスト">
          <a:extLst>
            <a:ext uri="{FF2B5EF4-FFF2-40B4-BE49-F238E27FC236}">
              <a16:creationId xmlns:a16="http://schemas.microsoft.com/office/drawing/2014/main" id="{00000000-0008-0000-0200-0000E8020000}"/>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96356</xdr:rowOff>
    </xdr:from>
    <xdr:ext cx="405111" cy="259045"/>
    <xdr:sp macro="" textlink="">
      <xdr:nvSpPr>
        <xdr:cNvPr id="746" name="【消防施設】&#10;有形固定資産減価償却率平均値テキスト">
          <a:extLst>
            <a:ext uri="{FF2B5EF4-FFF2-40B4-BE49-F238E27FC236}">
              <a16:creationId xmlns:a16="http://schemas.microsoft.com/office/drawing/2014/main" id="{00000000-0008-0000-0200-0000EA020000}"/>
            </a:ext>
          </a:extLst>
        </xdr:cNvPr>
        <xdr:cNvSpPr txBox="1"/>
      </xdr:nvSpPr>
      <xdr:spPr>
        <a:xfrm>
          <a:off x="16357600" y="1415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747" name="フローチャート: 判断 746">
          <a:extLst>
            <a:ext uri="{FF2B5EF4-FFF2-40B4-BE49-F238E27FC236}">
              <a16:creationId xmlns:a16="http://schemas.microsoft.com/office/drawing/2014/main" id="{00000000-0008-0000-0200-0000EB020000}"/>
            </a:ext>
          </a:extLst>
        </xdr:cNvPr>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748" name="フローチャート: 判断 747">
          <a:extLst>
            <a:ext uri="{FF2B5EF4-FFF2-40B4-BE49-F238E27FC236}">
              <a16:creationId xmlns:a16="http://schemas.microsoft.com/office/drawing/2014/main" id="{00000000-0008-0000-0200-0000EC020000}"/>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117929</xdr:rowOff>
    </xdr:from>
    <xdr:to>
      <xdr:col>85</xdr:col>
      <xdr:colOff>177800</xdr:colOff>
      <xdr:row>80</xdr:row>
      <xdr:rowOff>48079</xdr:rowOff>
    </xdr:to>
    <xdr:sp macro="" textlink="">
      <xdr:nvSpPr>
        <xdr:cNvPr id="757" name="楕円 756">
          <a:extLst>
            <a:ext uri="{FF2B5EF4-FFF2-40B4-BE49-F238E27FC236}">
              <a16:creationId xmlns:a16="http://schemas.microsoft.com/office/drawing/2014/main" id="{00000000-0008-0000-0200-0000F5020000}"/>
            </a:ext>
          </a:extLst>
        </xdr:cNvPr>
        <xdr:cNvSpPr/>
      </xdr:nvSpPr>
      <xdr:spPr>
        <a:xfrm>
          <a:off x="16268700" y="136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140806</xdr:rowOff>
    </xdr:from>
    <xdr:ext cx="405111" cy="259045"/>
    <xdr:sp macro="" textlink="">
      <xdr:nvSpPr>
        <xdr:cNvPr id="758" name="【消防施設】&#10;有形固定資産減価償却率該当値テキスト">
          <a:extLst>
            <a:ext uri="{FF2B5EF4-FFF2-40B4-BE49-F238E27FC236}">
              <a16:creationId xmlns:a16="http://schemas.microsoft.com/office/drawing/2014/main" id="{00000000-0008-0000-0200-0000F6020000}"/>
            </a:ext>
          </a:extLst>
        </xdr:cNvPr>
        <xdr:cNvSpPr txBox="1"/>
      </xdr:nvSpPr>
      <xdr:spPr>
        <a:xfrm>
          <a:off x="16357600" y="1351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82006</xdr:rowOff>
    </xdr:from>
    <xdr:to>
      <xdr:col>81</xdr:col>
      <xdr:colOff>101600</xdr:colOff>
      <xdr:row>80</xdr:row>
      <xdr:rowOff>12156</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15430500" y="13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132806</xdr:rowOff>
    </xdr:from>
    <xdr:to>
      <xdr:col>85</xdr:col>
      <xdr:colOff>127000</xdr:colOff>
      <xdr:row>79</xdr:row>
      <xdr:rowOff>168729</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5481300" y="1367735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46082</xdr:rowOff>
    </xdr:from>
    <xdr:to>
      <xdr:col>76</xdr:col>
      <xdr:colOff>165100</xdr:colOff>
      <xdr:row>79</xdr:row>
      <xdr:rowOff>147682</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4541500" y="13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96882</xdr:rowOff>
    </xdr:from>
    <xdr:to>
      <xdr:col>81</xdr:col>
      <xdr:colOff>50800</xdr:colOff>
      <xdr:row>79</xdr:row>
      <xdr:rowOff>132806</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4592300" y="136414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10161</xdr:rowOff>
    </xdr:from>
    <xdr:to>
      <xdr:col>72</xdr:col>
      <xdr:colOff>38100</xdr:colOff>
      <xdr:row>79</xdr:row>
      <xdr:rowOff>111761</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3652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60961</xdr:rowOff>
    </xdr:from>
    <xdr:to>
      <xdr:col>76</xdr:col>
      <xdr:colOff>114300</xdr:colOff>
      <xdr:row>79</xdr:row>
      <xdr:rowOff>96882</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3703300" y="136055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147320</xdr:rowOff>
    </xdr:from>
    <xdr:to>
      <xdr:col>67</xdr:col>
      <xdr:colOff>101600</xdr:colOff>
      <xdr:row>79</xdr:row>
      <xdr:rowOff>77470</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2763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26670</xdr:rowOff>
    </xdr:from>
    <xdr:to>
      <xdr:col>71</xdr:col>
      <xdr:colOff>177800</xdr:colOff>
      <xdr:row>79</xdr:row>
      <xdr:rowOff>60961</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2814300" y="135712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767" name="n_1aveValue【消防施設】&#10;有形固定資産減価償却率">
          <a:extLst>
            <a:ext uri="{FF2B5EF4-FFF2-40B4-BE49-F238E27FC236}">
              <a16:creationId xmlns:a16="http://schemas.microsoft.com/office/drawing/2014/main" id="{00000000-0008-0000-0200-0000FF020000}"/>
            </a:ext>
          </a:extLst>
        </xdr:cNvPr>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768" name="n_2aveValue【消防施設】&#10;有形固定資産減価償却率">
          <a:extLst>
            <a:ext uri="{FF2B5EF4-FFF2-40B4-BE49-F238E27FC236}">
              <a16:creationId xmlns:a16="http://schemas.microsoft.com/office/drawing/2014/main" id="{00000000-0008-0000-0200-000000030000}"/>
            </a:ext>
          </a:extLst>
        </xdr:cNvPr>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130646</xdr:rowOff>
    </xdr:from>
    <xdr:ext cx="405111" cy="259045"/>
    <xdr:sp macro="" textlink="">
      <xdr:nvSpPr>
        <xdr:cNvPr id="769" name="n_3aveValue【消防施設】&#10;有形固定資産減価償却率">
          <a:extLst>
            <a:ext uri="{FF2B5EF4-FFF2-40B4-BE49-F238E27FC236}">
              <a16:creationId xmlns:a16="http://schemas.microsoft.com/office/drawing/2014/main" id="{00000000-0008-0000-0200-000001030000}"/>
            </a:ext>
          </a:extLst>
        </xdr:cNvPr>
        <xdr:cNvSpPr txBox="1"/>
      </xdr:nvSpPr>
      <xdr:spPr>
        <a:xfrm>
          <a:off x="13500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151872</xdr:rowOff>
    </xdr:from>
    <xdr:ext cx="405111" cy="259045"/>
    <xdr:sp macro="" textlink="">
      <xdr:nvSpPr>
        <xdr:cNvPr id="770" name="n_4aveValue【消防施設】&#10;有形固定資産減価償却率">
          <a:extLst>
            <a:ext uri="{FF2B5EF4-FFF2-40B4-BE49-F238E27FC236}">
              <a16:creationId xmlns:a16="http://schemas.microsoft.com/office/drawing/2014/main" id="{00000000-0008-0000-0200-000002030000}"/>
            </a:ext>
          </a:extLst>
        </xdr:cNvPr>
        <xdr:cNvSpPr txBox="1"/>
      </xdr:nvSpPr>
      <xdr:spPr>
        <a:xfrm>
          <a:off x="12611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28683</xdr:rowOff>
    </xdr:from>
    <xdr:ext cx="405111" cy="259045"/>
    <xdr:sp macro="" textlink="">
      <xdr:nvSpPr>
        <xdr:cNvPr id="771" name="n_1mainValue【消防施設】&#10;有形固定資産減価償却率">
          <a:extLst>
            <a:ext uri="{FF2B5EF4-FFF2-40B4-BE49-F238E27FC236}">
              <a16:creationId xmlns:a16="http://schemas.microsoft.com/office/drawing/2014/main" id="{00000000-0008-0000-0200-000003030000}"/>
            </a:ext>
          </a:extLst>
        </xdr:cNvPr>
        <xdr:cNvSpPr txBox="1"/>
      </xdr:nvSpPr>
      <xdr:spPr>
        <a:xfrm>
          <a:off x="15266044" y="134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164209</xdr:rowOff>
    </xdr:from>
    <xdr:ext cx="405111" cy="259045"/>
    <xdr:sp macro="" textlink="">
      <xdr:nvSpPr>
        <xdr:cNvPr id="772" name="n_2mainValue【消防施設】&#10;有形固定資産減価償却率">
          <a:extLst>
            <a:ext uri="{FF2B5EF4-FFF2-40B4-BE49-F238E27FC236}">
              <a16:creationId xmlns:a16="http://schemas.microsoft.com/office/drawing/2014/main" id="{00000000-0008-0000-0200-000004030000}"/>
            </a:ext>
          </a:extLst>
        </xdr:cNvPr>
        <xdr:cNvSpPr txBox="1"/>
      </xdr:nvSpPr>
      <xdr:spPr>
        <a:xfrm>
          <a:off x="14389744" y="1336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128288</xdr:rowOff>
    </xdr:from>
    <xdr:ext cx="405111" cy="259045"/>
    <xdr:sp macro="" textlink="">
      <xdr:nvSpPr>
        <xdr:cNvPr id="773" name="n_3mainValue【消防施設】&#10;有形固定資産減価償却率">
          <a:extLst>
            <a:ext uri="{FF2B5EF4-FFF2-40B4-BE49-F238E27FC236}">
              <a16:creationId xmlns:a16="http://schemas.microsoft.com/office/drawing/2014/main" id="{00000000-0008-0000-0200-000005030000}"/>
            </a:ext>
          </a:extLst>
        </xdr:cNvPr>
        <xdr:cNvSpPr txBox="1"/>
      </xdr:nvSpPr>
      <xdr:spPr>
        <a:xfrm>
          <a:off x="135007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93997</xdr:rowOff>
    </xdr:from>
    <xdr:ext cx="405111" cy="259045"/>
    <xdr:sp macro="" textlink="">
      <xdr:nvSpPr>
        <xdr:cNvPr id="774" name="n_4mainValue【消防施設】&#10;有形固定資産減価償却率">
          <a:extLst>
            <a:ext uri="{FF2B5EF4-FFF2-40B4-BE49-F238E27FC236}">
              <a16:creationId xmlns:a16="http://schemas.microsoft.com/office/drawing/2014/main" id="{00000000-0008-0000-0200-000006030000}"/>
            </a:ext>
          </a:extLst>
        </xdr:cNvPr>
        <xdr:cNvSpPr txBox="1"/>
      </xdr:nvSpPr>
      <xdr:spPr>
        <a:xfrm>
          <a:off x="126117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00000000-0008-0000-0200-00001F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801" name="【消防施設】&#10;一人当たり面積最小値テキスト">
          <a:extLst>
            <a:ext uri="{FF2B5EF4-FFF2-40B4-BE49-F238E27FC236}">
              <a16:creationId xmlns:a16="http://schemas.microsoft.com/office/drawing/2014/main" id="{00000000-0008-0000-0200-000021030000}"/>
            </a:ext>
          </a:extLst>
        </xdr:cNvPr>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803" name="【消防施設】&#10;一人当たり面積最大値テキスト">
          <a:extLst>
            <a:ext uri="{FF2B5EF4-FFF2-40B4-BE49-F238E27FC236}">
              <a16:creationId xmlns:a16="http://schemas.microsoft.com/office/drawing/2014/main" id="{00000000-0008-0000-0200-000023030000}"/>
            </a:ext>
          </a:extLst>
        </xdr:cNvPr>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144253</xdr:rowOff>
    </xdr:from>
    <xdr:ext cx="469744" cy="259045"/>
    <xdr:sp macro="" textlink="">
      <xdr:nvSpPr>
        <xdr:cNvPr id="805" name="【消防施設】&#10;一人当たり面積平均値テキスト">
          <a:extLst>
            <a:ext uri="{FF2B5EF4-FFF2-40B4-BE49-F238E27FC236}">
              <a16:creationId xmlns:a16="http://schemas.microsoft.com/office/drawing/2014/main" id="{00000000-0008-0000-0200-000025030000}"/>
            </a:ext>
          </a:extLst>
        </xdr:cNvPr>
        <xdr:cNvSpPr txBox="1"/>
      </xdr:nvSpPr>
      <xdr:spPr>
        <a:xfrm>
          <a:off x="22199600" y="14546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806" name="フローチャート: 判断 805">
          <a:extLst>
            <a:ext uri="{FF2B5EF4-FFF2-40B4-BE49-F238E27FC236}">
              <a16:creationId xmlns:a16="http://schemas.microsoft.com/office/drawing/2014/main" id="{00000000-0008-0000-0200-000026030000}"/>
            </a:ext>
          </a:extLst>
        </xdr:cNvPr>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807" name="フローチャート: 判断 806">
          <a:extLst>
            <a:ext uri="{FF2B5EF4-FFF2-40B4-BE49-F238E27FC236}">
              <a16:creationId xmlns:a16="http://schemas.microsoft.com/office/drawing/2014/main" id="{00000000-0008-0000-0200-000027030000}"/>
            </a:ext>
          </a:extLst>
        </xdr:cNvPr>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808" name="フローチャート: 判断 807">
          <a:extLst>
            <a:ext uri="{FF2B5EF4-FFF2-40B4-BE49-F238E27FC236}">
              <a16:creationId xmlns:a16="http://schemas.microsoft.com/office/drawing/2014/main" id="{00000000-0008-0000-0200-000028030000}"/>
            </a:ext>
          </a:extLst>
        </xdr:cNvPr>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809" name="フローチャート: 判断 808">
          <a:extLst>
            <a:ext uri="{FF2B5EF4-FFF2-40B4-BE49-F238E27FC236}">
              <a16:creationId xmlns:a16="http://schemas.microsoft.com/office/drawing/2014/main" id="{00000000-0008-0000-0200-000029030000}"/>
            </a:ext>
          </a:extLst>
        </xdr:cNvPr>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810" name="フローチャート: 判断 809">
          <a:extLst>
            <a:ext uri="{FF2B5EF4-FFF2-40B4-BE49-F238E27FC236}">
              <a16:creationId xmlns:a16="http://schemas.microsoft.com/office/drawing/2014/main" id="{00000000-0008-0000-0200-00002A030000}"/>
            </a:ext>
          </a:extLst>
        </xdr:cNvPr>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73842</xdr:rowOff>
    </xdr:from>
    <xdr:to>
      <xdr:col>116</xdr:col>
      <xdr:colOff>114300</xdr:colOff>
      <xdr:row>84</xdr:row>
      <xdr:rowOff>3992</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221107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96719</xdr:rowOff>
    </xdr:from>
    <xdr:ext cx="469744" cy="259045"/>
    <xdr:sp macro="" textlink="">
      <xdr:nvSpPr>
        <xdr:cNvPr id="817" name="【消防施設】&#10;一人当たり面積該当値テキスト">
          <a:extLst>
            <a:ext uri="{FF2B5EF4-FFF2-40B4-BE49-F238E27FC236}">
              <a16:creationId xmlns:a16="http://schemas.microsoft.com/office/drawing/2014/main" id="{00000000-0008-0000-0200-000031030000}"/>
            </a:ext>
          </a:extLst>
        </xdr:cNvPr>
        <xdr:cNvSpPr txBox="1"/>
      </xdr:nvSpPr>
      <xdr:spPr>
        <a:xfrm>
          <a:off x="22199600" y="1415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93436</xdr:rowOff>
    </xdr:from>
    <xdr:to>
      <xdr:col>112</xdr:col>
      <xdr:colOff>38100</xdr:colOff>
      <xdr:row>84</xdr:row>
      <xdr:rowOff>23586</xdr:rowOff>
    </xdr:to>
    <xdr:sp macro="" textlink="">
      <xdr:nvSpPr>
        <xdr:cNvPr id="818" name="楕円 817">
          <a:extLst>
            <a:ext uri="{FF2B5EF4-FFF2-40B4-BE49-F238E27FC236}">
              <a16:creationId xmlns:a16="http://schemas.microsoft.com/office/drawing/2014/main" id="{00000000-0008-0000-0200-000032030000}"/>
            </a:ext>
          </a:extLst>
        </xdr:cNvPr>
        <xdr:cNvSpPr/>
      </xdr:nvSpPr>
      <xdr:spPr>
        <a:xfrm>
          <a:off x="21272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124642</xdr:rowOff>
    </xdr:from>
    <xdr:to>
      <xdr:col>116</xdr:col>
      <xdr:colOff>63500</xdr:colOff>
      <xdr:row>83</xdr:row>
      <xdr:rowOff>144236</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flipV="1">
          <a:off x="21323300" y="1435499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103232</xdr:rowOff>
    </xdr:from>
    <xdr:to>
      <xdr:col>107</xdr:col>
      <xdr:colOff>101600</xdr:colOff>
      <xdr:row>84</xdr:row>
      <xdr:rowOff>33382</xdr:rowOff>
    </xdr:to>
    <xdr:sp macro="" textlink="">
      <xdr:nvSpPr>
        <xdr:cNvPr id="820" name="楕円 819">
          <a:extLst>
            <a:ext uri="{FF2B5EF4-FFF2-40B4-BE49-F238E27FC236}">
              <a16:creationId xmlns:a16="http://schemas.microsoft.com/office/drawing/2014/main" id="{00000000-0008-0000-0200-000034030000}"/>
            </a:ext>
          </a:extLst>
        </xdr:cNvPr>
        <xdr:cNvSpPr/>
      </xdr:nvSpPr>
      <xdr:spPr>
        <a:xfrm>
          <a:off x="20383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144236</xdr:rowOff>
    </xdr:from>
    <xdr:to>
      <xdr:col>111</xdr:col>
      <xdr:colOff>177800</xdr:colOff>
      <xdr:row>83</xdr:row>
      <xdr:rowOff>154032</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flipV="1">
          <a:off x="20434300" y="1437458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22" name="楕円 821">
          <a:extLst>
            <a:ext uri="{FF2B5EF4-FFF2-40B4-BE49-F238E27FC236}">
              <a16:creationId xmlns:a16="http://schemas.microsoft.com/office/drawing/2014/main" id="{00000000-0008-0000-0200-000036030000}"/>
            </a:ext>
          </a:extLst>
        </xdr:cNvPr>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154032</xdr:rowOff>
    </xdr:from>
    <xdr:to>
      <xdr:col>107</xdr:col>
      <xdr:colOff>50800</xdr:colOff>
      <xdr:row>84</xdr:row>
      <xdr:rowOff>0</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flipV="1">
          <a:off x="19545300" y="14384382"/>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114119</xdr:rowOff>
    </xdr:from>
    <xdr:to>
      <xdr:col>98</xdr:col>
      <xdr:colOff>38100</xdr:colOff>
      <xdr:row>84</xdr:row>
      <xdr:rowOff>44269</xdr:rowOff>
    </xdr:to>
    <xdr:sp macro="" textlink="">
      <xdr:nvSpPr>
        <xdr:cNvPr id="824" name="楕円 823">
          <a:extLst>
            <a:ext uri="{FF2B5EF4-FFF2-40B4-BE49-F238E27FC236}">
              <a16:creationId xmlns:a16="http://schemas.microsoft.com/office/drawing/2014/main" id="{00000000-0008-0000-0200-000038030000}"/>
            </a:ext>
          </a:extLst>
        </xdr:cNvPr>
        <xdr:cNvSpPr/>
      </xdr:nvSpPr>
      <xdr:spPr>
        <a:xfrm>
          <a:off x="18605500" y="1434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164919</xdr:rowOff>
    </xdr:from>
    <xdr:to>
      <xdr:col>102</xdr:col>
      <xdr:colOff>114300</xdr:colOff>
      <xdr:row>84</xdr:row>
      <xdr:rowOff>0</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18656300" y="143952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138265</xdr:rowOff>
    </xdr:from>
    <xdr:ext cx="469744" cy="259045"/>
    <xdr:sp macro="" textlink="">
      <xdr:nvSpPr>
        <xdr:cNvPr id="826" name="n_1aveValue【消防施設】&#10;一人当たり面積">
          <a:extLst>
            <a:ext uri="{FF2B5EF4-FFF2-40B4-BE49-F238E27FC236}">
              <a16:creationId xmlns:a16="http://schemas.microsoft.com/office/drawing/2014/main" id="{00000000-0008-0000-0200-00003A030000}"/>
            </a:ext>
          </a:extLst>
        </xdr:cNvPr>
        <xdr:cNvSpPr txBox="1"/>
      </xdr:nvSpPr>
      <xdr:spPr>
        <a:xfrm>
          <a:off x="21075727" y="1471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142620</xdr:rowOff>
    </xdr:from>
    <xdr:ext cx="469744" cy="259045"/>
    <xdr:sp macro="" textlink="">
      <xdr:nvSpPr>
        <xdr:cNvPr id="827" name="n_2aveValue【消防施設】&#10;一人当たり面積">
          <a:extLst>
            <a:ext uri="{FF2B5EF4-FFF2-40B4-BE49-F238E27FC236}">
              <a16:creationId xmlns:a16="http://schemas.microsoft.com/office/drawing/2014/main" id="{00000000-0008-0000-0200-00003B030000}"/>
            </a:ext>
          </a:extLst>
        </xdr:cNvPr>
        <xdr:cNvSpPr txBox="1"/>
      </xdr:nvSpPr>
      <xdr:spPr>
        <a:xfrm>
          <a:off x="20199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148063</xdr:rowOff>
    </xdr:from>
    <xdr:ext cx="469744" cy="259045"/>
    <xdr:sp macro="" textlink="">
      <xdr:nvSpPr>
        <xdr:cNvPr id="828" name="n_3aveValue【消防施設】&#10;一人当たり面積">
          <a:extLst>
            <a:ext uri="{FF2B5EF4-FFF2-40B4-BE49-F238E27FC236}">
              <a16:creationId xmlns:a16="http://schemas.microsoft.com/office/drawing/2014/main" id="{00000000-0008-0000-0200-00003C030000}"/>
            </a:ext>
          </a:extLst>
        </xdr:cNvPr>
        <xdr:cNvSpPr txBox="1"/>
      </xdr:nvSpPr>
      <xdr:spPr>
        <a:xfrm>
          <a:off x="19310427"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142620</xdr:rowOff>
    </xdr:from>
    <xdr:ext cx="469744" cy="259045"/>
    <xdr:sp macro="" textlink="">
      <xdr:nvSpPr>
        <xdr:cNvPr id="829" name="n_4aveValue【消防施設】&#10;一人当たり面積">
          <a:extLst>
            <a:ext uri="{FF2B5EF4-FFF2-40B4-BE49-F238E27FC236}">
              <a16:creationId xmlns:a16="http://schemas.microsoft.com/office/drawing/2014/main" id="{00000000-0008-0000-0200-00003D030000}"/>
            </a:ext>
          </a:extLst>
        </xdr:cNvPr>
        <xdr:cNvSpPr txBox="1"/>
      </xdr:nvSpPr>
      <xdr:spPr>
        <a:xfrm>
          <a:off x="18421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40113</xdr:rowOff>
    </xdr:from>
    <xdr:ext cx="469744" cy="259045"/>
    <xdr:sp macro="" textlink="">
      <xdr:nvSpPr>
        <xdr:cNvPr id="830" name="n_1mainValue【消防施設】&#10;一人当たり面積">
          <a:extLst>
            <a:ext uri="{FF2B5EF4-FFF2-40B4-BE49-F238E27FC236}">
              <a16:creationId xmlns:a16="http://schemas.microsoft.com/office/drawing/2014/main" id="{00000000-0008-0000-0200-00003E030000}"/>
            </a:ext>
          </a:extLst>
        </xdr:cNvPr>
        <xdr:cNvSpPr txBox="1"/>
      </xdr:nvSpPr>
      <xdr:spPr>
        <a:xfrm>
          <a:off x="21075727" y="140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49909</xdr:rowOff>
    </xdr:from>
    <xdr:ext cx="469744" cy="259045"/>
    <xdr:sp macro="" textlink="">
      <xdr:nvSpPr>
        <xdr:cNvPr id="831" name="n_2mainValue【消防施設】&#10;一人当たり面積">
          <a:extLst>
            <a:ext uri="{FF2B5EF4-FFF2-40B4-BE49-F238E27FC236}">
              <a16:creationId xmlns:a16="http://schemas.microsoft.com/office/drawing/2014/main" id="{00000000-0008-0000-0200-00003F030000}"/>
            </a:ext>
          </a:extLst>
        </xdr:cNvPr>
        <xdr:cNvSpPr txBox="1"/>
      </xdr:nvSpPr>
      <xdr:spPr>
        <a:xfrm>
          <a:off x="201994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32" name="n_3mainValue【消防施設】&#10;一人当たり面積">
          <a:extLst>
            <a:ext uri="{FF2B5EF4-FFF2-40B4-BE49-F238E27FC236}">
              <a16:creationId xmlns:a16="http://schemas.microsoft.com/office/drawing/2014/main" id="{00000000-0008-0000-0200-000040030000}"/>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60796</xdr:rowOff>
    </xdr:from>
    <xdr:ext cx="469744" cy="259045"/>
    <xdr:sp macro="" textlink="">
      <xdr:nvSpPr>
        <xdr:cNvPr id="833" name="n_4mainValue【消防施設】&#10;一人当たり面積">
          <a:extLst>
            <a:ext uri="{FF2B5EF4-FFF2-40B4-BE49-F238E27FC236}">
              <a16:creationId xmlns:a16="http://schemas.microsoft.com/office/drawing/2014/main" id="{00000000-0008-0000-0200-000041030000}"/>
            </a:ext>
          </a:extLst>
        </xdr:cNvPr>
        <xdr:cNvSpPr txBox="1"/>
      </xdr:nvSpPr>
      <xdr:spPr>
        <a:xfrm>
          <a:off x="18421427" y="1411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200-000045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a:extLst>
            <a:ext uri="{FF2B5EF4-FFF2-40B4-BE49-F238E27FC236}">
              <a16:creationId xmlns:a16="http://schemas.microsoft.com/office/drawing/2014/main" id="{00000000-0008-0000-0200-00005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0" name="【庁舎】&#10;有形固定資産減価償却率最小値テキスト">
          <a:extLst>
            <a:ext uri="{FF2B5EF4-FFF2-40B4-BE49-F238E27FC236}">
              <a16:creationId xmlns:a16="http://schemas.microsoft.com/office/drawing/2014/main" id="{00000000-0008-0000-0200-00005C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62" name="【庁舎】&#10;有形固定資産減価償却率最大値テキスト">
          <a:extLst>
            <a:ext uri="{FF2B5EF4-FFF2-40B4-BE49-F238E27FC236}">
              <a16:creationId xmlns:a16="http://schemas.microsoft.com/office/drawing/2014/main" id="{00000000-0008-0000-0200-00005E030000}"/>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864" name="【庁舎】&#10;有形固定資産減価償却率平均値テキスト">
          <a:extLst>
            <a:ext uri="{FF2B5EF4-FFF2-40B4-BE49-F238E27FC236}">
              <a16:creationId xmlns:a16="http://schemas.microsoft.com/office/drawing/2014/main" id="{00000000-0008-0000-0200-000060030000}"/>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865" name="フローチャート: 判断 864">
          <a:extLst>
            <a:ext uri="{FF2B5EF4-FFF2-40B4-BE49-F238E27FC236}">
              <a16:creationId xmlns:a16="http://schemas.microsoft.com/office/drawing/2014/main" id="{00000000-0008-0000-0200-00006103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66" name="フローチャート: 判断 865">
          <a:extLst>
            <a:ext uri="{FF2B5EF4-FFF2-40B4-BE49-F238E27FC236}">
              <a16:creationId xmlns:a16="http://schemas.microsoft.com/office/drawing/2014/main" id="{00000000-0008-0000-0200-000062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867" name="フローチャート: 判断 866">
          <a:extLst>
            <a:ext uri="{FF2B5EF4-FFF2-40B4-BE49-F238E27FC236}">
              <a16:creationId xmlns:a16="http://schemas.microsoft.com/office/drawing/2014/main" id="{00000000-0008-0000-0200-000063030000}"/>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868" name="フローチャート: 判断 867">
          <a:extLst>
            <a:ext uri="{FF2B5EF4-FFF2-40B4-BE49-F238E27FC236}">
              <a16:creationId xmlns:a16="http://schemas.microsoft.com/office/drawing/2014/main" id="{00000000-0008-0000-0200-000064030000}"/>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869" name="フローチャート: 判断 868">
          <a:extLst>
            <a:ext uri="{FF2B5EF4-FFF2-40B4-BE49-F238E27FC236}">
              <a16:creationId xmlns:a16="http://schemas.microsoft.com/office/drawing/2014/main" id="{00000000-0008-0000-0200-000065030000}"/>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200-00006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200-00006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40095</xdr:rowOff>
    </xdr:from>
    <xdr:to>
      <xdr:col>85</xdr:col>
      <xdr:colOff>177800</xdr:colOff>
      <xdr:row>106</xdr:row>
      <xdr:rowOff>141695</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62687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18522</xdr:rowOff>
    </xdr:from>
    <xdr:ext cx="405111" cy="259045"/>
    <xdr:sp macro="" textlink="">
      <xdr:nvSpPr>
        <xdr:cNvPr id="876" name="【庁舎】&#10;有形固定資産減価償却率該当値テキスト">
          <a:extLst>
            <a:ext uri="{FF2B5EF4-FFF2-40B4-BE49-F238E27FC236}">
              <a16:creationId xmlns:a16="http://schemas.microsoft.com/office/drawing/2014/main" id="{00000000-0008-0000-0200-00006C030000}"/>
            </a:ext>
          </a:extLst>
        </xdr:cNvPr>
        <xdr:cNvSpPr txBox="1"/>
      </xdr:nvSpPr>
      <xdr:spPr>
        <a:xfrm>
          <a:off x="16357600"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23768</xdr:rowOff>
    </xdr:from>
    <xdr:to>
      <xdr:col>81</xdr:col>
      <xdr:colOff>101600</xdr:colOff>
      <xdr:row>106</xdr:row>
      <xdr:rowOff>125368</xdr:rowOff>
    </xdr:to>
    <xdr:sp macro="" textlink="">
      <xdr:nvSpPr>
        <xdr:cNvPr id="877" name="楕円 876">
          <a:extLst>
            <a:ext uri="{FF2B5EF4-FFF2-40B4-BE49-F238E27FC236}">
              <a16:creationId xmlns:a16="http://schemas.microsoft.com/office/drawing/2014/main" id="{00000000-0008-0000-0200-00006D030000}"/>
            </a:ext>
          </a:extLst>
        </xdr:cNvPr>
        <xdr:cNvSpPr/>
      </xdr:nvSpPr>
      <xdr:spPr>
        <a:xfrm>
          <a:off x="15430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74568</xdr:rowOff>
    </xdr:from>
    <xdr:to>
      <xdr:col>85</xdr:col>
      <xdr:colOff>127000</xdr:colOff>
      <xdr:row>106</xdr:row>
      <xdr:rowOff>90895</xdr:rowOff>
    </xdr:to>
    <xdr:cxnSp macro="">
      <xdr:nvCxnSpPr>
        <xdr:cNvPr id="878" name="直線コネクタ 877">
          <a:extLst>
            <a:ext uri="{FF2B5EF4-FFF2-40B4-BE49-F238E27FC236}">
              <a16:creationId xmlns:a16="http://schemas.microsoft.com/office/drawing/2014/main" id="{00000000-0008-0000-0200-00006E030000}"/>
            </a:ext>
          </a:extLst>
        </xdr:cNvPr>
        <xdr:cNvCxnSpPr/>
      </xdr:nvCxnSpPr>
      <xdr:spPr>
        <a:xfrm>
          <a:off x="15481300" y="18248268"/>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170724</xdr:rowOff>
    </xdr:from>
    <xdr:to>
      <xdr:col>76</xdr:col>
      <xdr:colOff>165100</xdr:colOff>
      <xdr:row>106</xdr:row>
      <xdr:rowOff>100874</xdr:rowOff>
    </xdr:to>
    <xdr:sp macro="" textlink="">
      <xdr:nvSpPr>
        <xdr:cNvPr id="879" name="楕円 878">
          <a:extLst>
            <a:ext uri="{FF2B5EF4-FFF2-40B4-BE49-F238E27FC236}">
              <a16:creationId xmlns:a16="http://schemas.microsoft.com/office/drawing/2014/main" id="{00000000-0008-0000-0200-00006F030000}"/>
            </a:ext>
          </a:extLst>
        </xdr:cNvPr>
        <xdr:cNvSpPr/>
      </xdr:nvSpPr>
      <xdr:spPr>
        <a:xfrm>
          <a:off x="14541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50074</xdr:rowOff>
    </xdr:from>
    <xdr:to>
      <xdr:col>81</xdr:col>
      <xdr:colOff>50800</xdr:colOff>
      <xdr:row>106</xdr:row>
      <xdr:rowOff>74568</xdr:rowOff>
    </xdr:to>
    <xdr:cxnSp macro="">
      <xdr:nvCxnSpPr>
        <xdr:cNvPr id="880" name="直線コネクタ 879">
          <a:extLst>
            <a:ext uri="{FF2B5EF4-FFF2-40B4-BE49-F238E27FC236}">
              <a16:creationId xmlns:a16="http://schemas.microsoft.com/office/drawing/2014/main" id="{00000000-0008-0000-0200-000070030000}"/>
            </a:ext>
          </a:extLst>
        </xdr:cNvPr>
        <xdr:cNvCxnSpPr/>
      </xdr:nvCxnSpPr>
      <xdr:spPr>
        <a:xfrm>
          <a:off x="14592300" y="18223774"/>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87449</xdr:rowOff>
    </xdr:from>
    <xdr:to>
      <xdr:col>72</xdr:col>
      <xdr:colOff>38100</xdr:colOff>
      <xdr:row>107</xdr:row>
      <xdr:rowOff>17599</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3652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50074</xdr:rowOff>
    </xdr:from>
    <xdr:to>
      <xdr:col>76</xdr:col>
      <xdr:colOff>114300</xdr:colOff>
      <xdr:row>106</xdr:row>
      <xdr:rowOff>138249</xdr:rowOff>
    </xdr:to>
    <xdr:cxnSp macro="">
      <xdr:nvCxnSpPr>
        <xdr:cNvPr id="882" name="直線コネクタ 881">
          <a:extLst>
            <a:ext uri="{FF2B5EF4-FFF2-40B4-BE49-F238E27FC236}">
              <a16:creationId xmlns:a16="http://schemas.microsoft.com/office/drawing/2014/main" id="{00000000-0008-0000-0200-000072030000}"/>
            </a:ext>
          </a:extLst>
        </xdr:cNvPr>
        <xdr:cNvCxnSpPr/>
      </xdr:nvCxnSpPr>
      <xdr:spPr>
        <a:xfrm flipV="1">
          <a:off x="13703300" y="18223774"/>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59689</xdr:rowOff>
    </xdr:from>
    <xdr:to>
      <xdr:col>67</xdr:col>
      <xdr:colOff>101600</xdr:colOff>
      <xdr:row>106</xdr:row>
      <xdr:rowOff>161289</xdr:rowOff>
    </xdr:to>
    <xdr:sp macro="" textlink="">
      <xdr:nvSpPr>
        <xdr:cNvPr id="883" name="楕円 882">
          <a:extLst>
            <a:ext uri="{FF2B5EF4-FFF2-40B4-BE49-F238E27FC236}">
              <a16:creationId xmlns:a16="http://schemas.microsoft.com/office/drawing/2014/main" id="{00000000-0008-0000-0200-000073030000}"/>
            </a:ext>
          </a:extLst>
        </xdr:cNvPr>
        <xdr:cNvSpPr/>
      </xdr:nvSpPr>
      <xdr:spPr>
        <a:xfrm>
          <a:off x="12763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110489</xdr:rowOff>
    </xdr:from>
    <xdr:to>
      <xdr:col>71</xdr:col>
      <xdr:colOff>177800</xdr:colOff>
      <xdr:row>106</xdr:row>
      <xdr:rowOff>138249</xdr:rowOff>
    </xdr:to>
    <xdr:cxnSp macro="">
      <xdr:nvCxnSpPr>
        <xdr:cNvPr id="884" name="直線コネクタ 883">
          <a:extLst>
            <a:ext uri="{FF2B5EF4-FFF2-40B4-BE49-F238E27FC236}">
              <a16:creationId xmlns:a16="http://schemas.microsoft.com/office/drawing/2014/main" id="{00000000-0008-0000-0200-000074030000}"/>
            </a:ext>
          </a:extLst>
        </xdr:cNvPr>
        <xdr:cNvCxnSpPr/>
      </xdr:nvCxnSpPr>
      <xdr:spPr>
        <a:xfrm>
          <a:off x="12814300" y="1828418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85" name="n_1aveValue【庁舎】&#10;有形固定資産減価償却率">
          <a:extLst>
            <a:ext uri="{FF2B5EF4-FFF2-40B4-BE49-F238E27FC236}">
              <a16:creationId xmlns:a16="http://schemas.microsoft.com/office/drawing/2014/main" id="{00000000-0008-0000-0200-000075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886" name="n_2aveValue【庁舎】&#10;有形固定資産減価償却率">
          <a:extLst>
            <a:ext uri="{FF2B5EF4-FFF2-40B4-BE49-F238E27FC236}">
              <a16:creationId xmlns:a16="http://schemas.microsoft.com/office/drawing/2014/main" id="{00000000-0008-0000-0200-000076030000}"/>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887" name="n_3aveValue【庁舎】&#10;有形固定資産減価償却率">
          <a:extLst>
            <a:ext uri="{FF2B5EF4-FFF2-40B4-BE49-F238E27FC236}">
              <a16:creationId xmlns:a16="http://schemas.microsoft.com/office/drawing/2014/main" id="{00000000-0008-0000-0200-000077030000}"/>
            </a:ext>
          </a:extLst>
        </xdr:cNvPr>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888" name="n_4aveValue【庁舎】&#10;有形固定資産減価償却率">
          <a:extLst>
            <a:ext uri="{FF2B5EF4-FFF2-40B4-BE49-F238E27FC236}">
              <a16:creationId xmlns:a16="http://schemas.microsoft.com/office/drawing/2014/main" id="{00000000-0008-0000-0200-000078030000}"/>
            </a:ext>
          </a:extLst>
        </xdr:cNvPr>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116495</xdr:rowOff>
    </xdr:from>
    <xdr:ext cx="405111" cy="259045"/>
    <xdr:sp macro="" textlink="">
      <xdr:nvSpPr>
        <xdr:cNvPr id="889" name="n_1mainValue【庁舎】&#10;有形固定資産減価償却率">
          <a:extLst>
            <a:ext uri="{FF2B5EF4-FFF2-40B4-BE49-F238E27FC236}">
              <a16:creationId xmlns:a16="http://schemas.microsoft.com/office/drawing/2014/main" id="{00000000-0008-0000-0200-000079030000}"/>
            </a:ext>
          </a:extLst>
        </xdr:cNvPr>
        <xdr:cNvSpPr txBox="1"/>
      </xdr:nvSpPr>
      <xdr:spPr>
        <a:xfrm>
          <a:off x="152660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92001</xdr:rowOff>
    </xdr:from>
    <xdr:ext cx="405111" cy="259045"/>
    <xdr:sp macro="" textlink="">
      <xdr:nvSpPr>
        <xdr:cNvPr id="890" name="n_2mainValue【庁舎】&#10;有形固定資産減価償却率">
          <a:extLst>
            <a:ext uri="{FF2B5EF4-FFF2-40B4-BE49-F238E27FC236}">
              <a16:creationId xmlns:a16="http://schemas.microsoft.com/office/drawing/2014/main" id="{00000000-0008-0000-0200-00007A030000}"/>
            </a:ext>
          </a:extLst>
        </xdr:cNvPr>
        <xdr:cNvSpPr txBox="1"/>
      </xdr:nvSpPr>
      <xdr:spPr>
        <a:xfrm>
          <a:off x="14389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8726</xdr:rowOff>
    </xdr:from>
    <xdr:ext cx="405111" cy="259045"/>
    <xdr:sp macro="" textlink="">
      <xdr:nvSpPr>
        <xdr:cNvPr id="891" name="n_3mainValue【庁舎】&#10;有形固定資産減価償却率">
          <a:extLst>
            <a:ext uri="{FF2B5EF4-FFF2-40B4-BE49-F238E27FC236}">
              <a16:creationId xmlns:a16="http://schemas.microsoft.com/office/drawing/2014/main" id="{00000000-0008-0000-0200-00007B030000}"/>
            </a:ext>
          </a:extLst>
        </xdr:cNvPr>
        <xdr:cNvSpPr txBox="1"/>
      </xdr:nvSpPr>
      <xdr:spPr>
        <a:xfrm>
          <a:off x="13500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152416</xdr:rowOff>
    </xdr:from>
    <xdr:ext cx="405111" cy="259045"/>
    <xdr:sp macro="" textlink="">
      <xdr:nvSpPr>
        <xdr:cNvPr id="892" name="n_4mainValue【庁舎】&#10;有形固定資産減価償却率">
          <a:extLst>
            <a:ext uri="{FF2B5EF4-FFF2-40B4-BE49-F238E27FC236}">
              <a16:creationId xmlns:a16="http://schemas.microsoft.com/office/drawing/2014/main" id="{00000000-0008-0000-0200-00007C030000}"/>
            </a:ext>
          </a:extLst>
        </xdr:cNvPr>
        <xdr:cNvSpPr txBox="1"/>
      </xdr:nvSpPr>
      <xdr:spPr>
        <a:xfrm>
          <a:off x="12611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00000000-0008-0000-0200-00007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200-00008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200-00008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a:extLst>
            <a:ext uri="{FF2B5EF4-FFF2-40B4-BE49-F238E27FC236}">
              <a16:creationId xmlns:a16="http://schemas.microsoft.com/office/drawing/2014/main" id="{00000000-0008-0000-0200-00009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915" name="【庁舎】&#10;一人当たり面積最小値テキスト">
          <a:extLst>
            <a:ext uri="{FF2B5EF4-FFF2-40B4-BE49-F238E27FC236}">
              <a16:creationId xmlns:a16="http://schemas.microsoft.com/office/drawing/2014/main" id="{00000000-0008-0000-0200-000093030000}"/>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917" name="【庁舎】&#10;一人当たり面積最大値テキスト">
          <a:extLst>
            <a:ext uri="{FF2B5EF4-FFF2-40B4-BE49-F238E27FC236}">
              <a16:creationId xmlns:a16="http://schemas.microsoft.com/office/drawing/2014/main" id="{00000000-0008-0000-0200-000095030000}"/>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919" name="【庁舎】&#10;一人当たり面積平均値テキスト">
          <a:extLst>
            <a:ext uri="{FF2B5EF4-FFF2-40B4-BE49-F238E27FC236}">
              <a16:creationId xmlns:a16="http://schemas.microsoft.com/office/drawing/2014/main" id="{00000000-0008-0000-0200-000097030000}"/>
            </a:ext>
          </a:extLst>
        </xdr:cNvPr>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920" name="フローチャート: 判断 919">
          <a:extLst>
            <a:ext uri="{FF2B5EF4-FFF2-40B4-BE49-F238E27FC236}">
              <a16:creationId xmlns:a16="http://schemas.microsoft.com/office/drawing/2014/main" id="{00000000-0008-0000-0200-000098030000}"/>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921" name="フローチャート: 判断 920">
          <a:extLst>
            <a:ext uri="{FF2B5EF4-FFF2-40B4-BE49-F238E27FC236}">
              <a16:creationId xmlns:a16="http://schemas.microsoft.com/office/drawing/2014/main" id="{00000000-0008-0000-0200-000099030000}"/>
            </a:ext>
          </a:extLst>
        </xdr:cNvPr>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923" name="フローチャート: 判断 922">
          <a:extLst>
            <a:ext uri="{FF2B5EF4-FFF2-40B4-BE49-F238E27FC236}">
              <a16:creationId xmlns:a16="http://schemas.microsoft.com/office/drawing/2014/main" id="{00000000-0008-0000-0200-00009B030000}"/>
            </a:ext>
          </a:extLst>
        </xdr:cNvPr>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924" name="フローチャート: 判断 923">
          <a:extLst>
            <a:ext uri="{FF2B5EF4-FFF2-40B4-BE49-F238E27FC236}">
              <a16:creationId xmlns:a16="http://schemas.microsoft.com/office/drawing/2014/main" id="{00000000-0008-0000-0200-00009C030000}"/>
            </a:ext>
          </a:extLst>
        </xdr:cNvPr>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200-0000A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97180</xdr:rowOff>
    </xdr:from>
    <xdr:to>
      <xdr:col>116</xdr:col>
      <xdr:colOff>114300</xdr:colOff>
      <xdr:row>106</xdr:row>
      <xdr:rowOff>27330</xdr:rowOff>
    </xdr:to>
    <xdr:sp macro="" textlink="">
      <xdr:nvSpPr>
        <xdr:cNvPr id="930" name="楕円 929">
          <a:extLst>
            <a:ext uri="{FF2B5EF4-FFF2-40B4-BE49-F238E27FC236}">
              <a16:creationId xmlns:a16="http://schemas.microsoft.com/office/drawing/2014/main" id="{00000000-0008-0000-0200-0000A2030000}"/>
            </a:ext>
          </a:extLst>
        </xdr:cNvPr>
        <xdr:cNvSpPr/>
      </xdr:nvSpPr>
      <xdr:spPr>
        <a:xfrm>
          <a:off x="22110700" y="1809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120057</xdr:rowOff>
    </xdr:from>
    <xdr:ext cx="469744" cy="259045"/>
    <xdr:sp macro="" textlink="">
      <xdr:nvSpPr>
        <xdr:cNvPr id="931" name="【庁舎】&#10;一人当たり面積該当値テキスト">
          <a:extLst>
            <a:ext uri="{FF2B5EF4-FFF2-40B4-BE49-F238E27FC236}">
              <a16:creationId xmlns:a16="http://schemas.microsoft.com/office/drawing/2014/main" id="{00000000-0008-0000-0200-0000A3030000}"/>
            </a:ext>
          </a:extLst>
        </xdr:cNvPr>
        <xdr:cNvSpPr txBox="1"/>
      </xdr:nvSpPr>
      <xdr:spPr>
        <a:xfrm>
          <a:off x="22199600" y="179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112268</xdr:rowOff>
    </xdr:from>
    <xdr:to>
      <xdr:col>112</xdr:col>
      <xdr:colOff>38100</xdr:colOff>
      <xdr:row>106</xdr:row>
      <xdr:rowOff>42418</xdr:rowOff>
    </xdr:to>
    <xdr:sp macro="" textlink="">
      <xdr:nvSpPr>
        <xdr:cNvPr id="932" name="楕円 931">
          <a:extLst>
            <a:ext uri="{FF2B5EF4-FFF2-40B4-BE49-F238E27FC236}">
              <a16:creationId xmlns:a16="http://schemas.microsoft.com/office/drawing/2014/main" id="{00000000-0008-0000-0200-0000A4030000}"/>
            </a:ext>
          </a:extLst>
        </xdr:cNvPr>
        <xdr:cNvSpPr/>
      </xdr:nvSpPr>
      <xdr:spPr>
        <a:xfrm>
          <a:off x="212725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147980</xdr:rowOff>
    </xdr:from>
    <xdr:to>
      <xdr:col>116</xdr:col>
      <xdr:colOff>63500</xdr:colOff>
      <xdr:row>105</xdr:row>
      <xdr:rowOff>163068</xdr:rowOff>
    </xdr:to>
    <xdr:cxnSp macro="">
      <xdr:nvCxnSpPr>
        <xdr:cNvPr id="933" name="直線コネクタ 932">
          <a:extLst>
            <a:ext uri="{FF2B5EF4-FFF2-40B4-BE49-F238E27FC236}">
              <a16:creationId xmlns:a16="http://schemas.microsoft.com/office/drawing/2014/main" id="{00000000-0008-0000-0200-0000A5030000}"/>
            </a:ext>
          </a:extLst>
        </xdr:cNvPr>
        <xdr:cNvCxnSpPr/>
      </xdr:nvCxnSpPr>
      <xdr:spPr>
        <a:xfrm flipV="1">
          <a:off x="21323300" y="18150230"/>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120498</xdr:rowOff>
    </xdr:from>
    <xdr:to>
      <xdr:col>107</xdr:col>
      <xdr:colOff>101600</xdr:colOff>
      <xdr:row>106</xdr:row>
      <xdr:rowOff>50648</xdr:rowOff>
    </xdr:to>
    <xdr:sp macro="" textlink="">
      <xdr:nvSpPr>
        <xdr:cNvPr id="934" name="楕円 933">
          <a:extLst>
            <a:ext uri="{FF2B5EF4-FFF2-40B4-BE49-F238E27FC236}">
              <a16:creationId xmlns:a16="http://schemas.microsoft.com/office/drawing/2014/main" id="{00000000-0008-0000-0200-0000A6030000}"/>
            </a:ext>
          </a:extLst>
        </xdr:cNvPr>
        <xdr:cNvSpPr/>
      </xdr:nvSpPr>
      <xdr:spPr>
        <a:xfrm>
          <a:off x="20383500" y="1812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163068</xdr:rowOff>
    </xdr:from>
    <xdr:to>
      <xdr:col>111</xdr:col>
      <xdr:colOff>177800</xdr:colOff>
      <xdr:row>105</xdr:row>
      <xdr:rowOff>171298</xdr:rowOff>
    </xdr:to>
    <xdr:cxnSp macro="">
      <xdr:nvCxnSpPr>
        <xdr:cNvPr id="935" name="直線コネクタ 934">
          <a:extLst>
            <a:ext uri="{FF2B5EF4-FFF2-40B4-BE49-F238E27FC236}">
              <a16:creationId xmlns:a16="http://schemas.microsoft.com/office/drawing/2014/main" id="{00000000-0008-0000-0200-0000A7030000}"/>
            </a:ext>
          </a:extLst>
        </xdr:cNvPr>
        <xdr:cNvCxnSpPr/>
      </xdr:nvCxnSpPr>
      <xdr:spPr>
        <a:xfrm flipV="1">
          <a:off x="20434300" y="18165318"/>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149758</xdr:rowOff>
    </xdr:from>
    <xdr:to>
      <xdr:col>102</xdr:col>
      <xdr:colOff>165100</xdr:colOff>
      <xdr:row>105</xdr:row>
      <xdr:rowOff>79908</xdr:rowOff>
    </xdr:to>
    <xdr:sp macro="" textlink="">
      <xdr:nvSpPr>
        <xdr:cNvPr id="936" name="楕円 935">
          <a:extLst>
            <a:ext uri="{FF2B5EF4-FFF2-40B4-BE49-F238E27FC236}">
              <a16:creationId xmlns:a16="http://schemas.microsoft.com/office/drawing/2014/main" id="{00000000-0008-0000-0200-0000A8030000}"/>
            </a:ext>
          </a:extLst>
        </xdr:cNvPr>
        <xdr:cNvSpPr/>
      </xdr:nvSpPr>
      <xdr:spPr>
        <a:xfrm>
          <a:off x="19494500" y="1798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29108</xdr:rowOff>
    </xdr:from>
    <xdr:to>
      <xdr:col>107</xdr:col>
      <xdr:colOff>50800</xdr:colOff>
      <xdr:row>105</xdr:row>
      <xdr:rowOff>171298</xdr:rowOff>
    </xdr:to>
    <xdr:cxnSp macro="">
      <xdr:nvCxnSpPr>
        <xdr:cNvPr id="937" name="直線コネクタ 936">
          <a:extLst>
            <a:ext uri="{FF2B5EF4-FFF2-40B4-BE49-F238E27FC236}">
              <a16:creationId xmlns:a16="http://schemas.microsoft.com/office/drawing/2014/main" id="{00000000-0008-0000-0200-0000A9030000}"/>
            </a:ext>
          </a:extLst>
        </xdr:cNvPr>
        <xdr:cNvCxnSpPr/>
      </xdr:nvCxnSpPr>
      <xdr:spPr>
        <a:xfrm>
          <a:off x="19545300" y="18031358"/>
          <a:ext cx="889000" cy="1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163018</xdr:rowOff>
    </xdr:from>
    <xdr:to>
      <xdr:col>98</xdr:col>
      <xdr:colOff>38100</xdr:colOff>
      <xdr:row>105</xdr:row>
      <xdr:rowOff>93168</xdr:rowOff>
    </xdr:to>
    <xdr:sp macro="" textlink="">
      <xdr:nvSpPr>
        <xdr:cNvPr id="938" name="楕円 937">
          <a:extLst>
            <a:ext uri="{FF2B5EF4-FFF2-40B4-BE49-F238E27FC236}">
              <a16:creationId xmlns:a16="http://schemas.microsoft.com/office/drawing/2014/main" id="{00000000-0008-0000-0200-0000AA030000}"/>
            </a:ext>
          </a:extLst>
        </xdr:cNvPr>
        <xdr:cNvSpPr/>
      </xdr:nvSpPr>
      <xdr:spPr>
        <a:xfrm>
          <a:off x="18605500" y="1799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29108</xdr:rowOff>
    </xdr:from>
    <xdr:to>
      <xdr:col>102</xdr:col>
      <xdr:colOff>114300</xdr:colOff>
      <xdr:row>105</xdr:row>
      <xdr:rowOff>42368</xdr:rowOff>
    </xdr:to>
    <xdr:cxnSp macro="">
      <xdr:nvCxnSpPr>
        <xdr:cNvPr id="939" name="直線コネクタ 938">
          <a:extLst>
            <a:ext uri="{FF2B5EF4-FFF2-40B4-BE49-F238E27FC236}">
              <a16:creationId xmlns:a16="http://schemas.microsoft.com/office/drawing/2014/main" id="{00000000-0008-0000-0200-0000AB030000}"/>
            </a:ext>
          </a:extLst>
        </xdr:cNvPr>
        <xdr:cNvCxnSpPr/>
      </xdr:nvCxnSpPr>
      <xdr:spPr>
        <a:xfrm flipV="1">
          <a:off x="18656300" y="18031358"/>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159275</xdr:rowOff>
    </xdr:from>
    <xdr:ext cx="469744" cy="259045"/>
    <xdr:sp macro="" textlink="">
      <xdr:nvSpPr>
        <xdr:cNvPr id="940" name="n_1aveValue【庁舎】&#10;一人当たり面積">
          <a:extLst>
            <a:ext uri="{FF2B5EF4-FFF2-40B4-BE49-F238E27FC236}">
              <a16:creationId xmlns:a16="http://schemas.microsoft.com/office/drawing/2014/main" id="{00000000-0008-0000-0200-0000AC030000}"/>
            </a:ext>
          </a:extLst>
        </xdr:cNvPr>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141445</xdr:rowOff>
    </xdr:from>
    <xdr:ext cx="469744" cy="259045"/>
    <xdr:sp macro="" textlink="">
      <xdr:nvSpPr>
        <xdr:cNvPr id="941" name="n_2aveValue【庁舎】&#10;一人当たり面積">
          <a:extLst>
            <a:ext uri="{FF2B5EF4-FFF2-40B4-BE49-F238E27FC236}">
              <a16:creationId xmlns:a16="http://schemas.microsoft.com/office/drawing/2014/main" id="{00000000-0008-0000-0200-0000AD030000}"/>
            </a:ext>
          </a:extLst>
        </xdr:cNvPr>
        <xdr:cNvSpPr txBox="1"/>
      </xdr:nvSpPr>
      <xdr:spPr>
        <a:xfrm>
          <a:off x="20199427" y="1831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137329</xdr:rowOff>
    </xdr:from>
    <xdr:ext cx="469744" cy="259045"/>
    <xdr:sp macro="" textlink="">
      <xdr:nvSpPr>
        <xdr:cNvPr id="942" name="n_3aveValue【庁舎】&#10;一人当たり面積">
          <a:extLst>
            <a:ext uri="{FF2B5EF4-FFF2-40B4-BE49-F238E27FC236}">
              <a16:creationId xmlns:a16="http://schemas.microsoft.com/office/drawing/2014/main" id="{00000000-0008-0000-0200-0000AE030000}"/>
            </a:ext>
          </a:extLst>
        </xdr:cNvPr>
        <xdr:cNvSpPr txBox="1"/>
      </xdr:nvSpPr>
      <xdr:spPr>
        <a:xfrm>
          <a:off x="19310427" y="183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146930</xdr:rowOff>
    </xdr:from>
    <xdr:ext cx="469744" cy="259045"/>
    <xdr:sp macro="" textlink="">
      <xdr:nvSpPr>
        <xdr:cNvPr id="943" name="n_4aveValue【庁舎】&#10;一人当たり面積">
          <a:extLst>
            <a:ext uri="{FF2B5EF4-FFF2-40B4-BE49-F238E27FC236}">
              <a16:creationId xmlns:a16="http://schemas.microsoft.com/office/drawing/2014/main" id="{00000000-0008-0000-0200-0000AF030000}"/>
            </a:ext>
          </a:extLst>
        </xdr:cNvPr>
        <xdr:cNvSpPr txBox="1"/>
      </xdr:nvSpPr>
      <xdr:spPr>
        <a:xfrm>
          <a:off x="18421427" y="1832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58945</xdr:rowOff>
    </xdr:from>
    <xdr:ext cx="469744" cy="259045"/>
    <xdr:sp macro="" textlink="">
      <xdr:nvSpPr>
        <xdr:cNvPr id="944" name="n_1mainValue【庁舎】&#10;一人当たり面積">
          <a:extLst>
            <a:ext uri="{FF2B5EF4-FFF2-40B4-BE49-F238E27FC236}">
              <a16:creationId xmlns:a16="http://schemas.microsoft.com/office/drawing/2014/main" id="{00000000-0008-0000-0200-0000B0030000}"/>
            </a:ext>
          </a:extLst>
        </xdr:cNvPr>
        <xdr:cNvSpPr txBox="1"/>
      </xdr:nvSpPr>
      <xdr:spPr>
        <a:xfrm>
          <a:off x="21075727" y="178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67175</xdr:rowOff>
    </xdr:from>
    <xdr:ext cx="469744" cy="259045"/>
    <xdr:sp macro="" textlink="">
      <xdr:nvSpPr>
        <xdr:cNvPr id="945" name="n_2mainValue【庁舎】&#10;一人当たり面積">
          <a:extLst>
            <a:ext uri="{FF2B5EF4-FFF2-40B4-BE49-F238E27FC236}">
              <a16:creationId xmlns:a16="http://schemas.microsoft.com/office/drawing/2014/main" id="{00000000-0008-0000-0200-0000B1030000}"/>
            </a:ext>
          </a:extLst>
        </xdr:cNvPr>
        <xdr:cNvSpPr txBox="1"/>
      </xdr:nvSpPr>
      <xdr:spPr>
        <a:xfrm>
          <a:off x="20199427" y="1789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96435</xdr:rowOff>
    </xdr:from>
    <xdr:ext cx="469744" cy="259045"/>
    <xdr:sp macro="" textlink="">
      <xdr:nvSpPr>
        <xdr:cNvPr id="946" name="n_3mainValue【庁舎】&#10;一人当たり面積">
          <a:extLst>
            <a:ext uri="{FF2B5EF4-FFF2-40B4-BE49-F238E27FC236}">
              <a16:creationId xmlns:a16="http://schemas.microsoft.com/office/drawing/2014/main" id="{00000000-0008-0000-0200-0000B2030000}"/>
            </a:ext>
          </a:extLst>
        </xdr:cNvPr>
        <xdr:cNvSpPr txBox="1"/>
      </xdr:nvSpPr>
      <xdr:spPr>
        <a:xfrm>
          <a:off x="19310427" y="1775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109695</xdr:rowOff>
    </xdr:from>
    <xdr:ext cx="469744" cy="259045"/>
    <xdr:sp macro="" textlink="">
      <xdr:nvSpPr>
        <xdr:cNvPr id="947" name="n_4mainValue【庁舎】&#10;一人当たり面積">
          <a:extLst>
            <a:ext uri="{FF2B5EF4-FFF2-40B4-BE49-F238E27FC236}">
              <a16:creationId xmlns:a16="http://schemas.microsoft.com/office/drawing/2014/main" id="{00000000-0008-0000-0200-0000B3030000}"/>
            </a:ext>
          </a:extLst>
        </xdr:cNvPr>
        <xdr:cNvSpPr txBox="1"/>
      </xdr:nvSpPr>
      <xdr:spPr>
        <a:xfrm>
          <a:off x="18421427" y="1776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00000000-0008-0000-0200-0000B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00000000-0008-0000-0200-0000B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00000000-0008-0000-0200-0000B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平成９年３月に建築された図書館は町内に一つであり木造の建物であるため、耐用年数が短く減価償却率が</a:t>
          </a:r>
          <a:r>
            <a:rPr kumimoji="1" lang="en-US" altLang="ja-JP" sz="1100">
              <a:solidFill>
                <a:schemeClr val="dk1"/>
              </a:solidFill>
              <a:effectLst/>
              <a:latin typeface="+mn-lt"/>
              <a:ea typeface="+mn-ea"/>
              <a:cs typeface="+mn-cs"/>
            </a:rPr>
            <a:t>99.6</a:t>
          </a:r>
          <a:r>
            <a:rPr kumimoji="1" lang="ja-JP" altLang="ja-JP" sz="1100">
              <a:solidFill>
                <a:schemeClr val="dk1"/>
              </a:solidFill>
              <a:effectLst/>
              <a:latin typeface="+mn-lt"/>
              <a:ea typeface="+mn-ea"/>
              <a:cs typeface="+mn-cs"/>
            </a:rPr>
            <a:t>％と非常に高い。</a:t>
          </a:r>
          <a:endParaRPr lang="ja-JP" altLang="ja-JP" sz="1400">
            <a:effectLst/>
          </a:endParaRPr>
        </a:p>
        <a:p>
          <a:r>
            <a:rPr kumimoji="1" lang="ja-JP" altLang="ja-JP" sz="1100">
              <a:solidFill>
                <a:schemeClr val="dk1"/>
              </a:solidFill>
              <a:effectLst/>
              <a:latin typeface="+mn-lt"/>
              <a:ea typeface="+mn-ea"/>
              <a:cs typeface="+mn-cs"/>
            </a:rPr>
            <a:t>福祉施設の一つである入野福祉館も木造であり、耐用年数を超えていることから非常に高くなっている。同じく福祉施設である養護老人ホームは、鉄筋コンクリート造ではあるが、昭和</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年３月に建築されたため、減価償却率が高くなっている。</a:t>
          </a:r>
          <a:endParaRPr lang="ja-JP" altLang="ja-JP" sz="1400">
            <a:effectLst/>
          </a:endParaRPr>
        </a:p>
        <a:p>
          <a:r>
            <a:rPr kumimoji="1" lang="ja-JP" altLang="ja-JP" sz="1100">
              <a:solidFill>
                <a:schemeClr val="dk1"/>
              </a:solidFill>
              <a:effectLst/>
              <a:latin typeface="+mn-lt"/>
              <a:ea typeface="+mn-ea"/>
              <a:cs typeface="+mn-cs"/>
            </a:rPr>
            <a:t>消防施設は、消防庁舎の建て替えを平成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年度に行ったため減価償却率が大幅に低下し、令和３年度においても</a:t>
          </a:r>
          <a:r>
            <a:rPr kumimoji="1" lang="en-US" altLang="ja-JP" sz="1100">
              <a:solidFill>
                <a:schemeClr val="dk1"/>
              </a:solidFill>
              <a:effectLst/>
              <a:latin typeface="+mn-lt"/>
              <a:ea typeface="+mn-ea"/>
              <a:cs typeface="+mn-cs"/>
            </a:rPr>
            <a:t>26.5</a:t>
          </a:r>
          <a:r>
            <a:rPr kumimoji="1" lang="ja-JP" altLang="ja-JP" sz="1100">
              <a:solidFill>
                <a:schemeClr val="dk1"/>
              </a:solidFill>
              <a:effectLst/>
              <a:latin typeface="+mn-lt"/>
              <a:ea typeface="+mn-ea"/>
              <a:cs typeface="+mn-cs"/>
            </a:rPr>
            <a:t>％と低い数値になっている。</a:t>
          </a:r>
          <a:endParaRPr lang="ja-JP" altLang="ja-JP" sz="1400">
            <a:effectLst/>
          </a:endParaRPr>
        </a:p>
        <a:p>
          <a:r>
            <a:rPr kumimoji="1" lang="ja-JP" altLang="ja-JP" sz="1100">
              <a:solidFill>
                <a:schemeClr val="dk1"/>
              </a:solidFill>
              <a:effectLst/>
              <a:latin typeface="+mn-lt"/>
              <a:ea typeface="+mn-ea"/>
              <a:cs typeface="+mn-cs"/>
            </a:rPr>
            <a:t>一般廃棄物処理施設は、令和３年度の環境衛生センターの整備等により減価償却率が低下しており、今後のし尿処理中継施設の整備等によりさらに低下することが見込まれる。</a:t>
          </a:r>
          <a:endParaRPr lang="ja-JP" altLang="ja-JP" sz="1400">
            <a:effectLst/>
          </a:endParaRPr>
        </a:p>
        <a:p>
          <a:r>
            <a:rPr kumimoji="1" lang="ja-JP" altLang="ja-JP" sz="1100">
              <a:solidFill>
                <a:schemeClr val="dk1"/>
              </a:solidFill>
              <a:effectLst/>
              <a:latin typeface="+mn-lt"/>
              <a:ea typeface="+mn-ea"/>
              <a:cs typeface="+mn-cs"/>
            </a:rPr>
            <a:t>庁舎においては、支所の老朽化により平成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年度に柳谷支所、令和元年度に面河支所が既存施設へと移転した。引き続き公共施設等総合管理計画に基づき、保有施設の総量縮減、統廃合・複合化を推進し、更新整備に要する経費を抑制する必要がある。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7,650
7,619
583.69
11,474,271
10,470,488
827,000
6,000,604
9,424,773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人口減少や</a:t>
          </a:r>
          <a:r>
            <a:rPr kumimoji="1" lang="en-US" altLang="ja-JP" sz="1100">
              <a:solidFill>
                <a:schemeClr val="tx1"/>
              </a:solidFill>
              <a:effectLst/>
              <a:latin typeface="+mn-lt"/>
              <a:ea typeface="+mn-ea"/>
              <a:cs typeface="+mn-cs"/>
            </a:rPr>
            <a:t>49%</a:t>
          </a:r>
          <a:r>
            <a:rPr kumimoji="1" lang="ja-JP" altLang="ja-JP" sz="1100">
              <a:solidFill>
                <a:schemeClr val="tx1"/>
              </a:solidFill>
              <a:effectLst/>
              <a:latin typeface="+mn-lt"/>
              <a:ea typeface="+mn-ea"/>
              <a:cs typeface="+mn-cs"/>
            </a:rPr>
            <a:t>を超える高齢化率に加え、基幹産業である農林業の低迷が依然として続き、財政基盤も弱く全国市町村平均や類似団体を大きく下回っている。</a:t>
          </a:r>
          <a:r>
            <a:rPr kumimoji="1" lang="ja-JP" altLang="en-US" sz="1100">
              <a:solidFill>
                <a:schemeClr val="tx1"/>
              </a:solidFill>
              <a:effectLst/>
              <a:latin typeface="+mn-lt"/>
              <a:ea typeface="+mn-ea"/>
              <a:cs typeface="+mn-cs"/>
            </a:rPr>
            <a:t>これまでには、</a:t>
          </a:r>
          <a:r>
            <a:rPr kumimoji="1" lang="ja-JP" altLang="ja-JP" sz="1100">
              <a:solidFill>
                <a:schemeClr val="tx1"/>
              </a:solidFill>
              <a:effectLst/>
              <a:latin typeface="+mn-lt"/>
              <a:ea typeface="+mn-ea"/>
              <a:cs typeface="+mn-cs"/>
            </a:rPr>
            <a:t>歳出面で職階の短縮、一般職</a:t>
          </a:r>
          <a:r>
            <a:rPr kumimoji="1" lang="en-US" altLang="ja-JP" sz="1100">
              <a:solidFill>
                <a:schemeClr val="tx1"/>
              </a:solidFill>
              <a:effectLst/>
              <a:latin typeface="+mn-lt"/>
              <a:ea typeface="+mn-ea"/>
              <a:cs typeface="+mn-cs"/>
            </a:rPr>
            <a:t>5%</a:t>
          </a:r>
          <a:r>
            <a:rPr kumimoji="1" lang="ja-JP" altLang="ja-JP" sz="1100">
              <a:solidFill>
                <a:schemeClr val="tx1"/>
              </a:solidFill>
              <a:effectLst/>
              <a:latin typeface="+mn-lt"/>
              <a:ea typeface="+mn-ea"/>
              <a:cs typeface="+mn-cs"/>
            </a:rPr>
            <a:t>給与カット、特別職の一部報酬減等による人件費削減、歳入面においては、分担金・負担金を見直すことや税・使用料の収納率の向上に取り組んできたが、今後においても、財政規模に応じた職員数の適正化や農林業の基盤整備による生産量の拡大に努め、「いつまでも住み続けたい、住んでみたいまちづくり」を展開しつつ、行財政改革に取り組み健全化を図る必要があ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162278</xdr:rowOff>
    </xdr:from>
    <xdr:to>
      <xdr:col>23</xdr:col>
      <xdr:colOff>133350</xdr:colOff>
      <xdr:row>43</xdr:row>
      <xdr:rowOff>162278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3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162278</xdr:rowOff>
    </xdr:from>
    <xdr:to>
      <xdr:col>19</xdr:col>
      <xdr:colOff>133350</xdr:colOff>
      <xdr:row>44</xdr:row>
      <xdr:rowOff>4233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111478</xdr:rowOff>
    </xdr:from>
    <xdr:to>
      <xdr:col>23</xdr:col>
      <xdr:colOff>184150</xdr:colOff>
      <xdr:row>44</xdr:row>
      <xdr:rowOff>41628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7355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111478</xdr:rowOff>
    </xdr:from>
    <xdr:to>
      <xdr:col>19</xdr:col>
      <xdr:colOff>184150</xdr:colOff>
      <xdr:row>44</xdr:row>
      <xdr:rowOff>41628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26405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年度は前年度から</a:t>
          </a:r>
          <a:r>
            <a:rPr kumimoji="1" lang="en-US" altLang="ja-JP" sz="1100">
              <a:solidFill>
                <a:schemeClr val="tx1"/>
              </a:solidFill>
              <a:effectLst/>
              <a:latin typeface="+mn-lt"/>
              <a:ea typeface="+mn-ea"/>
              <a:cs typeface="+mn-cs"/>
            </a:rPr>
            <a:t>4.7</a:t>
          </a:r>
          <a:r>
            <a:rPr kumimoji="1" lang="ja-JP" altLang="en-US" sz="1100">
              <a:solidFill>
                <a:schemeClr val="tx1"/>
              </a:solidFill>
              <a:effectLst/>
              <a:latin typeface="+mn-lt"/>
              <a:ea typeface="+mn-ea"/>
              <a:cs typeface="+mn-cs"/>
            </a:rPr>
            <a:t>ポイント</a:t>
          </a:r>
          <a:r>
            <a:rPr kumimoji="1" lang="ja-JP" altLang="ja-JP" sz="1100">
              <a:solidFill>
                <a:schemeClr val="tx1"/>
              </a:solidFill>
              <a:effectLst/>
              <a:latin typeface="+mn-lt"/>
              <a:ea typeface="+mn-ea"/>
              <a:cs typeface="+mn-cs"/>
            </a:rPr>
            <a:t>減少し</a:t>
          </a:r>
          <a:r>
            <a:rPr kumimoji="1" lang="en-US" altLang="ja-JP" sz="1100">
              <a:solidFill>
                <a:schemeClr val="tx1"/>
              </a:solidFill>
              <a:effectLst/>
              <a:latin typeface="+mn-lt"/>
              <a:ea typeface="+mn-ea"/>
              <a:cs typeface="+mn-cs"/>
            </a:rPr>
            <a:t>81.7%</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a:p>
          <a:pPr>
            <a:lnSpc>
              <a:spcPts val="1500"/>
            </a:lnSpc>
          </a:pPr>
          <a:r>
            <a:rPr kumimoji="1" lang="ja-JP" altLang="ja-JP" sz="1100">
              <a:solidFill>
                <a:schemeClr val="tx1"/>
              </a:solidFill>
              <a:effectLst/>
              <a:latin typeface="+mn-lt"/>
              <a:ea typeface="+mn-ea"/>
              <a:cs typeface="+mn-cs"/>
            </a:rPr>
            <a:t>　普通交付税</a:t>
          </a:r>
          <a:r>
            <a:rPr kumimoji="1" lang="ja-JP" altLang="en-US" sz="1100">
              <a:solidFill>
                <a:schemeClr val="tx1"/>
              </a:solidFill>
              <a:effectLst/>
              <a:latin typeface="+mn-lt"/>
              <a:ea typeface="+mn-ea"/>
              <a:cs typeface="+mn-cs"/>
            </a:rPr>
            <a:t>の大幅な</a:t>
          </a:r>
          <a:r>
            <a:rPr kumimoji="1" lang="ja-JP" altLang="ja-JP" sz="1100">
              <a:solidFill>
                <a:schemeClr val="tx1"/>
              </a:solidFill>
              <a:effectLst/>
              <a:latin typeface="+mn-lt"/>
              <a:ea typeface="+mn-ea"/>
              <a:cs typeface="+mn-cs"/>
            </a:rPr>
            <a:t>増額が経常収支比率の減少の主な要因として影響している。</a:t>
          </a:r>
          <a:r>
            <a:rPr kumimoji="1" lang="ja-JP" altLang="en-US" sz="1100">
              <a:solidFill>
                <a:schemeClr val="tx1"/>
              </a:solidFill>
              <a:effectLst/>
              <a:latin typeface="+mn-lt"/>
              <a:ea typeface="+mn-ea"/>
              <a:cs typeface="+mn-cs"/>
            </a:rPr>
            <a:t>投資的経費</a:t>
          </a:r>
          <a:r>
            <a:rPr kumimoji="1" lang="ja-JP" altLang="ja-JP" sz="1100">
              <a:solidFill>
                <a:schemeClr val="tx1"/>
              </a:solidFill>
              <a:effectLst/>
              <a:latin typeface="+mn-lt"/>
              <a:ea typeface="+mn-ea"/>
              <a:cs typeface="+mn-cs"/>
            </a:rPr>
            <a:t>や</a:t>
          </a:r>
          <a:r>
            <a:rPr kumimoji="1" lang="ja-JP" altLang="en-US" sz="1100">
              <a:solidFill>
                <a:schemeClr val="tx1"/>
              </a:solidFill>
              <a:effectLst/>
              <a:latin typeface="+mn-lt"/>
              <a:ea typeface="+mn-ea"/>
              <a:cs typeface="+mn-cs"/>
            </a:rPr>
            <a:t>扶助費</a:t>
          </a:r>
          <a:r>
            <a:rPr kumimoji="1" lang="ja-JP" altLang="ja-JP" sz="1100">
              <a:solidFill>
                <a:schemeClr val="tx1"/>
              </a:solidFill>
              <a:effectLst/>
              <a:latin typeface="+mn-lt"/>
              <a:ea typeface="+mn-ea"/>
              <a:cs typeface="+mn-cs"/>
            </a:rPr>
            <a:t>の増加により歳出総額は前年度より</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したものの、普通交付税が</a:t>
          </a:r>
          <a:r>
            <a:rPr kumimoji="1" lang="ja-JP" altLang="en-US" sz="1100">
              <a:solidFill>
                <a:schemeClr val="tx1"/>
              </a:solidFill>
              <a:effectLst/>
              <a:latin typeface="+mn-lt"/>
              <a:ea typeface="+mn-ea"/>
              <a:cs typeface="+mn-cs"/>
            </a:rPr>
            <a:t>増額されたことに加え、再算定による追加交付があったことにより、普通交付税は</a:t>
          </a:r>
          <a:r>
            <a:rPr kumimoji="1" lang="ja-JP" altLang="ja-JP" sz="1100">
              <a:solidFill>
                <a:schemeClr val="tx1"/>
              </a:solidFill>
              <a:effectLst/>
              <a:latin typeface="+mn-lt"/>
              <a:ea typeface="+mn-ea"/>
              <a:cs typeface="+mn-cs"/>
            </a:rPr>
            <a:t>対前年比で</a:t>
          </a:r>
          <a:r>
            <a:rPr kumimoji="1" lang="en-US" altLang="ja-JP" sz="1100">
              <a:solidFill>
                <a:schemeClr val="tx1"/>
              </a:solidFill>
              <a:effectLst/>
              <a:latin typeface="+mn-lt"/>
              <a:ea typeface="+mn-ea"/>
              <a:cs typeface="+mn-cs"/>
            </a:rPr>
            <a:t>2</a:t>
          </a:r>
          <a:r>
            <a:rPr kumimoji="1" lang="ja-JP" altLang="en-US" sz="1100">
              <a:solidFill>
                <a:schemeClr val="tx1"/>
              </a:solidFill>
              <a:effectLst/>
              <a:latin typeface="+mn-lt"/>
              <a:ea typeface="+mn-ea"/>
              <a:cs typeface="+mn-cs"/>
            </a:rPr>
            <a:t>億</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千万円（</a:t>
          </a:r>
          <a:r>
            <a:rPr kumimoji="1" lang="en-US" altLang="ja-JP" sz="1100">
              <a:solidFill>
                <a:schemeClr val="tx1"/>
              </a:solidFill>
              <a:effectLst/>
              <a:latin typeface="+mn-lt"/>
              <a:ea typeface="+mn-ea"/>
              <a:cs typeface="+mn-cs"/>
            </a:rPr>
            <a:t>4.9</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となり</a:t>
          </a:r>
          <a:r>
            <a:rPr kumimoji="1" lang="ja-JP" altLang="ja-JP" sz="1100">
              <a:solidFill>
                <a:schemeClr val="tx1"/>
              </a:solidFill>
              <a:effectLst/>
              <a:latin typeface="+mn-lt"/>
              <a:ea typeface="+mn-ea"/>
              <a:cs typeface="+mn-cs"/>
            </a:rPr>
            <a:t>、経常収支比率は減少した。</a:t>
          </a:r>
          <a:endParaRPr lang="ja-JP" altLang="ja-JP" sz="1400">
            <a:solidFill>
              <a:schemeClr val="tx1"/>
            </a:solidFill>
            <a:effectLst/>
          </a:endParaRPr>
        </a:p>
        <a:p>
          <a:pPr>
            <a:lnSpc>
              <a:spcPts val="1500"/>
            </a:lnSpc>
          </a:pPr>
          <a:r>
            <a:rPr kumimoji="1" lang="ja-JP" altLang="ja-JP" sz="1100">
              <a:solidFill>
                <a:schemeClr val="tx1"/>
              </a:solidFill>
              <a:effectLst/>
              <a:latin typeface="+mn-lt"/>
              <a:ea typeface="+mn-ea"/>
              <a:cs typeface="+mn-cs"/>
            </a:rPr>
            <a:t>　人口は減少していくものの今後必要となるコストはしばらくの間一定の規模を維持し続けるものと予想される。また施設の老朽化が深刻であり、将来にわたってコストの削減が図られるよう公共施設等総合管理計画に基づいて施設の適正化を図り、一層歳出規模の適正化を進めていかなければならない。</a:t>
          </a:r>
          <a:endParaRPr lang="ja-JP" altLang="ja-JP" sz="1400">
            <a:solidFill>
              <a:schemeClr val="tx1"/>
            </a:solidFill>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5842</xdr:rowOff>
    </xdr:from>
    <xdr:to>
      <xdr:col>23</xdr:col>
      <xdr:colOff>133350</xdr:colOff>
      <xdr:row>63</xdr:row>
      <xdr:rowOff>61214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635742"/>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64</xdr:row>
      <xdr:rowOff>762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6256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762</xdr:rowOff>
    </xdr:from>
    <xdr:to>
      <xdr:col>15</xdr:col>
      <xdr:colOff>82550</xdr:colOff>
      <xdr:row>64</xdr:row>
      <xdr:rowOff>10414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7356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64</xdr:row>
      <xdr:rowOff>10414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0599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143019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10414</xdr:rowOff>
    </xdr:from>
    <xdr:to>
      <xdr:col>19</xdr:col>
      <xdr:colOff>184150</xdr:colOff>
      <xdr:row>63</xdr:row>
      <xdr:rowOff>112014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122191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121412</xdr:rowOff>
    </xdr:from>
    <xdr:to>
      <xdr:col>15</xdr:col>
      <xdr:colOff>133350</xdr:colOff>
      <xdr:row>64</xdr:row>
      <xdr:rowOff>51562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36339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53848</xdr:rowOff>
    </xdr:from>
    <xdr:to>
      <xdr:col>7</xdr:col>
      <xdr:colOff>31750</xdr:colOff>
      <xdr:row>63</xdr:row>
      <xdr:rowOff>155448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140225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[447,899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主に人件費が要因となり、全国平均や県平均と比較しても約</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倍の決算額となっている。また昨年に引き続き、類似団体の中でも高い水準に位置している。主な要因としては、町村合併に伴い一部事務組合から引き継いだ消防本部、養護老人ホームやごみ処理施設等の運営を町独自で実施することとなったため職員数が増加したことに伴う人件費や、その施設の維持管理費が増加したことなどが挙げられる。さらに、</a:t>
          </a:r>
          <a:r>
            <a:rPr kumimoji="1" lang="ja-JP" altLang="en-US"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3年度においては旧面河支所解体工事や庁内ネットワーク仮想化業務などの大型事業実施により物件費決算額も増加した。さらには、</a:t>
          </a:r>
          <a:r>
            <a:rPr kumimoji="1" lang="ja-JP" altLang="ja-JP" sz="1100">
              <a:solidFill>
                <a:schemeClr val="tx1"/>
              </a:solidFill>
              <a:effectLst/>
              <a:latin typeface="+mn-lt"/>
              <a:ea typeface="+mn-ea"/>
              <a:cs typeface="+mn-cs"/>
            </a:rPr>
            <a:t>過疎・少子高齢化等に伴う人口減少により、人口一人当たりの決算額数値を引き上げている。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158837</xdr:rowOff>
    </xdr:from>
    <xdr:to>
      <xdr:col>23</xdr:col>
      <xdr:colOff>133350</xdr:colOff>
      <xdr:row>84</xdr:row>
      <xdr:rowOff>77481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389187"/>
          <a:ext cx="838200" cy="9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127449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14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100121</xdr:rowOff>
    </xdr:from>
    <xdr:to>
      <xdr:col>19</xdr:col>
      <xdr:colOff>133350</xdr:colOff>
      <xdr:row>83</xdr:row>
      <xdr:rowOff>158837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330471"/>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4535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8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75736</xdr:rowOff>
    </xdr:from>
    <xdr:to>
      <xdr:col>15</xdr:col>
      <xdr:colOff>82550</xdr:colOff>
      <xdr:row>83</xdr:row>
      <xdr:rowOff>100121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306086"/>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114972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75736</xdr:rowOff>
    </xdr:from>
    <xdr:to>
      <xdr:col>11</xdr:col>
      <xdr:colOff>31750</xdr:colOff>
      <xdr:row>83</xdr:row>
      <xdr:rowOff>108911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4306086"/>
          <a:ext cx="889000" cy="3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91284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76709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26681</xdr:rowOff>
    </xdr:from>
    <xdr:to>
      <xdr:col>23</xdr:col>
      <xdr:colOff>184150</xdr:colOff>
      <xdr:row>84</xdr:row>
      <xdr:rowOff>128281</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4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170208</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40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108037</xdr:rowOff>
    </xdr:from>
    <xdr:to>
      <xdr:col>19</xdr:col>
      <xdr:colOff>184150</xdr:colOff>
      <xdr:row>84</xdr:row>
      <xdr:rowOff>38187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33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22964</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424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49321</xdr:rowOff>
    </xdr:from>
    <xdr:to>
      <xdr:col>15</xdr:col>
      <xdr:colOff>133350</xdr:colOff>
      <xdr:row>83</xdr:row>
      <xdr:rowOff>150921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27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135698</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36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24936</xdr:rowOff>
    </xdr:from>
    <xdr:to>
      <xdr:col>11</xdr:col>
      <xdr:colOff>82550</xdr:colOff>
      <xdr:row>83</xdr:row>
      <xdr:rowOff>126536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2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111313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34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58111</xdr:rowOff>
    </xdr:from>
    <xdr:to>
      <xdr:col>7</xdr:col>
      <xdr:colOff>31750</xdr:colOff>
      <xdr:row>83</xdr:row>
      <xdr:rowOff>159711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2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144488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37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23</a:t>
          </a:r>
          <a:r>
            <a:rPr kumimoji="1" lang="ja-JP" altLang="ja-JP" sz="1100">
              <a:solidFill>
                <a:schemeClr val="tx1"/>
              </a:solidFill>
              <a:effectLst/>
              <a:latin typeface="+mn-lt"/>
              <a:ea typeface="+mn-ea"/>
              <a:cs typeface="+mn-cs"/>
            </a:rPr>
            <a:t>年度より国の給与水準引き下げにより高水準となっていたが、国給与制限解除以降は低水準となった。前年度から数値は</a:t>
          </a:r>
          <a:r>
            <a:rPr kumimoji="1" lang="ja-JP" altLang="en-US" sz="1100">
              <a:solidFill>
                <a:schemeClr val="tx1"/>
              </a:solidFill>
              <a:effectLst/>
              <a:latin typeface="+mn-lt"/>
              <a:ea typeface="+mn-ea"/>
              <a:cs typeface="+mn-cs"/>
            </a:rPr>
            <a:t>変化がない</a:t>
          </a:r>
          <a:r>
            <a:rPr kumimoji="1" lang="ja-JP" altLang="ja-JP" sz="1100">
              <a:solidFill>
                <a:schemeClr val="tx1"/>
              </a:solidFill>
              <a:effectLst/>
              <a:latin typeface="+mn-lt"/>
              <a:ea typeface="+mn-ea"/>
              <a:cs typeface="+mn-cs"/>
            </a:rPr>
            <a:t>ものの、引き続き類似団体平均値より低い値となっている。今後も人事評価制度の運用により、給与水準の適正化に努める。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85089</xdr:rowOff>
    </xdr:from>
    <xdr:to>
      <xdr:col>81</xdr:col>
      <xdr:colOff>44450</xdr:colOff>
      <xdr:row>83</xdr:row>
      <xdr:rowOff>85089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315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85089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28326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83</xdr:row>
      <xdr:rowOff>101177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28326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83</xdr:row>
      <xdr:rowOff>101177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3234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34289</xdr:rowOff>
    </xdr:from>
    <xdr:to>
      <xdr:col>81</xdr:col>
      <xdr:colOff>95250</xdr:colOff>
      <xdr:row>83</xdr:row>
      <xdr:rowOff>135889</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50816</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1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34289</xdr:rowOff>
    </xdr:from>
    <xdr:to>
      <xdr:col>77</xdr:col>
      <xdr:colOff>95250</xdr:colOff>
      <xdr:row>83</xdr:row>
      <xdr:rowOff>135889</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146066</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03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50377</xdr:rowOff>
    </xdr:from>
    <xdr:to>
      <xdr:col>68</xdr:col>
      <xdr:colOff>203200</xdr:colOff>
      <xdr:row>83</xdr:row>
      <xdr:rowOff>151977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162154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16</a:t>
          </a:r>
          <a:r>
            <a:rPr kumimoji="1" lang="ja-JP" altLang="ja-JP" sz="1100">
              <a:solidFill>
                <a:schemeClr val="tx1"/>
              </a:solidFill>
              <a:effectLst/>
              <a:latin typeface="+mn-lt"/>
              <a:ea typeface="+mn-ea"/>
              <a:cs typeface="+mn-cs"/>
            </a:rPr>
            <a:t>年</a:t>
          </a:r>
          <a:r>
            <a:rPr kumimoji="1" lang="en-US" altLang="ja-JP" sz="1100">
              <a:solidFill>
                <a:schemeClr val="tx1"/>
              </a:solidFill>
              <a:effectLst/>
              <a:latin typeface="+mn-lt"/>
              <a:ea typeface="+mn-ea"/>
              <a:cs typeface="+mn-cs"/>
            </a:rPr>
            <a:t>8</a:t>
          </a:r>
          <a:r>
            <a:rPr kumimoji="1" lang="ja-JP" altLang="ja-JP" sz="1100">
              <a:solidFill>
                <a:schemeClr val="tx1"/>
              </a:solidFill>
              <a:effectLst/>
              <a:latin typeface="+mn-lt"/>
              <a:ea typeface="+mn-ea"/>
              <a:cs typeface="+mn-cs"/>
            </a:rPr>
            <a:t>月に町村合併、翌年</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月の一部事務組合解散による職員受入があったことから、職員数については相当数の増とな</a:t>
          </a:r>
          <a:r>
            <a:rPr kumimoji="1" lang="ja-JP" altLang="en-US" sz="1100">
              <a:solidFill>
                <a:schemeClr val="tx1"/>
              </a:solidFill>
              <a:effectLst/>
              <a:latin typeface="+mn-lt"/>
              <a:ea typeface="+mn-ea"/>
              <a:cs typeface="+mn-cs"/>
            </a:rPr>
            <a:t>り、</a:t>
          </a:r>
          <a:r>
            <a:rPr kumimoji="1" lang="ja-JP" altLang="ja-JP" sz="1100">
              <a:solidFill>
                <a:schemeClr val="tx1"/>
              </a:solidFill>
              <a:effectLst/>
              <a:latin typeface="+mn-lt"/>
              <a:ea typeface="+mn-ea"/>
              <a:cs typeface="+mn-cs"/>
            </a:rPr>
            <a:t>一般行政職員の採用凍結の実施、定年退職等により減少を重ねてきたが、依然として全国平均・県平均との比較では突出して職員が多く、人口</a:t>
          </a:r>
          <a:r>
            <a:rPr kumimoji="1" lang="en-US" altLang="ja-JP" sz="1100">
              <a:solidFill>
                <a:schemeClr val="tx1"/>
              </a:solidFill>
              <a:effectLst/>
              <a:latin typeface="+mn-lt"/>
              <a:ea typeface="+mn-ea"/>
              <a:cs typeface="+mn-cs"/>
            </a:rPr>
            <a:t>1,000</a:t>
          </a:r>
          <a:r>
            <a:rPr kumimoji="1" lang="ja-JP" altLang="ja-JP" sz="1100">
              <a:solidFill>
                <a:schemeClr val="tx1"/>
              </a:solidFill>
              <a:effectLst/>
              <a:latin typeface="+mn-lt"/>
              <a:ea typeface="+mn-ea"/>
              <a:cs typeface="+mn-cs"/>
            </a:rPr>
            <a:t>人当たり職員数は類似団体の中で</a:t>
          </a:r>
          <a:r>
            <a:rPr kumimoji="1" lang="ja-JP" altLang="en-US" sz="1100">
              <a:solidFill>
                <a:schemeClr val="tx1"/>
              </a:solidFill>
              <a:effectLst/>
              <a:latin typeface="+mn-lt"/>
              <a:ea typeface="+mn-ea"/>
              <a:cs typeface="+mn-cs"/>
            </a:rPr>
            <a:t>も高い数値であり</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年度は</a:t>
          </a:r>
          <a:r>
            <a:rPr kumimoji="1" lang="en-US" altLang="ja-JP" sz="1100">
              <a:solidFill>
                <a:schemeClr val="tx1"/>
              </a:solidFill>
              <a:effectLst/>
              <a:latin typeface="+mn-lt"/>
              <a:ea typeface="+mn-ea"/>
              <a:cs typeface="+mn-cs"/>
            </a:rPr>
            <a:t>29.80</a:t>
          </a:r>
          <a:r>
            <a:rPr kumimoji="1" lang="ja-JP" altLang="ja-JP" sz="1100">
              <a:solidFill>
                <a:schemeClr val="tx1"/>
              </a:solidFill>
              <a:effectLst/>
              <a:latin typeface="+mn-lt"/>
              <a:ea typeface="+mn-ea"/>
              <a:cs typeface="+mn-cs"/>
            </a:rPr>
            <a:t>人となっている。</a:t>
          </a:r>
          <a:endParaRPr lang="ja-JP" altLang="ja-JP" sz="1400">
            <a:solidFill>
              <a:schemeClr val="tx1"/>
            </a:solidFill>
            <a:effectLst/>
          </a:endParaRPr>
        </a:p>
        <a:p>
          <a:pPr>
            <a:lnSpc>
              <a:spcPts val="1500"/>
            </a:lnSpc>
          </a:pPr>
          <a:r>
            <a:rPr kumimoji="1" lang="ja-JP" altLang="ja-JP" sz="1100">
              <a:solidFill>
                <a:schemeClr val="tx1"/>
              </a:solidFill>
              <a:effectLst/>
              <a:latin typeface="+mn-lt"/>
              <a:ea typeface="+mn-ea"/>
              <a:cs typeface="+mn-cs"/>
            </a:rPr>
            <a:t>　県内最大面積の本町では、集落点在による行政効率が悪く、行政サービスの低下を招かないためにも多くの職員数が必要であるが、経常的固定経費の維持が財政硬直化の最大要因となることから事業規模に応じた定員適正化を今後においても進める必要があ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8350</xdr:rowOff>
    </xdr:from>
    <xdr:to>
      <xdr:col>81</xdr:col>
      <xdr:colOff>44450</xdr:colOff>
      <xdr:row>66</xdr:row>
      <xdr:rowOff>70485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1324050"/>
          <a:ext cx="838200" cy="6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84503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7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8350</xdr:rowOff>
    </xdr:from>
    <xdr:to>
      <xdr:col>77</xdr:col>
      <xdr:colOff>44450</xdr:colOff>
      <xdr:row>66</xdr:row>
      <xdr:rowOff>35496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1324050"/>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100774</xdr:rowOff>
    </xdr:from>
    <xdr:to>
      <xdr:col>72</xdr:col>
      <xdr:colOff>203200</xdr:colOff>
      <xdr:row>66</xdr:row>
      <xdr:rowOff>35496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12450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161053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100774</xdr:rowOff>
    </xdr:from>
    <xdr:to>
      <xdr:col>68</xdr:col>
      <xdr:colOff>152400</xdr:colOff>
      <xdr:row>65</xdr:row>
      <xdr:rowOff>139986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1245024"/>
          <a:ext cx="889000" cy="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142352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132701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19685</xdr:rowOff>
    </xdr:from>
    <xdr:to>
      <xdr:col>81</xdr:col>
      <xdr:colOff>95250</xdr:colOff>
      <xdr:row>66</xdr:row>
      <xdr:rowOff>121285</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87012</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123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129000</xdr:rowOff>
    </xdr:from>
    <xdr:to>
      <xdr:col>77</xdr:col>
      <xdr:colOff>95250</xdr:colOff>
      <xdr:row>66</xdr:row>
      <xdr:rowOff>59150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12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43927</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135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156146</xdr:rowOff>
    </xdr:from>
    <xdr:to>
      <xdr:col>73</xdr:col>
      <xdr:colOff>44450</xdr:colOff>
      <xdr:row>66</xdr:row>
      <xdr:rowOff>86296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130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71073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138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49974</xdr:rowOff>
    </xdr:from>
    <xdr:to>
      <xdr:col>68</xdr:col>
      <xdr:colOff>203200</xdr:colOff>
      <xdr:row>65</xdr:row>
      <xdr:rowOff>151574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119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136351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128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89186</xdr:rowOff>
    </xdr:from>
    <xdr:to>
      <xdr:col>64</xdr:col>
      <xdr:colOff>152400</xdr:colOff>
      <xdr:row>66</xdr:row>
      <xdr:rowOff>19336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12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4113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131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前年度比</a:t>
          </a:r>
          <a:r>
            <a:rPr kumimoji="1" lang="en-US" altLang="ja-JP" sz="1100">
              <a:solidFill>
                <a:schemeClr val="tx1"/>
              </a:solidFill>
              <a:effectLst/>
              <a:latin typeface="+mn-lt"/>
              <a:ea typeface="+mn-ea"/>
              <a:cs typeface="+mn-cs"/>
            </a:rPr>
            <a:t>0.7</a:t>
          </a:r>
          <a:r>
            <a:rPr kumimoji="1" lang="ja-JP" altLang="en-US" sz="1100">
              <a:solidFill>
                <a:schemeClr val="tx1"/>
              </a:solidFill>
              <a:effectLst/>
              <a:latin typeface="+mn-lt"/>
              <a:ea typeface="+mn-ea"/>
              <a:cs typeface="+mn-cs"/>
            </a:rPr>
            <a:t>ポイント</a:t>
          </a:r>
          <a:r>
            <a:rPr kumimoji="1" lang="ja-JP" altLang="ja-JP" sz="1100">
              <a:solidFill>
                <a:schemeClr val="tx1"/>
              </a:solidFill>
              <a:effectLst/>
              <a:latin typeface="+mn-lt"/>
              <a:ea typeface="+mn-ea"/>
              <a:cs typeface="+mn-cs"/>
            </a:rPr>
            <a:t>改善した。平成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年度から過去の大規模事業の償還が開始となったことを要因として</a:t>
          </a:r>
          <a:r>
            <a:rPr kumimoji="1" lang="ja-JP" altLang="en-US" sz="1100">
              <a:solidFill>
                <a:schemeClr val="tx1"/>
              </a:solidFill>
              <a:effectLst/>
              <a:latin typeface="+mn-lt"/>
              <a:ea typeface="+mn-ea"/>
              <a:cs typeface="+mn-cs"/>
            </a:rPr>
            <a:t>令和</a:t>
          </a:r>
          <a:r>
            <a:rPr kumimoji="1" lang="ja-JP" altLang="ja-JP" sz="1100">
              <a:solidFill>
                <a:schemeClr val="tx1"/>
              </a:solidFill>
              <a:effectLst/>
              <a:latin typeface="+mn-lt"/>
              <a:ea typeface="+mn-ea"/>
              <a:cs typeface="+mn-cs"/>
            </a:rPr>
            <a:t>元年度まで連続して悪化を続けていたが、令和</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年度に改善に転じた</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引き続き地方債の借入限度を設けるなど抑制を継続し比率改善を目指していく。</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44027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701717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100330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70734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84244</xdr:rowOff>
    </xdr:from>
    <xdr:to>
      <xdr:col>72</xdr:col>
      <xdr:colOff>203200</xdr:colOff>
      <xdr:row>41</xdr:row>
      <xdr:rowOff>100330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401800" y="71136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84244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512800" y="70734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80450</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93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33444</xdr:rowOff>
    </xdr:from>
    <xdr:to>
      <xdr:col>68</xdr:col>
      <xdr:colOff>203200</xdr:colOff>
      <xdr:row>41</xdr:row>
      <xdr:rowOff>135044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tx1"/>
              </a:solidFill>
              <a:effectLst/>
              <a:latin typeface="+mn-lt"/>
              <a:ea typeface="+mn-ea"/>
              <a:cs typeface="+mn-cs"/>
            </a:rPr>
            <a:t>充当可能基金、充当可能特定歳入、</a:t>
          </a:r>
          <a:r>
            <a:rPr kumimoji="1" lang="ja-JP" altLang="ja-JP" sz="1100">
              <a:solidFill>
                <a:schemeClr val="tx1"/>
              </a:solidFill>
              <a:effectLst/>
              <a:latin typeface="+mn-lt"/>
              <a:ea typeface="+mn-ea"/>
              <a:cs typeface="+mn-cs"/>
            </a:rPr>
            <a:t>基準財政需要額算入見込額</a:t>
          </a:r>
          <a:r>
            <a:rPr kumimoji="1" lang="ja-JP" altLang="en-US" sz="1100">
              <a:solidFill>
                <a:schemeClr val="tx1"/>
              </a:solidFill>
              <a:effectLst/>
              <a:latin typeface="+mn-lt"/>
              <a:ea typeface="+mn-ea"/>
              <a:cs typeface="+mn-cs"/>
            </a:rPr>
            <a:t>はいずれも前年度より減額となっているが、</a:t>
          </a:r>
          <a:r>
            <a:rPr kumimoji="1" lang="ja-JP" altLang="ja-JP" sz="1100">
              <a:solidFill>
                <a:schemeClr val="tx1"/>
              </a:solidFill>
              <a:effectLst/>
              <a:latin typeface="+mn-lt"/>
              <a:ea typeface="+mn-ea"/>
              <a:cs typeface="+mn-cs"/>
            </a:rPr>
            <a:t>充当可能財源</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将来負担額を上回</a:t>
          </a:r>
          <a:r>
            <a:rPr kumimoji="1" lang="ja-JP" altLang="en-US" sz="1100">
              <a:solidFill>
                <a:schemeClr val="tx1"/>
              </a:solidFill>
              <a:effectLst/>
              <a:latin typeface="+mn-lt"/>
              <a:ea typeface="+mn-ea"/>
              <a:cs typeface="+mn-cs"/>
            </a:rPr>
            <a:t>ってお</a:t>
          </a:r>
          <a:r>
            <a:rPr kumimoji="1" lang="ja-JP" altLang="ja-JP" sz="1100">
              <a:solidFill>
                <a:schemeClr val="tx1"/>
              </a:solidFill>
              <a:effectLst/>
              <a:latin typeface="+mn-lt"/>
              <a:ea typeface="+mn-ea"/>
              <a:cs typeface="+mn-cs"/>
            </a:rPr>
            <a:t>り、将来負担比率は令和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年度も表れない結果とな</a:t>
          </a:r>
          <a:r>
            <a:rPr kumimoji="1" lang="ja-JP" altLang="en-US" sz="1100">
              <a:solidFill>
                <a:schemeClr val="tx1"/>
              </a:solidFill>
              <a:effectLst/>
              <a:latin typeface="+mn-lt"/>
              <a:ea typeface="+mn-ea"/>
              <a:cs typeface="+mn-cs"/>
            </a:rPr>
            <a:t>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人口減少により普通交付税の削減が見込まれ、財政の硬直化が進むため、現状の財政規模を維持する場合は、地方債の発行額の増加や基金の取り崩しを行いながら維持しなければならないことが懸念されるため、中長期的に段階を踏まえた財政改善を進めることとしてい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44822</xdr:rowOff>
    </xdr:from>
    <xdr:ext cx="9099176" cy="571502"/>
    <xdr:sp macro="" textlink="">
      <xdr:nvSpPr>
        <xdr:cNvPr id="448" name="テキスト ボックス 447">
          <a:extLst>
            <a:ext uri="{FF2B5EF4-FFF2-40B4-BE49-F238E27FC236}">
              <a16:creationId xmlns:a16="http://schemas.microsoft.com/office/drawing/2014/main" id="{0BD86F0C-F200-4250-B06B-78816585C07F}"/>
            </a:ext>
          </a:extLst>
        </xdr:cNvPr>
        <xdr:cNvSpPr txBox="1"/>
      </xdr:nvSpPr>
      <xdr:spPr>
        <a:xfrm>
          <a:off x="773206" y="4415116"/>
          <a:ext cx="9099176" cy="571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7,650
7,619
583.69
11,474,271
10,470,488
827,000
6,000,604
9,424,773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町村合併に伴い一部事務組合の職員の身分をそのまま引き継いだことにより、町の規模に対して職員数が増大し、経常収支比率を押し上げる要因となっている（</a:t>
          </a:r>
          <a:r>
            <a:rPr kumimoji="1" lang="en-US" altLang="ja-JP" sz="1100">
              <a:solidFill>
                <a:schemeClr val="tx1"/>
              </a:solidFill>
              <a:effectLst/>
              <a:latin typeface="+mn-lt"/>
              <a:ea typeface="+mn-ea"/>
              <a:cs typeface="+mn-cs"/>
            </a:rPr>
            <a:t>32.2</a:t>
          </a:r>
          <a:r>
            <a:rPr kumimoji="1" lang="ja-JP" altLang="ja-JP" sz="1100">
              <a:solidFill>
                <a:schemeClr val="tx1"/>
              </a:solidFill>
              <a:effectLst/>
              <a:latin typeface="+mn-lt"/>
              <a:ea typeface="+mn-ea"/>
              <a:cs typeface="+mn-cs"/>
            </a:rPr>
            <a:t>％　類似団体平均</a:t>
          </a:r>
          <a:r>
            <a:rPr kumimoji="1" lang="en-US" altLang="ja-JP" sz="1100">
              <a:solidFill>
                <a:schemeClr val="tx1"/>
              </a:solidFill>
              <a:effectLst/>
              <a:latin typeface="+mn-lt"/>
              <a:ea typeface="+mn-ea"/>
              <a:cs typeface="+mn-cs"/>
            </a:rPr>
            <a:t>23.3%</a:t>
          </a:r>
          <a:r>
            <a:rPr kumimoji="1" lang="ja-JP" altLang="ja-JP" sz="1100">
              <a:solidFill>
                <a:schemeClr val="tx1"/>
              </a:solidFill>
              <a:effectLst/>
              <a:latin typeface="+mn-lt"/>
              <a:ea typeface="+mn-ea"/>
              <a:cs typeface="+mn-cs"/>
            </a:rPr>
            <a:t>）が、職員の定員管理や給与の適正化等に努めており、町村合併を行った平成</a:t>
          </a:r>
          <a:r>
            <a:rPr kumimoji="1" lang="en-US" altLang="ja-JP" sz="1100">
              <a:solidFill>
                <a:schemeClr val="tx1"/>
              </a:solidFill>
              <a:effectLst/>
              <a:latin typeface="+mn-lt"/>
              <a:ea typeface="+mn-ea"/>
              <a:cs typeface="+mn-cs"/>
            </a:rPr>
            <a:t>16</a:t>
          </a:r>
          <a:r>
            <a:rPr kumimoji="1" lang="ja-JP" altLang="ja-JP" sz="1100">
              <a:solidFill>
                <a:schemeClr val="tx1"/>
              </a:solidFill>
              <a:effectLst/>
              <a:latin typeface="+mn-lt"/>
              <a:ea typeface="+mn-ea"/>
              <a:cs typeface="+mn-cs"/>
            </a:rPr>
            <a:t>年度と比較して、職員数や職員給与費は着実に減少してきた。しかし、近年退職による欠員の補充をある程度行うようになり、そのことを原因とした人件費の増加傾向</a:t>
          </a:r>
          <a:r>
            <a:rPr kumimoji="1" lang="ja-JP" altLang="en-US" sz="1100">
              <a:solidFill>
                <a:schemeClr val="tx1"/>
              </a:solidFill>
              <a:effectLst/>
              <a:latin typeface="+mn-lt"/>
              <a:ea typeface="+mn-ea"/>
              <a:cs typeface="+mn-cs"/>
            </a:rPr>
            <a:t>もみられるほか</a:t>
          </a:r>
          <a:r>
            <a:rPr kumimoji="1" lang="ja-JP" altLang="ja-JP" sz="1100">
              <a:solidFill>
                <a:schemeClr val="tx1"/>
              </a:solidFill>
              <a:effectLst/>
              <a:latin typeface="+mn-lt"/>
              <a:ea typeface="+mn-ea"/>
              <a:cs typeface="+mn-cs"/>
            </a:rPr>
            <a:t>、会計年度任用職員制度の</a:t>
          </a:r>
          <a:r>
            <a:rPr kumimoji="1" lang="ja-JP" altLang="en-US" sz="1100">
              <a:solidFill>
                <a:schemeClr val="tx1"/>
              </a:solidFill>
              <a:effectLst/>
              <a:latin typeface="+mn-lt"/>
              <a:ea typeface="+mn-ea"/>
              <a:cs typeface="+mn-cs"/>
            </a:rPr>
            <a:t>影響</a:t>
          </a:r>
          <a:r>
            <a:rPr kumimoji="1" lang="ja-JP" altLang="ja-JP" sz="1100">
              <a:solidFill>
                <a:schemeClr val="tx1"/>
              </a:solidFill>
              <a:effectLst/>
              <a:latin typeface="+mn-lt"/>
              <a:ea typeface="+mn-ea"/>
              <a:cs typeface="+mn-cs"/>
            </a:rPr>
            <a:t>により</a:t>
          </a:r>
          <a:r>
            <a:rPr kumimoji="1" lang="ja-JP" altLang="en-US" sz="1100">
              <a:solidFill>
                <a:schemeClr val="tx1"/>
              </a:solidFill>
              <a:effectLst/>
              <a:latin typeface="+mn-lt"/>
              <a:ea typeface="+mn-ea"/>
              <a:cs typeface="+mn-cs"/>
            </a:rPr>
            <a:t>、今後も比較的高いままの推移が見込まれる</a:t>
          </a:r>
          <a:r>
            <a:rPr kumimoji="1" lang="ja-JP" altLang="ja-JP" sz="1100">
              <a:solidFill>
                <a:schemeClr val="tx1"/>
              </a:solidFill>
              <a:effectLst/>
              <a:latin typeface="+mn-lt"/>
              <a:ea typeface="+mn-ea"/>
              <a:cs typeface="+mn-cs"/>
            </a:rPr>
            <a:t>。引続き職員の適正な人員配置や定員の適正化を図り、人件費の削減に努める。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56134</xdr:rowOff>
    </xdr:from>
    <xdr:to>
      <xdr:col>24</xdr:col>
      <xdr:colOff>25400</xdr:colOff>
      <xdr:row>39</xdr:row>
      <xdr:rowOff>156718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74268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60706</xdr:rowOff>
    </xdr:from>
    <xdr:to>
      <xdr:col>19</xdr:col>
      <xdr:colOff>187325</xdr:colOff>
      <xdr:row>39</xdr:row>
      <xdr:rowOff>156718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7472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60706</xdr:rowOff>
    </xdr:from>
    <xdr:to>
      <xdr:col>15</xdr:col>
      <xdr:colOff>98425</xdr:colOff>
      <xdr:row>39</xdr:row>
      <xdr:rowOff>110998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7472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51562</xdr:rowOff>
    </xdr:from>
    <xdr:to>
      <xdr:col>11</xdr:col>
      <xdr:colOff>9525</xdr:colOff>
      <xdr:row>39</xdr:row>
      <xdr:rowOff>110998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381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5334</xdr:rowOff>
    </xdr:from>
    <xdr:to>
      <xdr:col>24</xdr:col>
      <xdr:colOff>76200</xdr:colOff>
      <xdr:row>39</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148861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105918</xdr:rowOff>
    </xdr:from>
    <xdr:to>
      <xdr:col>20</xdr:col>
      <xdr:colOff>38100</xdr:colOff>
      <xdr:row>40</xdr:row>
      <xdr:rowOff>36068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20845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7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9906</xdr:rowOff>
    </xdr:from>
    <xdr:to>
      <xdr:col>15</xdr:col>
      <xdr:colOff>149225</xdr:colOff>
      <xdr:row>39</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96283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60198</xdr:rowOff>
    </xdr:from>
    <xdr:to>
      <xdr:col>11</xdr:col>
      <xdr:colOff>60325</xdr:colOff>
      <xdr:row>39</xdr:row>
      <xdr:rowOff>161798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146575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762</xdr:rowOff>
    </xdr:from>
    <xdr:to>
      <xdr:col>6</xdr:col>
      <xdr:colOff>171450</xdr:colOff>
      <xdr:row>39</xdr:row>
      <xdr:rowOff>102362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87139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物品（車両や消耗品等）や契約等の一元化に取り組み、コスト削減を図ってきたところである。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地理的要因により行政効率が悪いうえに、公共施設の指定管理者制度の導入やごみ処理等の委託業務によって、今後増加する要因も見込まれ、より経費節減に取り組む必要がある。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108712</xdr:rowOff>
    </xdr:from>
    <xdr:to>
      <xdr:col>82</xdr:col>
      <xdr:colOff>107950</xdr:colOff>
      <xdr:row>16</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519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17</xdr:row>
      <xdr:rowOff>56134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83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56134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159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131572</xdr:rowOff>
    </xdr:from>
    <xdr:to>
      <xdr:col>69</xdr:col>
      <xdr:colOff>92075</xdr:colOff>
      <xdr:row>17</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747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57912</xdr:rowOff>
    </xdr:from>
    <xdr:to>
      <xdr:col>82</xdr:col>
      <xdr:colOff>158750</xdr:colOff>
      <xdr:row>16</xdr:row>
      <xdr:rowOff>159512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74439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4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5334</xdr:rowOff>
    </xdr:from>
    <xdr:to>
      <xdr:col>74</xdr:col>
      <xdr:colOff>31750</xdr:colOff>
      <xdr:row>17</xdr:row>
      <xdr:rowOff>106934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62247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扶助費については、こ</a:t>
          </a:r>
          <a:r>
            <a:rPr kumimoji="1" lang="ja-JP" altLang="en-US" sz="1100">
              <a:solidFill>
                <a:schemeClr val="tx1"/>
              </a:solidFill>
              <a:effectLst/>
              <a:latin typeface="+mn-lt"/>
              <a:ea typeface="+mn-ea"/>
              <a:cs typeface="+mn-cs"/>
            </a:rPr>
            <a:t>こ近年は</a:t>
          </a:r>
          <a:r>
            <a:rPr kumimoji="1" lang="ja-JP" altLang="ja-JP" sz="1100">
              <a:solidFill>
                <a:schemeClr val="tx1"/>
              </a:solidFill>
              <a:effectLst/>
              <a:latin typeface="+mn-lt"/>
              <a:ea typeface="+mn-ea"/>
              <a:cs typeface="+mn-cs"/>
            </a:rPr>
            <a:t>比較的</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傾向にあ</a:t>
          </a:r>
          <a:r>
            <a:rPr kumimoji="1" lang="ja-JP" altLang="en-US" sz="1100">
              <a:solidFill>
                <a:schemeClr val="tx1"/>
              </a:solidFill>
              <a:effectLst/>
              <a:latin typeface="+mn-lt"/>
              <a:ea typeface="+mn-ea"/>
              <a:cs typeface="+mn-cs"/>
            </a:rPr>
            <a:t>り</a:t>
          </a:r>
          <a:r>
            <a:rPr kumimoji="1" lang="ja-JP" altLang="ja-JP"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年度は前年度より</a:t>
          </a:r>
          <a:r>
            <a:rPr kumimoji="1" lang="en-US" altLang="ja-JP" sz="1100">
              <a:solidFill>
                <a:schemeClr val="tx1"/>
              </a:solidFill>
              <a:effectLst/>
              <a:latin typeface="+mn-lt"/>
              <a:ea typeface="+mn-ea"/>
              <a:cs typeface="+mn-cs"/>
            </a:rPr>
            <a:t>0.1</a:t>
          </a:r>
          <a:r>
            <a:rPr kumimoji="1" lang="ja-JP" altLang="ja-JP" sz="1100">
              <a:solidFill>
                <a:schemeClr val="tx1"/>
              </a:solidFill>
              <a:effectLst/>
              <a:latin typeface="+mn-lt"/>
              <a:ea typeface="+mn-ea"/>
              <a:cs typeface="+mn-cs"/>
            </a:rPr>
            <a:t>％減少し、ここ近年で一番低い数値となった。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扶助費についてはその年度の需要によって左右されることが多い。</a:t>
          </a:r>
          <a:endParaRPr lang="ja-JP" altLang="ja-JP" sz="1400">
            <a:solidFill>
              <a:schemeClr val="tx1"/>
            </a:solidFill>
            <a:effectLst/>
          </a:endParaRPr>
        </a:p>
        <a:p>
          <a:r>
            <a:rPr kumimoji="1" lang="ja-JP" altLang="ja-JP" sz="1100">
              <a:solidFill>
                <a:schemeClr val="tx1"/>
              </a:solidFill>
              <a:effectLst/>
              <a:latin typeface="+mn-lt"/>
              <a:ea typeface="+mn-ea"/>
              <a:cs typeface="+mn-cs"/>
            </a:rPr>
            <a:t>　全国平均と比較しても低い状況であるが、町の高齢化率の高さに起因する医療扶助の増加が寄与しており、今後は増加傾向が続くものと思われ、町単独扶助事業の効果検証を行うなどの改善は引き続き進めていく必要があ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20865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342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55</xdr:row>
      <xdr:rowOff>86178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37193</xdr:rowOff>
    </xdr:from>
    <xdr:to>
      <xdr:col>11</xdr:col>
      <xdr:colOff>9525</xdr:colOff>
      <xdr:row>55</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669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157843</xdr:rowOff>
    </xdr:from>
    <xdr:to>
      <xdr:col>11</xdr:col>
      <xdr:colOff>60325</xdr:colOff>
      <xdr:row>55</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98170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その他については、国民健康保険や介護保険や下水道事業など特別会計への繰出金が主なものである。</a:t>
          </a:r>
          <a:r>
            <a:rPr kumimoji="1" lang="ja-JP" altLang="en-US" sz="1100">
              <a:solidFill>
                <a:schemeClr val="tx1"/>
              </a:solidFill>
              <a:effectLst/>
              <a:latin typeface="+mn-lt"/>
              <a:ea typeface="+mn-ea"/>
              <a:cs typeface="+mn-cs"/>
            </a:rPr>
            <a:t>これまでは比較的増加傾向であっ</a:t>
          </a:r>
          <a:r>
            <a:rPr kumimoji="1" lang="ja-JP" altLang="ja-JP" sz="1100">
              <a:solidFill>
                <a:schemeClr val="tx1"/>
              </a:solidFill>
              <a:effectLst/>
              <a:latin typeface="+mn-lt"/>
              <a:ea typeface="+mn-ea"/>
              <a:cs typeface="+mn-cs"/>
            </a:rPr>
            <a:t>たが、令和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年度については</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今後も各事業において、効率的かつ合理的な経費削減に努めるとともに、公営企業については独立採算の原則のもと経営努力する必要がある。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157480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82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56</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58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157480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56</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1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147337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補助費等については、徹底した補助見直し等により低い水準を保ってきた。平成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年度は久万こども園施設型給付費の増を主な要因として</a:t>
          </a:r>
          <a:r>
            <a:rPr kumimoji="1" lang="en-US" altLang="ja-JP" sz="1100">
              <a:solidFill>
                <a:schemeClr val="tx1"/>
              </a:solidFill>
              <a:effectLst/>
              <a:latin typeface="+mn-lt"/>
              <a:ea typeface="+mn-ea"/>
              <a:cs typeface="+mn-cs"/>
            </a:rPr>
            <a:t>0.9</a:t>
          </a:r>
          <a:r>
            <a:rPr kumimoji="1" lang="ja-JP" altLang="en-US" sz="1100">
              <a:solidFill>
                <a:schemeClr val="tx1"/>
              </a:solidFill>
              <a:effectLst/>
              <a:latin typeface="+mn-lt"/>
              <a:ea typeface="+mn-ea"/>
              <a:cs typeface="+mn-cs"/>
            </a:rPr>
            <a:t>ポイント</a:t>
          </a:r>
          <a:r>
            <a:rPr kumimoji="1" lang="ja-JP" altLang="ja-JP" sz="1100">
              <a:solidFill>
                <a:schemeClr val="tx1"/>
              </a:solidFill>
              <a:effectLst/>
              <a:latin typeface="+mn-lt"/>
              <a:ea typeface="+mn-ea"/>
              <a:cs typeface="+mn-cs"/>
            </a:rPr>
            <a:t>の増、令和元年度についても前年度比</a:t>
          </a:r>
          <a:r>
            <a:rPr kumimoji="1" lang="en-US" altLang="ja-JP" sz="1100">
              <a:solidFill>
                <a:schemeClr val="tx1"/>
              </a:solidFill>
              <a:effectLst/>
              <a:latin typeface="+mn-lt"/>
              <a:ea typeface="+mn-ea"/>
              <a:cs typeface="+mn-cs"/>
            </a:rPr>
            <a:t>0.5</a:t>
          </a:r>
          <a:r>
            <a:rPr kumimoji="1" lang="ja-JP" altLang="en-US" sz="1100">
              <a:solidFill>
                <a:schemeClr val="tx1"/>
              </a:solidFill>
              <a:effectLst/>
              <a:latin typeface="+mn-lt"/>
              <a:ea typeface="+mn-ea"/>
              <a:cs typeface="+mn-cs"/>
            </a:rPr>
            <a:t>ポイント</a:t>
          </a:r>
          <a:r>
            <a:rPr kumimoji="1" lang="ja-JP" altLang="ja-JP" sz="1100">
              <a:solidFill>
                <a:schemeClr val="tx1"/>
              </a:solidFill>
              <a:effectLst/>
              <a:latin typeface="+mn-lt"/>
              <a:ea typeface="+mn-ea"/>
              <a:cs typeface="+mn-cs"/>
            </a:rPr>
            <a:t>の増</a:t>
          </a:r>
          <a:r>
            <a:rPr kumimoji="1" lang="ja-JP" altLang="en-US" sz="1100">
              <a:solidFill>
                <a:schemeClr val="tx1"/>
              </a:solidFill>
              <a:effectLst/>
              <a:latin typeface="+mn-lt"/>
              <a:ea typeface="+mn-ea"/>
              <a:cs typeface="+mn-cs"/>
            </a:rPr>
            <a:t>であっ</a:t>
          </a:r>
          <a:r>
            <a:rPr kumimoji="1" lang="ja-JP" altLang="ja-JP" sz="1100">
              <a:solidFill>
                <a:schemeClr val="tx1"/>
              </a:solidFill>
              <a:effectLst/>
              <a:latin typeface="+mn-lt"/>
              <a:ea typeface="+mn-ea"/>
              <a:cs typeface="+mn-cs"/>
            </a:rPr>
            <a:t>た</a:t>
          </a:r>
          <a:r>
            <a:rPr kumimoji="1" lang="ja-JP" altLang="en-US" sz="1100">
              <a:solidFill>
                <a:schemeClr val="tx1"/>
              </a:solidFill>
              <a:effectLst/>
              <a:latin typeface="+mn-lt"/>
              <a:ea typeface="+mn-ea"/>
              <a:cs typeface="+mn-cs"/>
            </a:rPr>
            <a:t>が、補助見直しを継続して進めていることにより令和元年度以降は減少しており、</a:t>
          </a:r>
          <a:r>
            <a:rPr kumimoji="1" lang="ja-JP" altLang="ja-JP" sz="1100">
              <a:solidFill>
                <a:schemeClr val="tx1"/>
              </a:solidFill>
              <a:effectLst/>
              <a:latin typeface="+mn-lt"/>
              <a:ea typeface="+mn-ea"/>
              <a:cs typeface="+mn-cs"/>
            </a:rPr>
            <a:t>類似団体平均と比較しても低い水準を保っている。</a:t>
          </a:r>
          <a:endParaRPr lang="ja-JP" altLang="ja-JP" sz="1400">
            <a:solidFill>
              <a:schemeClr val="tx1"/>
            </a:solidFill>
            <a:effectLst/>
          </a:endParaRPr>
        </a:p>
        <a:p>
          <a:pPr>
            <a:lnSpc>
              <a:spcPts val="1600"/>
            </a:lnSpc>
          </a:pPr>
          <a:r>
            <a:rPr kumimoji="1" lang="ja-JP" altLang="ja-JP" sz="1100">
              <a:solidFill>
                <a:schemeClr val="tx1"/>
              </a:solidFill>
              <a:effectLst/>
              <a:latin typeface="+mn-lt"/>
              <a:ea typeface="+mn-ea"/>
              <a:cs typeface="+mn-cs"/>
            </a:rPr>
            <a:t>　今後も定期的に費用対効果を検証するなどして、廃止・見直し継続等のメリハリのある判断が必要である。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147574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1208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35</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35</xdr:row>
      <xdr:rowOff>165862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143002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02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町村合併時に整備した事業により地方債現在高が増加していたが、近年は公営企業債の元利償還金に対する繰入金を合わせても類似団体の平均水準以下まで改善されてきている。</a:t>
          </a:r>
          <a:endParaRPr lang="ja-JP" altLang="ja-JP">
            <a:solidFill>
              <a:schemeClr val="tx1"/>
            </a:solidFill>
            <a:effectLst/>
          </a:endParaRPr>
        </a:p>
        <a:p>
          <a:r>
            <a:rPr kumimoji="1" lang="ja-JP" altLang="ja-JP" sz="1100">
              <a:solidFill>
                <a:schemeClr val="tx1"/>
              </a:solidFill>
              <a:effectLst/>
              <a:latin typeface="+mn-lt"/>
              <a:ea typeface="+mn-ea"/>
              <a:cs typeface="+mn-cs"/>
            </a:rPr>
            <a:t>　今後も中長期を見据えた地方債の新規発行の適正化に努め、身の丈に合った規模の普通建設事業を進めることで、安定レベルの公債費負担を維持することとしている。</a:t>
          </a:r>
          <a:endParaRPr lang="ja-JP" altLang="ja-JP">
            <a:solidFill>
              <a:schemeClr val="tx1"/>
            </a:solidFill>
            <a:effectLst/>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75</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200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165100</xdr:rowOff>
    </xdr:from>
    <xdr:to>
      <xdr:col>19</xdr:col>
      <xdr:colOff>187325</xdr:colOff>
      <xdr:row>76</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238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886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115570</xdr:rowOff>
    </xdr:from>
    <xdr:to>
      <xdr:col>11</xdr:col>
      <xdr:colOff>9525</xdr:colOff>
      <xdr:row>76</xdr:row>
      <xdr:rowOff>157480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457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114300</xdr:rowOff>
    </xdr:from>
    <xdr:to>
      <xdr:col>20</xdr:col>
      <xdr:colOff>38100</xdr:colOff>
      <xdr:row>76</xdr:row>
      <xdr:rowOff>44450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54627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64770</xdr:rowOff>
    </xdr:from>
    <xdr:to>
      <xdr:col>11</xdr:col>
      <xdr:colOff>60325</xdr:colOff>
      <xdr:row>76</xdr:row>
      <xdr:rowOff>166370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en-US" sz="1100">
              <a:solidFill>
                <a:schemeClr val="dk1"/>
              </a:solidFill>
              <a:effectLst/>
              <a:latin typeface="+mn-lt"/>
              <a:ea typeface="+mn-ea"/>
              <a:cs typeface="+mn-cs"/>
            </a:rPr>
            <a:t>　ここ数年、</a:t>
          </a:r>
          <a:r>
            <a:rPr kumimoji="1" lang="ja-JP" altLang="ja-JP" sz="1100">
              <a:solidFill>
                <a:schemeClr val="dk1"/>
              </a:solidFill>
              <a:effectLst/>
              <a:latin typeface="+mn-lt"/>
              <a:ea typeface="+mn-ea"/>
              <a:cs typeface="+mn-cs"/>
            </a:rPr>
            <a:t>公債費以外に係る経常収支比率は類似団体平均と</a:t>
          </a:r>
          <a:r>
            <a:rPr kumimoji="1" lang="ja-JP" altLang="en-US" sz="1100">
              <a:solidFill>
                <a:schemeClr val="dk1"/>
              </a:solidFill>
              <a:effectLst/>
              <a:latin typeface="+mn-lt"/>
              <a:ea typeface="+mn-ea"/>
              <a:cs typeface="+mn-cs"/>
            </a:rPr>
            <a:t>の差が開いていく傾向にあったが、令和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前</a:t>
          </a:r>
          <a:r>
            <a:rPr kumimoji="1" lang="en-US" altLang="ja-JP" sz="1100">
              <a:solidFill>
                <a:schemeClr val="dk1"/>
              </a:solidFill>
              <a:effectLst/>
              <a:latin typeface="+mn-lt"/>
              <a:ea typeface="+mn-ea"/>
              <a:cs typeface="+mn-cs"/>
            </a:rPr>
            <a:t>年度と比較して全ての項目でポイントが下がったため、</a:t>
          </a:r>
          <a:r>
            <a:rPr kumimoji="1" lang="ja-JP" altLang="ja-JP" sz="1100">
              <a:solidFill>
                <a:schemeClr val="dk1"/>
              </a:solidFill>
              <a:effectLst/>
              <a:latin typeface="+mn-lt"/>
              <a:ea typeface="+mn-ea"/>
              <a:cs typeface="+mn-cs"/>
            </a:rPr>
            <a:t>類似団体との差が</a:t>
          </a:r>
          <a:r>
            <a:rPr kumimoji="1" lang="ja-JP" altLang="en-US" sz="1100">
              <a:solidFill>
                <a:schemeClr val="dk1"/>
              </a:solidFill>
              <a:effectLst/>
              <a:latin typeface="+mn-lt"/>
              <a:ea typeface="+mn-ea"/>
              <a:cs typeface="+mn-cs"/>
            </a:rPr>
            <a:t>縮まった</a:t>
          </a:r>
          <a:r>
            <a:rPr kumimoji="1" lang="ja-JP" altLang="ja-JP" sz="1100">
              <a:solidFill>
                <a:schemeClr val="dk1"/>
              </a:solidFill>
              <a:effectLst/>
              <a:latin typeface="+mn-lt"/>
              <a:ea typeface="+mn-ea"/>
              <a:cs typeface="+mn-cs"/>
            </a:rPr>
            <a:t>。</a:t>
          </a:r>
          <a:endParaRPr lang="ja-JP" altLang="ja-JP" sz="1400">
            <a:effectLst/>
          </a:endParaRPr>
        </a:p>
        <a:p>
          <a:pPr>
            <a:lnSpc>
              <a:spcPts val="1600"/>
            </a:lnSpc>
          </a:pPr>
          <a:r>
            <a:rPr kumimoji="1" lang="ja-JP" altLang="ja-JP" sz="1100">
              <a:solidFill>
                <a:schemeClr val="dk1"/>
              </a:solidFill>
              <a:effectLst/>
              <a:latin typeface="+mn-lt"/>
              <a:ea typeface="+mn-ea"/>
              <a:cs typeface="+mn-cs"/>
            </a:rPr>
            <a:t>　普通交付税が歳入の大半を占め、財政的に脆弱な当町であるが、必要最小限の経費で最大の効果が得られるよう創意工夫し、住民サービスを低下させることなく質を高め、今後も経常的経費の削減に努めることはもちろんのこと、中長期的な視点で行財政運営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79</xdr:row>
      <xdr:rowOff>88137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422376"/>
          <a:ext cx="8382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88137</xdr:rowOff>
    </xdr:from>
    <xdr:to>
      <xdr:col>78</xdr:col>
      <xdr:colOff>69850</xdr:colOff>
      <xdr:row>79</xdr:row>
      <xdr:rowOff>115570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6326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56135</xdr:rowOff>
    </xdr:from>
    <xdr:to>
      <xdr:col>73</xdr:col>
      <xdr:colOff>180975</xdr:colOff>
      <xdr:row>79</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6006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79</xdr:row>
      <xdr:rowOff>56135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477239"/>
          <a:ext cx="8890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37337</xdr:rowOff>
    </xdr:from>
    <xdr:to>
      <xdr:col>78</xdr:col>
      <xdr:colOff>120650</xdr:colOff>
      <xdr:row>79</xdr:row>
      <xdr:rowOff>138937</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123714</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64770</xdr:rowOff>
    </xdr:from>
    <xdr:to>
      <xdr:col>74</xdr:col>
      <xdr:colOff>31750</xdr:colOff>
      <xdr:row>79</xdr:row>
      <xdr:rowOff>166370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151147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5335</xdr:rowOff>
    </xdr:from>
    <xdr:to>
      <xdr:col>69</xdr:col>
      <xdr:colOff>142875</xdr:colOff>
      <xdr:row>79</xdr:row>
      <xdr:rowOff>106935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91712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13936</xdr:rowOff>
    </xdr:from>
    <xdr:to>
      <xdr:col>29</xdr:col>
      <xdr:colOff>127000</xdr:colOff>
      <xdr:row>14</xdr:row>
      <xdr:rowOff>35973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461861"/>
          <a:ext cx="647700" cy="22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7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35973</xdr:rowOff>
    </xdr:from>
    <xdr:to>
      <xdr:col>26</xdr:col>
      <xdr:colOff>50800</xdr:colOff>
      <xdr:row>14</xdr:row>
      <xdr:rowOff>162001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483898"/>
          <a:ext cx="698500" cy="126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128295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1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156028</xdr:rowOff>
    </xdr:from>
    <xdr:to>
      <xdr:col>22</xdr:col>
      <xdr:colOff>114300</xdr:colOff>
      <xdr:row>14</xdr:row>
      <xdr:rowOff>162001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3606800" y="2603953"/>
          <a:ext cx="698500" cy="5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155058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141187</xdr:rowOff>
    </xdr:from>
    <xdr:to>
      <xdr:col>18</xdr:col>
      <xdr:colOff>177800</xdr:colOff>
      <xdr:row>14</xdr:row>
      <xdr:rowOff>156028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2589112"/>
          <a:ext cx="698500" cy="14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164974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5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134586</xdr:rowOff>
    </xdr:from>
    <xdr:to>
      <xdr:col>29</xdr:col>
      <xdr:colOff>177800</xdr:colOff>
      <xdr:row>14</xdr:row>
      <xdr:rowOff>64736</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411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151113</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25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156623</xdr:rowOff>
    </xdr:from>
    <xdr:to>
      <xdr:col>26</xdr:col>
      <xdr:colOff>101600</xdr:colOff>
      <xdr:row>14</xdr:row>
      <xdr:rowOff>86773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43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96950</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20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111201</xdr:rowOff>
    </xdr:from>
    <xdr:to>
      <xdr:col>22</xdr:col>
      <xdr:colOff>165100</xdr:colOff>
      <xdr:row>15</xdr:row>
      <xdr:rowOff>41351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559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51528</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32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105228</xdr:rowOff>
    </xdr:from>
    <xdr:to>
      <xdr:col>19</xdr:col>
      <xdr:colOff>38100</xdr:colOff>
      <xdr:row>15</xdr:row>
      <xdr:rowOff>35378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553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45555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32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90387</xdr:rowOff>
    </xdr:from>
    <xdr:to>
      <xdr:col>15</xdr:col>
      <xdr:colOff>101600</xdr:colOff>
      <xdr:row>15</xdr:row>
      <xdr:rowOff>20537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538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30714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30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259718</xdr:rowOff>
    </xdr:from>
    <xdr:to>
      <xdr:col>29</xdr:col>
      <xdr:colOff>127000</xdr:colOff>
      <xdr:row>34</xdr:row>
      <xdr:rowOff>320167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527168"/>
          <a:ext cx="647700" cy="60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6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320167</xdr:rowOff>
    </xdr:from>
    <xdr:to>
      <xdr:col>26</xdr:col>
      <xdr:colOff>50800</xdr:colOff>
      <xdr:row>34</xdr:row>
      <xdr:rowOff>320200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587617"/>
          <a:ext cx="698500" cy="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42987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267654</xdr:rowOff>
    </xdr:from>
    <xdr:to>
      <xdr:col>22</xdr:col>
      <xdr:colOff>114300</xdr:colOff>
      <xdr:row>34</xdr:row>
      <xdr:rowOff>320200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535104"/>
          <a:ext cx="698500" cy="52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74582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221183</xdr:rowOff>
    </xdr:from>
    <xdr:to>
      <xdr:col>18</xdr:col>
      <xdr:colOff>177800</xdr:colOff>
      <xdr:row>34</xdr:row>
      <xdr:rowOff>267654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488633"/>
          <a:ext cx="698500" cy="46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67642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59593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208919</xdr:rowOff>
    </xdr:from>
    <xdr:to>
      <xdr:col>29</xdr:col>
      <xdr:colOff>177800</xdr:colOff>
      <xdr:row>34</xdr:row>
      <xdr:rowOff>310519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476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53996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2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269367</xdr:rowOff>
    </xdr:from>
    <xdr:to>
      <xdr:col>26</xdr:col>
      <xdr:colOff>101600</xdr:colOff>
      <xdr:row>35</xdr:row>
      <xdr:rowOff>28067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3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38244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05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269400</xdr:rowOff>
    </xdr:from>
    <xdr:to>
      <xdr:col>22</xdr:col>
      <xdr:colOff>165100</xdr:colOff>
      <xdr:row>35</xdr:row>
      <xdr:rowOff>28100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36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38277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0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216854</xdr:rowOff>
    </xdr:from>
    <xdr:to>
      <xdr:col>19</xdr:col>
      <xdr:colOff>38100</xdr:colOff>
      <xdr:row>34</xdr:row>
      <xdr:rowOff>318454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484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328631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25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170383</xdr:rowOff>
    </xdr:from>
    <xdr:to>
      <xdr:col>15</xdr:col>
      <xdr:colOff>101600</xdr:colOff>
      <xdr:row>34</xdr:row>
      <xdr:rowOff>271983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37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282160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0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7,650
7,619
583.69
11,474,271
10,470,488
827,000
6,000,604
9,424,773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119206</xdr:rowOff>
    </xdr:from>
    <xdr:to>
      <xdr:col>24</xdr:col>
      <xdr:colOff>63500</xdr:colOff>
      <xdr:row>32</xdr:row>
      <xdr:rowOff>137883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5605606"/>
          <a:ext cx="838200" cy="1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102931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137883</xdr:rowOff>
    </xdr:from>
    <xdr:to>
      <xdr:col>19</xdr:col>
      <xdr:colOff>177800</xdr:colOff>
      <xdr:row>33</xdr:row>
      <xdr:rowOff>122549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5624283"/>
          <a:ext cx="889000" cy="15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89816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122549</xdr:rowOff>
    </xdr:from>
    <xdr:to>
      <xdr:col>15</xdr:col>
      <xdr:colOff>50800</xdr:colOff>
      <xdr:row>33</xdr:row>
      <xdr:rowOff>127738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5780399"/>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8971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127738</xdr:rowOff>
    </xdr:from>
    <xdr:to>
      <xdr:col>10</xdr:col>
      <xdr:colOff>114300</xdr:colOff>
      <xdr:row>33</xdr:row>
      <xdr:rowOff>148313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5785588"/>
          <a:ext cx="889000" cy="2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24710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36706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68406</xdr:rowOff>
    </xdr:from>
    <xdr:to>
      <xdr:col>24</xdr:col>
      <xdr:colOff>114300</xdr:colOff>
      <xdr:row>32</xdr:row>
      <xdr:rowOff>170006</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55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91283</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40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87083</xdr:rowOff>
    </xdr:from>
    <xdr:to>
      <xdr:col>20</xdr:col>
      <xdr:colOff>38100</xdr:colOff>
      <xdr:row>33</xdr:row>
      <xdr:rowOff>17233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55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33760</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3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71749</xdr:rowOff>
    </xdr:from>
    <xdr:to>
      <xdr:col>15</xdr:col>
      <xdr:colOff>101600</xdr:colOff>
      <xdr:row>34</xdr:row>
      <xdr:rowOff>1899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572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18426</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50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76938</xdr:rowOff>
    </xdr:from>
    <xdr:to>
      <xdr:col>10</xdr:col>
      <xdr:colOff>165100</xdr:colOff>
      <xdr:row>34</xdr:row>
      <xdr:rowOff>7088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573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23615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51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97513</xdr:rowOff>
    </xdr:from>
    <xdr:to>
      <xdr:col>6</xdr:col>
      <xdr:colOff>38100</xdr:colOff>
      <xdr:row>34</xdr:row>
      <xdr:rowOff>27663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575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44190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53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13052</xdr:rowOff>
    </xdr:from>
    <xdr:to>
      <xdr:col>24</xdr:col>
      <xdr:colOff>63500</xdr:colOff>
      <xdr:row>57</xdr:row>
      <xdr:rowOff>76048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785702"/>
          <a:ext cx="838200" cy="6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770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68095</xdr:rowOff>
    </xdr:from>
    <xdr:to>
      <xdr:col>19</xdr:col>
      <xdr:colOff>177800</xdr:colOff>
      <xdr:row>57</xdr:row>
      <xdr:rowOff>76048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840745"/>
          <a:ext cx="889000" cy="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68095</xdr:rowOff>
    </xdr:from>
    <xdr:to>
      <xdr:col>15</xdr:col>
      <xdr:colOff>50800</xdr:colOff>
      <xdr:row>57</xdr:row>
      <xdr:rowOff>91376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840745"/>
          <a:ext cx="889000" cy="2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142008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55301</xdr:rowOff>
    </xdr:from>
    <xdr:to>
      <xdr:col>10</xdr:col>
      <xdr:colOff>114300</xdr:colOff>
      <xdr:row>57</xdr:row>
      <xdr:rowOff>91376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827951"/>
          <a:ext cx="889000" cy="3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163179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133702</xdr:rowOff>
    </xdr:from>
    <xdr:to>
      <xdr:col>24</xdr:col>
      <xdr:colOff>114300</xdr:colOff>
      <xdr:row>57</xdr:row>
      <xdr:rowOff>63852</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73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156579</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58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25248</xdr:rowOff>
    </xdr:from>
    <xdr:to>
      <xdr:col>20</xdr:col>
      <xdr:colOff>38100</xdr:colOff>
      <xdr:row>57</xdr:row>
      <xdr:rowOff>126848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79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143375</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57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17295</xdr:rowOff>
    </xdr:from>
    <xdr:to>
      <xdr:col>15</xdr:col>
      <xdr:colOff>101600</xdr:colOff>
      <xdr:row>57</xdr:row>
      <xdr:rowOff>118895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78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135422</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56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40576</xdr:rowOff>
    </xdr:from>
    <xdr:to>
      <xdr:col>10</xdr:col>
      <xdr:colOff>165100</xdr:colOff>
      <xdr:row>57</xdr:row>
      <xdr:rowOff>142176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8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158703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58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4501</xdr:rowOff>
    </xdr:from>
    <xdr:to>
      <xdr:col>6</xdr:col>
      <xdr:colOff>38100</xdr:colOff>
      <xdr:row>57</xdr:row>
      <xdr:rowOff>106101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77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122628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55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146352</xdr:rowOff>
    </xdr:from>
    <xdr:to>
      <xdr:col>24</xdr:col>
      <xdr:colOff>63500</xdr:colOff>
      <xdr:row>77</xdr:row>
      <xdr:rowOff>151450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348002"/>
          <a:ext cx="838200" cy="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146352</xdr:rowOff>
    </xdr:from>
    <xdr:to>
      <xdr:col>19</xdr:col>
      <xdr:colOff>177800</xdr:colOff>
      <xdr:row>77</xdr:row>
      <xdr:rowOff>160593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348002"/>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114416</xdr:rowOff>
    </xdr:from>
    <xdr:to>
      <xdr:col>15</xdr:col>
      <xdr:colOff>50800</xdr:colOff>
      <xdr:row>77</xdr:row>
      <xdr:rowOff>160593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316066"/>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114416</xdr:rowOff>
    </xdr:from>
    <xdr:to>
      <xdr:col>10</xdr:col>
      <xdr:colOff>114300</xdr:colOff>
      <xdr:row>77</xdr:row>
      <xdr:rowOff>148295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316066"/>
          <a:ext cx="889000" cy="3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100650</xdr:rowOff>
    </xdr:from>
    <xdr:to>
      <xdr:col>24</xdr:col>
      <xdr:colOff>114300</xdr:colOff>
      <xdr:row>78</xdr:row>
      <xdr:rowOff>30800</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3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79077</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2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95552</xdr:rowOff>
    </xdr:from>
    <xdr:to>
      <xdr:col>20</xdr:col>
      <xdr:colOff>38100</xdr:colOff>
      <xdr:row>78</xdr:row>
      <xdr:rowOff>25702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29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16829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38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109793</xdr:rowOff>
    </xdr:from>
    <xdr:to>
      <xdr:col>15</xdr:col>
      <xdr:colOff>101600</xdr:colOff>
      <xdr:row>78</xdr:row>
      <xdr:rowOff>39943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3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31070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40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63616</xdr:rowOff>
    </xdr:from>
    <xdr:to>
      <xdr:col>10</xdr:col>
      <xdr:colOff>165100</xdr:colOff>
      <xdr:row>77</xdr:row>
      <xdr:rowOff>165216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2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156343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35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97495</xdr:rowOff>
    </xdr:from>
    <xdr:to>
      <xdr:col>6</xdr:col>
      <xdr:colOff>38100</xdr:colOff>
      <xdr:row>78</xdr:row>
      <xdr:rowOff>27645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29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18772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39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127519</xdr:rowOff>
    </xdr:from>
    <xdr:to>
      <xdr:col>24</xdr:col>
      <xdr:colOff>63500</xdr:colOff>
      <xdr:row>99</xdr:row>
      <xdr:rowOff>18825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86719"/>
          <a:ext cx="838200" cy="40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78847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66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18825</xdr:rowOff>
    </xdr:from>
    <xdr:to>
      <xdr:col>19</xdr:col>
      <xdr:colOff>177800</xdr:colOff>
      <xdr:row>99</xdr:row>
      <xdr:rowOff>29722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992375"/>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158444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29722</xdr:rowOff>
    </xdr:from>
    <xdr:to>
      <xdr:col>15</xdr:col>
      <xdr:colOff>50800</xdr:colOff>
      <xdr:row>99</xdr:row>
      <xdr:rowOff>55314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7003272"/>
          <a:ext cx="889000" cy="2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61671</xdr:rowOff>
    </xdr:from>
    <xdr:to>
      <xdr:col>10</xdr:col>
      <xdr:colOff>114300</xdr:colOff>
      <xdr:row>99</xdr:row>
      <xdr:rowOff>55314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863771"/>
          <a:ext cx="889000" cy="16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23407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76719</xdr:rowOff>
    </xdr:from>
    <xdr:to>
      <xdr:col>24</xdr:col>
      <xdr:colOff>114300</xdr:colOff>
      <xdr:row>97</xdr:row>
      <xdr:rowOff>6869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3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55146</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1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139475</xdr:rowOff>
    </xdr:from>
    <xdr:to>
      <xdr:col>20</xdr:col>
      <xdr:colOff>38100</xdr:colOff>
      <xdr:row>99</xdr:row>
      <xdr:rowOff>69625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9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60752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70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150372</xdr:rowOff>
    </xdr:from>
    <xdr:to>
      <xdr:col>15</xdr:col>
      <xdr:colOff>101600</xdr:colOff>
      <xdr:row>99</xdr:row>
      <xdr:rowOff>80522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9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71649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704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4514</xdr:rowOff>
    </xdr:from>
    <xdr:to>
      <xdr:col>10</xdr:col>
      <xdr:colOff>165100</xdr:colOff>
      <xdr:row>99</xdr:row>
      <xdr:rowOff>106114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97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97241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707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10871</xdr:rowOff>
    </xdr:from>
    <xdr:to>
      <xdr:col>6</xdr:col>
      <xdr:colOff>38100</xdr:colOff>
      <xdr:row>98</xdr:row>
      <xdr:rowOff>112471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81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128998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8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78930</xdr:rowOff>
    </xdr:from>
    <xdr:to>
      <xdr:col>55</xdr:col>
      <xdr:colOff>0</xdr:colOff>
      <xdr:row>35</xdr:row>
      <xdr:rowOff>82596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736780"/>
          <a:ext cx="838200" cy="34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28118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37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78930</xdr:rowOff>
    </xdr:from>
    <xdr:to>
      <xdr:col>50</xdr:col>
      <xdr:colOff>114300</xdr:colOff>
      <xdr:row>37</xdr:row>
      <xdr:rowOff>47643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736780"/>
          <a:ext cx="889000" cy="65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6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47643</xdr:rowOff>
    </xdr:from>
    <xdr:to>
      <xdr:col>45</xdr:col>
      <xdr:colOff>177800</xdr:colOff>
      <xdr:row>37</xdr:row>
      <xdr:rowOff>111026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391293"/>
          <a:ext cx="889000" cy="6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67567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111026</xdr:rowOff>
    </xdr:from>
    <xdr:to>
      <xdr:col>41</xdr:col>
      <xdr:colOff>50800</xdr:colOff>
      <xdr:row>38</xdr:row>
      <xdr:rowOff>32162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454676"/>
          <a:ext cx="889000" cy="9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79694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82540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31796</xdr:rowOff>
    </xdr:from>
    <xdr:to>
      <xdr:col>55</xdr:col>
      <xdr:colOff>50800</xdr:colOff>
      <xdr:row>35</xdr:row>
      <xdr:rowOff>133396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03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54673</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88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28130</xdr:rowOff>
    </xdr:from>
    <xdr:to>
      <xdr:col>50</xdr:col>
      <xdr:colOff>165100</xdr:colOff>
      <xdr:row>33</xdr:row>
      <xdr:rowOff>129730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68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146257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46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168293</xdr:rowOff>
    </xdr:from>
    <xdr:to>
      <xdr:col>46</xdr:col>
      <xdr:colOff>38100</xdr:colOff>
      <xdr:row>37</xdr:row>
      <xdr:rowOff>98443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34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114970</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11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60226</xdr:rowOff>
    </xdr:from>
    <xdr:to>
      <xdr:col>41</xdr:col>
      <xdr:colOff>101600</xdr:colOff>
      <xdr:row>37</xdr:row>
      <xdr:rowOff>161826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40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6903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17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152813</xdr:rowOff>
    </xdr:from>
    <xdr:to>
      <xdr:col>36</xdr:col>
      <xdr:colOff>165100</xdr:colOff>
      <xdr:row>38</xdr:row>
      <xdr:rowOff>82962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4964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99490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27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148373</xdr:rowOff>
    </xdr:from>
    <xdr:to>
      <xdr:col>55</xdr:col>
      <xdr:colOff>0</xdr:colOff>
      <xdr:row>57</xdr:row>
      <xdr:rowOff>155925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749573"/>
          <a:ext cx="838200" cy="17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111306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1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1812</xdr:rowOff>
    </xdr:from>
    <xdr:to>
      <xdr:col>50</xdr:col>
      <xdr:colOff>114300</xdr:colOff>
      <xdr:row>57</xdr:row>
      <xdr:rowOff>155925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774462"/>
          <a:ext cx="889000" cy="1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1812</xdr:rowOff>
    </xdr:from>
    <xdr:to>
      <xdr:col>45</xdr:col>
      <xdr:colOff>177800</xdr:colOff>
      <xdr:row>58</xdr:row>
      <xdr:rowOff>66407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74462"/>
          <a:ext cx="889000" cy="23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66805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83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154820</xdr:rowOff>
    </xdr:from>
    <xdr:to>
      <xdr:col>41</xdr:col>
      <xdr:colOff>50800</xdr:colOff>
      <xdr:row>58</xdr:row>
      <xdr:rowOff>66407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927470"/>
          <a:ext cx="889000" cy="8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97573</xdr:rowOff>
    </xdr:from>
    <xdr:to>
      <xdr:col>55</xdr:col>
      <xdr:colOff>50800</xdr:colOff>
      <xdr:row>57</xdr:row>
      <xdr:rowOff>27723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6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120450</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55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105125</xdr:rowOff>
    </xdr:from>
    <xdr:to>
      <xdr:col>50</xdr:col>
      <xdr:colOff>165100</xdr:colOff>
      <xdr:row>58</xdr:row>
      <xdr:rowOff>35275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26402</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970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122462</xdr:rowOff>
    </xdr:from>
    <xdr:to>
      <xdr:col>46</xdr:col>
      <xdr:colOff>38100</xdr:colOff>
      <xdr:row>57</xdr:row>
      <xdr:rowOff>52612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2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69139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49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15607</xdr:rowOff>
    </xdr:from>
    <xdr:to>
      <xdr:col>41</xdr:col>
      <xdr:colOff>101600</xdr:colOff>
      <xdr:row>58</xdr:row>
      <xdr:rowOff>117207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5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108334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5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104020</xdr:rowOff>
    </xdr:from>
    <xdr:to>
      <xdr:col>36</xdr:col>
      <xdr:colOff>165100</xdr:colOff>
      <xdr:row>58</xdr:row>
      <xdr:rowOff>34170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25297</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96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94912</xdr:rowOff>
    </xdr:from>
    <xdr:to>
      <xdr:col>55</xdr:col>
      <xdr:colOff>0</xdr:colOff>
      <xdr:row>76</xdr:row>
      <xdr:rowOff>107268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125112"/>
          <a:ext cx="838200" cy="1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30334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60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82184</xdr:rowOff>
    </xdr:from>
    <xdr:to>
      <xdr:col>50</xdr:col>
      <xdr:colOff>114300</xdr:colOff>
      <xdr:row>76</xdr:row>
      <xdr:rowOff>107268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2940934"/>
          <a:ext cx="889000" cy="19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82184</xdr:rowOff>
    </xdr:from>
    <xdr:to>
      <xdr:col>45</xdr:col>
      <xdr:colOff>177800</xdr:colOff>
      <xdr:row>77</xdr:row>
      <xdr:rowOff>12644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940934"/>
          <a:ext cx="889000" cy="27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161453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144461</xdr:rowOff>
    </xdr:from>
    <xdr:to>
      <xdr:col>41</xdr:col>
      <xdr:colOff>50800</xdr:colOff>
      <xdr:row>77</xdr:row>
      <xdr:rowOff>12644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174661"/>
          <a:ext cx="889000" cy="3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44112</xdr:rowOff>
    </xdr:from>
    <xdr:to>
      <xdr:col>55</xdr:col>
      <xdr:colOff>50800</xdr:colOff>
      <xdr:row>76</xdr:row>
      <xdr:rowOff>145712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07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66988</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92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56468</xdr:rowOff>
    </xdr:from>
    <xdr:to>
      <xdr:col>50</xdr:col>
      <xdr:colOff>165100</xdr:colOff>
      <xdr:row>76</xdr:row>
      <xdr:rowOff>158068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08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149195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1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31384</xdr:rowOff>
    </xdr:from>
    <xdr:to>
      <xdr:col>46</xdr:col>
      <xdr:colOff>38100</xdr:colOff>
      <xdr:row>75</xdr:row>
      <xdr:rowOff>132984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8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149511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66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133294</xdr:rowOff>
    </xdr:from>
    <xdr:to>
      <xdr:col>41</xdr:col>
      <xdr:colOff>101600</xdr:colOff>
      <xdr:row>77</xdr:row>
      <xdr:rowOff>63444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16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54571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25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93661</xdr:rowOff>
    </xdr:from>
    <xdr:to>
      <xdr:col>36</xdr:col>
      <xdr:colOff>165100</xdr:colOff>
      <xdr:row>77</xdr:row>
      <xdr:rowOff>23811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1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14938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2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136829</xdr:rowOff>
    </xdr:from>
    <xdr:to>
      <xdr:col>55</xdr:col>
      <xdr:colOff>0</xdr:colOff>
      <xdr:row>97</xdr:row>
      <xdr:rowOff>166903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596029"/>
          <a:ext cx="838200" cy="20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166608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2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141264</xdr:rowOff>
    </xdr:from>
    <xdr:to>
      <xdr:col>50</xdr:col>
      <xdr:colOff>114300</xdr:colOff>
      <xdr:row>97</xdr:row>
      <xdr:rowOff>166903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71914"/>
          <a:ext cx="889000" cy="2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141264</xdr:rowOff>
    </xdr:from>
    <xdr:to>
      <xdr:col>45</xdr:col>
      <xdr:colOff>177800</xdr:colOff>
      <xdr:row>98</xdr:row>
      <xdr:rowOff>51495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71914"/>
          <a:ext cx="889000" cy="8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145548</xdr:rowOff>
    </xdr:from>
    <xdr:to>
      <xdr:col>41</xdr:col>
      <xdr:colOff>50800</xdr:colOff>
      <xdr:row>98</xdr:row>
      <xdr:rowOff>51495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776198"/>
          <a:ext cx="889000" cy="7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86029</xdr:rowOff>
    </xdr:from>
    <xdr:to>
      <xdr:col>55</xdr:col>
      <xdr:colOff>50800</xdr:colOff>
      <xdr:row>97</xdr:row>
      <xdr:rowOff>16179</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5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108906</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116103</xdr:rowOff>
    </xdr:from>
    <xdr:to>
      <xdr:col>50</xdr:col>
      <xdr:colOff>165100</xdr:colOff>
      <xdr:row>98</xdr:row>
      <xdr:rowOff>46253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37380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3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90464</xdr:rowOff>
    </xdr:from>
    <xdr:to>
      <xdr:col>46</xdr:col>
      <xdr:colOff>38100</xdr:colOff>
      <xdr:row>98</xdr:row>
      <xdr:rowOff>20614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11741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1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695</xdr:rowOff>
    </xdr:from>
    <xdr:to>
      <xdr:col>41</xdr:col>
      <xdr:colOff>101600</xdr:colOff>
      <xdr:row>98</xdr:row>
      <xdr:rowOff>102295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0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93422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9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94748</xdr:rowOff>
    </xdr:from>
    <xdr:to>
      <xdr:col>36</xdr:col>
      <xdr:colOff>165100</xdr:colOff>
      <xdr:row>98</xdr:row>
      <xdr:rowOff>24898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2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16025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146412</xdr:rowOff>
    </xdr:from>
    <xdr:to>
      <xdr:col>85</xdr:col>
      <xdr:colOff>127000</xdr:colOff>
      <xdr:row>37</xdr:row>
      <xdr:rowOff>55923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147162"/>
          <a:ext cx="838200" cy="25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114007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5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140441</xdr:rowOff>
    </xdr:from>
    <xdr:to>
      <xdr:col>81</xdr:col>
      <xdr:colOff>50800</xdr:colOff>
      <xdr:row>35</xdr:row>
      <xdr:rowOff>146412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141191"/>
          <a:ext cx="889000" cy="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13378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140441</xdr:rowOff>
    </xdr:from>
    <xdr:to>
      <xdr:col>76</xdr:col>
      <xdr:colOff>114300</xdr:colOff>
      <xdr:row>36</xdr:row>
      <xdr:rowOff>38549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141191"/>
          <a:ext cx="889000" cy="6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30824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5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38549</xdr:rowOff>
    </xdr:from>
    <xdr:to>
      <xdr:col>71</xdr:col>
      <xdr:colOff>177800</xdr:colOff>
      <xdr:row>37</xdr:row>
      <xdr:rowOff>145369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210749"/>
          <a:ext cx="889000" cy="27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36256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55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37435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55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5123</xdr:rowOff>
    </xdr:from>
    <xdr:to>
      <xdr:col>85</xdr:col>
      <xdr:colOff>177800</xdr:colOff>
      <xdr:row>37</xdr:row>
      <xdr:rowOff>106723</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3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28000</xdr:rowOff>
    </xdr:from>
    <xdr:ext cx="534377"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20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95612</xdr:rowOff>
    </xdr:from>
    <xdr:to>
      <xdr:col>81</xdr:col>
      <xdr:colOff>101600</xdr:colOff>
      <xdr:row>36</xdr:row>
      <xdr:rowOff>25762</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09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42289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14111" y="58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89641</xdr:rowOff>
    </xdr:from>
    <xdr:to>
      <xdr:col>76</xdr:col>
      <xdr:colOff>165100</xdr:colOff>
      <xdr:row>36</xdr:row>
      <xdr:rowOff>19791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09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36318</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586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159199</xdr:rowOff>
    </xdr:from>
    <xdr:to>
      <xdr:col>72</xdr:col>
      <xdr:colOff>38100</xdr:colOff>
      <xdr:row>36</xdr:row>
      <xdr:rowOff>89349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15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105876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593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94569</xdr:rowOff>
    </xdr:from>
    <xdr:to>
      <xdr:col>67</xdr:col>
      <xdr:colOff>101600</xdr:colOff>
      <xdr:row>38</xdr:row>
      <xdr:rowOff>24719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4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41246</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21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159812</xdr:rowOff>
    </xdr:from>
    <xdr:to>
      <xdr:col>85</xdr:col>
      <xdr:colOff>127000</xdr:colOff>
      <xdr:row>76</xdr:row>
      <xdr:rowOff>11080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018562"/>
          <a:ext cx="838200" cy="2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146545</xdr:rowOff>
    </xdr:from>
    <xdr:to>
      <xdr:col>81</xdr:col>
      <xdr:colOff>50800</xdr:colOff>
      <xdr:row>76</xdr:row>
      <xdr:rowOff>11080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005295"/>
          <a:ext cx="889000" cy="3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115112</xdr:rowOff>
    </xdr:from>
    <xdr:to>
      <xdr:col>76</xdr:col>
      <xdr:colOff>114300</xdr:colOff>
      <xdr:row>75</xdr:row>
      <xdr:rowOff>146545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2973862"/>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71623</xdr:rowOff>
    </xdr:from>
    <xdr:to>
      <xdr:col>71</xdr:col>
      <xdr:colOff>177800</xdr:colOff>
      <xdr:row>75</xdr:row>
      <xdr:rowOff>115112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2930373"/>
          <a:ext cx="889000" cy="4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26430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109012</xdr:rowOff>
    </xdr:from>
    <xdr:to>
      <xdr:col>85</xdr:col>
      <xdr:colOff>177800</xdr:colOff>
      <xdr:row>76</xdr:row>
      <xdr:rowOff>39162</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96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87439</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94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131731</xdr:rowOff>
    </xdr:from>
    <xdr:to>
      <xdr:col>81</xdr:col>
      <xdr:colOff>101600</xdr:colOff>
      <xdr:row>76</xdr:row>
      <xdr:rowOff>61881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99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53007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95745</xdr:rowOff>
    </xdr:from>
    <xdr:to>
      <xdr:col>76</xdr:col>
      <xdr:colOff>165100</xdr:colOff>
      <xdr:row>76</xdr:row>
      <xdr:rowOff>25895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9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17022</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304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64312</xdr:rowOff>
    </xdr:from>
    <xdr:to>
      <xdr:col>72</xdr:col>
      <xdr:colOff>38100</xdr:colOff>
      <xdr:row>75</xdr:row>
      <xdr:rowOff>165912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92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10989</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2698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20823</xdr:rowOff>
    </xdr:from>
    <xdr:to>
      <xdr:col>67</xdr:col>
      <xdr:colOff>101600</xdr:colOff>
      <xdr:row>75</xdr:row>
      <xdr:rowOff>122423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8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138950</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265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57365</xdr:rowOff>
    </xdr:from>
    <xdr:to>
      <xdr:col>85</xdr:col>
      <xdr:colOff>127000</xdr:colOff>
      <xdr:row>99</xdr:row>
      <xdr:rowOff>95782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7030915"/>
          <a:ext cx="838200" cy="3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91960</xdr:rowOff>
    </xdr:from>
    <xdr:to>
      <xdr:col>81</xdr:col>
      <xdr:colOff>50800</xdr:colOff>
      <xdr:row>99</xdr:row>
      <xdr:rowOff>95782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7065510"/>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91960</xdr:rowOff>
    </xdr:from>
    <xdr:to>
      <xdr:col>76</xdr:col>
      <xdr:colOff>114300</xdr:colOff>
      <xdr:row>99</xdr:row>
      <xdr:rowOff>92822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7065510"/>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159592</xdr:rowOff>
    </xdr:from>
    <xdr:to>
      <xdr:col>71</xdr:col>
      <xdr:colOff>177800</xdr:colOff>
      <xdr:row>99</xdr:row>
      <xdr:rowOff>92822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961692"/>
          <a:ext cx="889000" cy="10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7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6565</xdr:rowOff>
    </xdr:from>
    <xdr:to>
      <xdr:col>85</xdr:col>
      <xdr:colOff>177800</xdr:colOff>
      <xdr:row>99</xdr:row>
      <xdr:rowOff>108165</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98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92942</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89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44982</xdr:rowOff>
    </xdr:from>
    <xdr:to>
      <xdr:col>81</xdr:col>
      <xdr:colOff>101600</xdr:colOff>
      <xdr:row>99</xdr:row>
      <xdr:rowOff>146582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701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137709</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711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41160</xdr:rowOff>
    </xdr:from>
    <xdr:to>
      <xdr:col>76</xdr:col>
      <xdr:colOff>165100</xdr:colOff>
      <xdr:row>99</xdr:row>
      <xdr:rowOff>142760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701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133887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710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42022</xdr:rowOff>
    </xdr:from>
    <xdr:to>
      <xdr:col>72</xdr:col>
      <xdr:colOff>38100</xdr:colOff>
      <xdr:row>99</xdr:row>
      <xdr:rowOff>143622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70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134749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710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108792</xdr:rowOff>
    </xdr:from>
    <xdr:to>
      <xdr:col>67</xdr:col>
      <xdr:colOff>101600</xdr:colOff>
      <xdr:row>99</xdr:row>
      <xdr:rowOff>38942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1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55469</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14795" y="1668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37808</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724358"/>
          <a:ext cx="838200" cy="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42926</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294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4432</xdr:rowOff>
    </xdr:from>
    <xdr:to>
      <xdr:col>102</xdr:col>
      <xdr:colOff>114300</xdr:colOff>
      <xdr:row>39</xdr:row>
      <xdr:rowOff>42926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90982"/>
          <a:ext cx="889000" cy="3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158458</xdr:rowOff>
    </xdr:from>
    <xdr:to>
      <xdr:col>116</xdr:col>
      <xdr:colOff>114300</xdr:colOff>
      <xdr:row>39</xdr:row>
      <xdr:rowOff>88608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378565"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163576</xdr:rowOff>
    </xdr:from>
    <xdr:to>
      <xdr:col>102</xdr:col>
      <xdr:colOff>165100</xdr:colOff>
      <xdr:row>39</xdr:row>
      <xdr:rowOff>93726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84853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771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125082</xdr:rowOff>
    </xdr:from>
    <xdr:to>
      <xdr:col>98</xdr:col>
      <xdr:colOff>38100</xdr:colOff>
      <xdr:row>39</xdr:row>
      <xdr:rowOff>55232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4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46359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73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52554</xdr:rowOff>
    </xdr:from>
    <xdr:to>
      <xdr:col>116</xdr:col>
      <xdr:colOff>63500</xdr:colOff>
      <xdr:row>59</xdr:row>
      <xdr:rowOff>53208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68104"/>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52554</xdr:rowOff>
    </xdr:from>
    <xdr:to>
      <xdr:col>111</xdr:col>
      <xdr:colOff>177800</xdr:colOff>
      <xdr:row>59</xdr:row>
      <xdr:rowOff>73814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168104"/>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73814</xdr:rowOff>
    </xdr:from>
    <xdr:to>
      <xdr:col>107</xdr:col>
      <xdr:colOff>50800</xdr:colOff>
      <xdr:row>59</xdr:row>
      <xdr:rowOff>79709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189364"/>
          <a:ext cx="889000" cy="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79709</xdr:rowOff>
    </xdr:from>
    <xdr:to>
      <xdr:col>102</xdr:col>
      <xdr:colOff>114300</xdr:colOff>
      <xdr:row>59</xdr:row>
      <xdr:rowOff>81211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195259"/>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2408</xdr:rowOff>
    </xdr:from>
    <xdr:to>
      <xdr:col>116</xdr:col>
      <xdr:colOff>114300</xdr:colOff>
      <xdr:row>59</xdr:row>
      <xdr:rowOff>104008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107675</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5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1754</xdr:rowOff>
    </xdr:from>
    <xdr:to>
      <xdr:col>112</xdr:col>
      <xdr:colOff>38100</xdr:colOff>
      <xdr:row>59</xdr:row>
      <xdr:rowOff>103354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94481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21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23014</xdr:rowOff>
    </xdr:from>
    <xdr:to>
      <xdr:col>107</xdr:col>
      <xdr:colOff>101600</xdr:colOff>
      <xdr:row>59</xdr:row>
      <xdr:rowOff>124614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3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115741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2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28909</xdr:rowOff>
    </xdr:from>
    <xdr:to>
      <xdr:col>102</xdr:col>
      <xdr:colOff>165100</xdr:colOff>
      <xdr:row>59</xdr:row>
      <xdr:rowOff>130509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4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121636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23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30411</xdr:rowOff>
    </xdr:from>
    <xdr:to>
      <xdr:col>98</xdr:col>
      <xdr:colOff>38100</xdr:colOff>
      <xdr:row>59</xdr:row>
      <xdr:rowOff>132011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123138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23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63043</xdr:rowOff>
    </xdr:from>
    <xdr:to>
      <xdr:col>116</xdr:col>
      <xdr:colOff>63500</xdr:colOff>
      <xdr:row>71</xdr:row>
      <xdr:rowOff>93790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235993"/>
          <a:ext cx="8382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7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63043</xdr:rowOff>
    </xdr:from>
    <xdr:to>
      <xdr:col>111</xdr:col>
      <xdr:colOff>177800</xdr:colOff>
      <xdr:row>72</xdr:row>
      <xdr:rowOff>18796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235993"/>
          <a:ext cx="889000" cy="1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18796</xdr:rowOff>
    </xdr:from>
    <xdr:to>
      <xdr:col>107</xdr:col>
      <xdr:colOff>50800</xdr:colOff>
      <xdr:row>72</xdr:row>
      <xdr:rowOff>43752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363196"/>
          <a:ext cx="8890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43752</xdr:rowOff>
    </xdr:from>
    <xdr:to>
      <xdr:col>102</xdr:col>
      <xdr:colOff>114300</xdr:colOff>
      <xdr:row>72</xdr:row>
      <xdr:rowOff>64186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388152"/>
          <a:ext cx="889000" cy="2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131436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129812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42990</xdr:rowOff>
    </xdr:from>
    <xdr:to>
      <xdr:col>116</xdr:col>
      <xdr:colOff>114300</xdr:colOff>
      <xdr:row>71</xdr:row>
      <xdr:rowOff>144590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2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152354</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15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12243</xdr:rowOff>
    </xdr:from>
    <xdr:to>
      <xdr:col>112</xdr:col>
      <xdr:colOff>38100</xdr:colOff>
      <xdr:row>71</xdr:row>
      <xdr:rowOff>113843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18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130370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196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139446</xdr:rowOff>
    </xdr:from>
    <xdr:to>
      <xdr:col>107</xdr:col>
      <xdr:colOff>101600</xdr:colOff>
      <xdr:row>72</xdr:row>
      <xdr:rowOff>69596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3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86123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08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164402</xdr:rowOff>
    </xdr:from>
    <xdr:to>
      <xdr:col>102</xdr:col>
      <xdr:colOff>165100</xdr:colOff>
      <xdr:row>72</xdr:row>
      <xdr:rowOff>94552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3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111079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1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13386</xdr:rowOff>
    </xdr:from>
    <xdr:to>
      <xdr:col>98</xdr:col>
      <xdr:colOff>38100</xdr:colOff>
      <xdr:row>72</xdr:row>
      <xdr:rowOff>114986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3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131513</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13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類似団体の住民一人当たりのコストと比較して人件費、補助費等、</a:t>
          </a:r>
          <a:r>
            <a:rPr kumimoji="1" lang="ja-JP" altLang="en-US" sz="1100">
              <a:solidFill>
                <a:schemeClr val="dk1"/>
              </a:solidFill>
              <a:effectLst/>
              <a:latin typeface="+mn-lt"/>
              <a:ea typeface="+mn-ea"/>
              <a:cs typeface="+mn-cs"/>
            </a:rPr>
            <a:t>普通建設事業費（うち更新整備）、</a:t>
          </a:r>
          <a:r>
            <a:rPr kumimoji="1" lang="ja-JP" altLang="ja-JP" sz="1100">
              <a:solidFill>
                <a:schemeClr val="dk1"/>
              </a:solidFill>
              <a:effectLst/>
              <a:latin typeface="+mn-lt"/>
              <a:ea typeface="+mn-ea"/>
              <a:cs typeface="+mn-cs"/>
            </a:rPr>
            <a:t>災害復旧事業費、繰出金が大きく上回っている。</a:t>
          </a:r>
          <a:endParaRPr lang="ja-JP" altLang="ja-JP" sz="1400">
            <a:effectLst/>
          </a:endParaRPr>
        </a:p>
        <a:p>
          <a:pPr>
            <a:lnSpc>
              <a:spcPts val="1600"/>
            </a:lnSpc>
          </a:pPr>
          <a:r>
            <a:rPr kumimoji="1" lang="ja-JP" altLang="ja-JP" sz="1100">
              <a:solidFill>
                <a:schemeClr val="dk1"/>
              </a:solidFill>
              <a:effectLst/>
              <a:latin typeface="+mn-lt"/>
              <a:ea typeface="+mn-ea"/>
              <a:cs typeface="+mn-cs"/>
            </a:rPr>
            <a:t>　人件費は、合併した１町３村の職員を、また一部事務組合の職員を引き継いでいるため、職員数が類似団体と比較して多くなっており、人口一人当たりの決算額が高い数値となっている。職員の計画的な採用により、職員数、職員給与費は着実に減少しているが、引き続き定員適正化に努める。</a:t>
          </a:r>
          <a:endParaRPr lang="ja-JP" altLang="ja-JP" sz="1400">
            <a:effectLst/>
          </a:endParaRPr>
        </a:p>
        <a:p>
          <a:pPr>
            <a:lnSpc>
              <a:spcPts val="1600"/>
            </a:lnSpc>
          </a:pPr>
          <a:r>
            <a:rPr kumimoji="1" lang="ja-JP" altLang="ja-JP" sz="1100">
              <a:solidFill>
                <a:schemeClr val="dk1"/>
              </a:solidFill>
              <a:effectLst/>
              <a:latin typeface="+mn-lt"/>
              <a:ea typeface="+mn-ea"/>
              <a:cs typeface="+mn-cs"/>
            </a:rPr>
            <a:t>　補助費は、特別定額給付金</a:t>
          </a:r>
          <a:r>
            <a:rPr kumimoji="1" lang="ja-JP" altLang="en-US" sz="1100">
              <a:solidFill>
                <a:schemeClr val="dk1"/>
              </a:solidFill>
              <a:effectLst/>
              <a:latin typeface="+mn-lt"/>
              <a:ea typeface="+mn-ea"/>
              <a:cs typeface="+mn-cs"/>
            </a:rPr>
            <a:t>事業の皆減により決算額が大幅に減少している。しかしながら、引き続き</a:t>
          </a:r>
          <a:r>
            <a:rPr kumimoji="1" lang="ja-JP" altLang="ja-JP" sz="1100">
              <a:solidFill>
                <a:schemeClr val="dk1"/>
              </a:solidFill>
              <a:effectLst/>
              <a:latin typeface="+mn-lt"/>
              <a:ea typeface="+mn-ea"/>
              <a:cs typeface="+mn-cs"/>
            </a:rPr>
            <a:t>新型コロナウイルス感染症対策事業実施のため</a:t>
          </a:r>
          <a:r>
            <a:rPr kumimoji="1" lang="ja-JP" altLang="en-US" sz="1100">
              <a:solidFill>
                <a:schemeClr val="dk1"/>
              </a:solidFill>
              <a:effectLst/>
              <a:latin typeface="+mn-lt"/>
              <a:ea typeface="+mn-ea"/>
              <a:cs typeface="+mn-cs"/>
            </a:rPr>
            <a:t>、例年と比較すると歳出は多く、依然類似団体との比較でも高くなっている</a:t>
          </a:r>
          <a:r>
            <a:rPr kumimoji="1" lang="ja-JP" altLang="ja-JP" sz="1100">
              <a:solidFill>
                <a:schemeClr val="dk1"/>
              </a:solidFill>
              <a:effectLst/>
              <a:latin typeface="+mn-lt"/>
              <a:ea typeface="+mn-ea"/>
              <a:cs typeface="+mn-cs"/>
            </a:rPr>
            <a:t>。</a:t>
          </a:r>
          <a:endParaRPr lang="ja-JP" altLang="ja-JP" sz="1400">
            <a:effectLst/>
          </a:endParaRPr>
        </a:p>
        <a:p>
          <a:pPr>
            <a:lnSpc>
              <a:spcPts val="1600"/>
            </a:lnSpc>
          </a:pPr>
          <a:r>
            <a:rPr kumimoji="1" lang="ja-JP" altLang="ja-JP" sz="1100">
              <a:solidFill>
                <a:schemeClr val="dk1"/>
              </a:solidFill>
              <a:effectLst/>
              <a:latin typeface="+mn-lt"/>
              <a:ea typeface="+mn-ea"/>
              <a:cs typeface="+mn-cs"/>
            </a:rPr>
            <a:t>　普通建設事業費（うち更新整備）</a:t>
          </a:r>
          <a:r>
            <a:rPr kumimoji="1" lang="ja-JP" altLang="en-US" sz="1100">
              <a:solidFill>
                <a:schemeClr val="dk1"/>
              </a:solidFill>
              <a:effectLst/>
              <a:latin typeface="+mn-lt"/>
              <a:ea typeface="+mn-ea"/>
              <a:cs typeface="+mn-cs"/>
            </a:rPr>
            <a:t>については、防災情報伝達システム整備事業・菅生地区公共残土処理場整備事業などの大型事業が複数実施されたことにより、</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は類似団体内平均値を上回った。</a:t>
          </a:r>
          <a:r>
            <a:rPr kumimoji="1" lang="ja-JP" altLang="ja-JP" sz="1100">
              <a:solidFill>
                <a:schemeClr val="dk1"/>
              </a:solidFill>
              <a:effectLst/>
              <a:latin typeface="+mn-lt"/>
              <a:ea typeface="+mn-ea"/>
              <a:cs typeface="+mn-cs"/>
            </a:rPr>
            <a:t>災害復旧事業費については、自然災害（台風等）の多発により被害が多くなりコストが上昇している。</a:t>
          </a:r>
          <a:endParaRPr lang="ja-JP" altLang="ja-JP" sz="1400">
            <a:effectLst/>
          </a:endParaRPr>
        </a:p>
        <a:p>
          <a:pPr>
            <a:lnSpc>
              <a:spcPts val="1600"/>
            </a:lnSpc>
          </a:pPr>
          <a:r>
            <a:rPr kumimoji="1" lang="ja-JP" altLang="ja-JP" sz="1100">
              <a:solidFill>
                <a:schemeClr val="dk1"/>
              </a:solidFill>
              <a:effectLst/>
              <a:latin typeface="+mn-lt"/>
              <a:ea typeface="+mn-ea"/>
              <a:cs typeface="+mn-cs"/>
            </a:rPr>
            <a:t>　繰出金については、国の繰出基準に準じて特別会計及び企業会計へ繰出しを行っているが、この繰出金により特別会計の収支に均衡が保たれている現状であるため、早急な減額は難しいものがある。そのために各特別会計においては効率的かつ安定的な経営に取り組み、年間の繰出金が抑制されるように努める必要がある。特に公営企業に関しては、新公立病院改革プランや経営戦略に基づき、独立採算の原則のもと経営改善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7,650
7,619
583.69
11,474,271
10,470,488
827,000
6,000,604
9,424,773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101654</xdr:rowOff>
    </xdr:from>
    <xdr:to>
      <xdr:col>24</xdr:col>
      <xdr:colOff>63500</xdr:colOff>
      <xdr:row>36</xdr:row>
      <xdr:rowOff>145415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73854"/>
          <a:ext cx="8382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135291</xdr:rowOff>
    </xdr:from>
    <xdr:to>
      <xdr:col>19</xdr:col>
      <xdr:colOff>177800</xdr:colOff>
      <xdr:row>36</xdr:row>
      <xdr:rowOff>145415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07491"/>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135291</xdr:rowOff>
    </xdr:from>
    <xdr:to>
      <xdr:col>15</xdr:col>
      <xdr:colOff>50800</xdr:colOff>
      <xdr:row>36</xdr:row>
      <xdr:rowOff>135781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07491"/>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135781</xdr:rowOff>
    </xdr:from>
    <xdr:to>
      <xdr:col>10</xdr:col>
      <xdr:colOff>114300</xdr:colOff>
      <xdr:row>36</xdr:row>
      <xdr:rowOff>160111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07981"/>
          <a:ext cx="889000" cy="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50854</xdr:rowOff>
    </xdr:from>
    <xdr:to>
      <xdr:col>24</xdr:col>
      <xdr:colOff>114300</xdr:colOff>
      <xdr:row>36</xdr:row>
      <xdr:rowOff>152454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2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29281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0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94615</xdr:rowOff>
    </xdr:from>
    <xdr:to>
      <xdr:col>20</xdr:col>
      <xdr:colOff>38100</xdr:colOff>
      <xdr:row>37</xdr:row>
      <xdr:rowOff>24765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15892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84491</xdr:rowOff>
    </xdr:from>
    <xdr:to>
      <xdr:col>15</xdr:col>
      <xdr:colOff>101600</xdr:colOff>
      <xdr:row>37</xdr:row>
      <xdr:rowOff>14641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5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5768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4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84981</xdr:rowOff>
    </xdr:from>
    <xdr:to>
      <xdr:col>10</xdr:col>
      <xdr:colOff>165100</xdr:colOff>
      <xdr:row>37</xdr:row>
      <xdr:rowOff>15131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6258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4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109311</xdr:rowOff>
    </xdr:from>
    <xdr:to>
      <xdr:col>6</xdr:col>
      <xdr:colOff>38100</xdr:colOff>
      <xdr:row>37</xdr:row>
      <xdr:rowOff>39461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8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30588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7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154237</xdr:rowOff>
    </xdr:from>
    <xdr:to>
      <xdr:col>24</xdr:col>
      <xdr:colOff>63500</xdr:colOff>
      <xdr:row>58</xdr:row>
      <xdr:rowOff>11457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26887"/>
          <a:ext cx="838200" cy="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154237</xdr:rowOff>
    </xdr:from>
    <xdr:to>
      <xdr:col>19</xdr:col>
      <xdr:colOff>177800</xdr:colOff>
      <xdr:row>58</xdr:row>
      <xdr:rowOff>60871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26887"/>
          <a:ext cx="889000" cy="7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60871</xdr:rowOff>
    </xdr:from>
    <xdr:to>
      <xdr:col>15</xdr:col>
      <xdr:colOff>50800</xdr:colOff>
      <xdr:row>58</xdr:row>
      <xdr:rowOff>104425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4971"/>
          <a:ext cx="889000" cy="4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47260</xdr:rowOff>
    </xdr:from>
    <xdr:to>
      <xdr:col>10</xdr:col>
      <xdr:colOff>114300</xdr:colOff>
      <xdr:row>58</xdr:row>
      <xdr:rowOff>104425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91360"/>
          <a:ext cx="889000" cy="5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132107</xdr:rowOff>
    </xdr:from>
    <xdr:to>
      <xdr:col>24</xdr:col>
      <xdr:colOff>114300</xdr:colOff>
      <xdr:row>58</xdr:row>
      <xdr:rowOff>62257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110534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103437</xdr:rowOff>
    </xdr:from>
    <xdr:to>
      <xdr:col>20</xdr:col>
      <xdr:colOff>38100</xdr:colOff>
      <xdr:row>58</xdr:row>
      <xdr:rowOff>33587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24714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6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10071</xdr:rowOff>
    </xdr:from>
    <xdr:to>
      <xdr:col>15</xdr:col>
      <xdr:colOff>101600</xdr:colOff>
      <xdr:row>58</xdr:row>
      <xdr:rowOff>111671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128198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29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53625</xdr:rowOff>
    </xdr:from>
    <xdr:to>
      <xdr:col>10</xdr:col>
      <xdr:colOff>165100</xdr:colOff>
      <xdr:row>58</xdr:row>
      <xdr:rowOff>155225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146352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9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167910</xdr:rowOff>
    </xdr:from>
    <xdr:to>
      <xdr:col>6</xdr:col>
      <xdr:colOff>38100</xdr:colOff>
      <xdr:row>58</xdr:row>
      <xdr:rowOff>98060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114587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1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60951</xdr:rowOff>
    </xdr:from>
    <xdr:to>
      <xdr:col>24</xdr:col>
      <xdr:colOff>63500</xdr:colOff>
      <xdr:row>76</xdr:row>
      <xdr:rowOff>35947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19701"/>
          <a:ext cx="838200" cy="14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9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35947</xdr:rowOff>
    </xdr:from>
    <xdr:to>
      <xdr:col>19</xdr:col>
      <xdr:colOff>177800</xdr:colOff>
      <xdr:row>76</xdr:row>
      <xdr:rowOff>102750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66147"/>
          <a:ext cx="889000" cy="6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102750</xdr:rowOff>
    </xdr:from>
    <xdr:to>
      <xdr:col>15</xdr:col>
      <xdr:colOff>50800</xdr:colOff>
      <xdr:row>76</xdr:row>
      <xdr:rowOff>157885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32950"/>
          <a:ext cx="889000" cy="5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75461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7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134519</xdr:rowOff>
    </xdr:from>
    <xdr:to>
      <xdr:col>10</xdr:col>
      <xdr:colOff>114300</xdr:colOff>
      <xdr:row>76</xdr:row>
      <xdr:rowOff>157885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164719"/>
          <a:ext cx="889000" cy="2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96733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9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81863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8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10151</xdr:rowOff>
    </xdr:from>
    <xdr:to>
      <xdr:col>24</xdr:col>
      <xdr:colOff>114300</xdr:colOff>
      <xdr:row>75</xdr:row>
      <xdr:rowOff>111751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6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33028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2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156597</xdr:rowOff>
    </xdr:from>
    <xdr:to>
      <xdr:col>20</xdr:col>
      <xdr:colOff>38100</xdr:colOff>
      <xdr:row>76</xdr:row>
      <xdr:rowOff>86747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103273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9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51950</xdr:rowOff>
    </xdr:from>
    <xdr:to>
      <xdr:col>15</xdr:col>
      <xdr:colOff>101600</xdr:colOff>
      <xdr:row>76</xdr:row>
      <xdr:rowOff>153550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170077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5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107085</xdr:rowOff>
    </xdr:from>
    <xdr:to>
      <xdr:col>10</xdr:col>
      <xdr:colOff>165100</xdr:colOff>
      <xdr:row>77</xdr:row>
      <xdr:rowOff>37235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53762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1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83719</xdr:rowOff>
    </xdr:from>
    <xdr:to>
      <xdr:col>6</xdr:col>
      <xdr:colOff>38100</xdr:colOff>
      <xdr:row>77</xdr:row>
      <xdr:rowOff>13869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1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30395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8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46344</xdr:rowOff>
    </xdr:from>
    <xdr:to>
      <xdr:col>24</xdr:col>
      <xdr:colOff>63500</xdr:colOff>
      <xdr:row>95</xdr:row>
      <xdr:rowOff>21042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162644"/>
          <a:ext cx="838200" cy="14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97396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85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21042</xdr:rowOff>
    </xdr:from>
    <xdr:to>
      <xdr:col>19</xdr:col>
      <xdr:colOff>177800</xdr:colOff>
      <xdr:row>95</xdr:row>
      <xdr:rowOff>97679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308792"/>
          <a:ext cx="889000" cy="7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104081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62108</xdr:rowOff>
    </xdr:from>
    <xdr:to>
      <xdr:col>15</xdr:col>
      <xdr:colOff>50800</xdr:colOff>
      <xdr:row>95</xdr:row>
      <xdr:rowOff>97679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349858"/>
          <a:ext cx="889000" cy="3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62108</xdr:rowOff>
    </xdr:from>
    <xdr:to>
      <xdr:col>10</xdr:col>
      <xdr:colOff>114300</xdr:colOff>
      <xdr:row>95</xdr:row>
      <xdr:rowOff>142613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349858"/>
          <a:ext cx="889000" cy="8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131083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166994</xdr:rowOff>
    </xdr:from>
    <xdr:to>
      <xdr:col>24</xdr:col>
      <xdr:colOff>114300</xdr:colOff>
      <xdr:row>94</xdr:row>
      <xdr:rowOff>97144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11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18421</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596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141692</xdr:rowOff>
    </xdr:from>
    <xdr:to>
      <xdr:col>20</xdr:col>
      <xdr:colOff>38100</xdr:colOff>
      <xdr:row>95</xdr:row>
      <xdr:rowOff>71842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2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88369</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03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46879</xdr:rowOff>
    </xdr:from>
    <xdr:to>
      <xdr:col>15</xdr:col>
      <xdr:colOff>101600</xdr:colOff>
      <xdr:row>95</xdr:row>
      <xdr:rowOff>148479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33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165006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10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11308</xdr:rowOff>
    </xdr:from>
    <xdr:to>
      <xdr:col>10</xdr:col>
      <xdr:colOff>165100</xdr:colOff>
      <xdr:row>95</xdr:row>
      <xdr:rowOff>112908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2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129435</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07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91813</xdr:rowOff>
    </xdr:from>
    <xdr:to>
      <xdr:col>6</xdr:col>
      <xdr:colOff>38100</xdr:colOff>
      <xdr:row>96</xdr:row>
      <xdr:rowOff>21963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37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38490</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15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40149</xdr:rowOff>
    </xdr:from>
    <xdr:to>
      <xdr:col>55</xdr:col>
      <xdr:colOff>0</xdr:colOff>
      <xdr:row>56</xdr:row>
      <xdr:rowOff>48668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641349"/>
          <a:ext cx="838200" cy="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77988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9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40149</xdr:rowOff>
    </xdr:from>
    <xdr:to>
      <xdr:col>50</xdr:col>
      <xdr:colOff>114300</xdr:colOff>
      <xdr:row>56</xdr:row>
      <xdr:rowOff>115537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641349"/>
          <a:ext cx="889000" cy="7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46307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1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92429</xdr:rowOff>
    </xdr:from>
    <xdr:to>
      <xdr:col>45</xdr:col>
      <xdr:colOff>177800</xdr:colOff>
      <xdr:row>56</xdr:row>
      <xdr:rowOff>115537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693629"/>
          <a:ext cx="889000" cy="2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27588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8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37988</xdr:rowOff>
    </xdr:from>
    <xdr:to>
      <xdr:col>41</xdr:col>
      <xdr:colOff>50800</xdr:colOff>
      <xdr:row>56</xdr:row>
      <xdr:rowOff>92429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639188"/>
          <a:ext cx="889000" cy="5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2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136765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169318</xdr:rowOff>
    </xdr:from>
    <xdr:to>
      <xdr:col>55</xdr:col>
      <xdr:colOff>50800</xdr:colOff>
      <xdr:row>56</xdr:row>
      <xdr:rowOff>99468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9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20745</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4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160799</xdr:rowOff>
    </xdr:from>
    <xdr:to>
      <xdr:col>50</xdr:col>
      <xdr:colOff>165100</xdr:colOff>
      <xdr:row>56</xdr:row>
      <xdr:rowOff>90949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9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107476</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36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64737</xdr:rowOff>
    </xdr:from>
    <xdr:to>
      <xdr:col>46</xdr:col>
      <xdr:colOff>38100</xdr:colOff>
      <xdr:row>56</xdr:row>
      <xdr:rowOff>166337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11414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44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41629</xdr:rowOff>
    </xdr:from>
    <xdr:to>
      <xdr:col>41</xdr:col>
      <xdr:colOff>101600</xdr:colOff>
      <xdr:row>56</xdr:row>
      <xdr:rowOff>143229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4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159756</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4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158638</xdr:rowOff>
    </xdr:from>
    <xdr:to>
      <xdr:col>36</xdr:col>
      <xdr:colOff>165100</xdr:colOff>
      <xdr:row>56</xdr:row>
      <xdr:rowOff>88788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105315</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36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145354</xdr:rowOff>
    </xdr:from>
    <xdr:to>
      <xdr:col>55</xdr:col>
      <xdr:colOff>0</xdr:colOff>
      <xdr:row>76</xdr:row>
      <xdr:rowOff>169318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175554"/>
          <a:ext cx="838200" cy="2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145354</xdr:rowOff>
    </xdr:from>
    <xdr:to>
      <xdr:col>50</xdr:col>
      <xdr:colOff>114300</xdr:colOff>
      <xdr:row>77</xdr:row>
      <xdr:rowOff>76180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175554"/>
          <a:ext cx="889000" cy="10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76180</xdr:rowOff>
    </xdr:from>
    <xdr:to>
      <xdr:col>45</xdr:col>
      <xdr:colOff>177800</xdr:colOff>
      <xdr:row>78</xdr:row>
      <xdr:rowOff>2905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77830"/>
          <a:ext cx="889000" cy="9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44025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2905</xdr:rowOff>
    </xdr:from>
    <xdr:to>
      <xdr:col>41</xdr:col>
      <xdr:colOff>50800</xdr:colOff>
      <xdr:row>78</xdr:row>
      <xdr:rowOff>70380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76005"/>
          <a:ext cx="889000" cy="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47263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118518</xdr:rowOff>
    </xdr:from>
    <xdr:to>
      <xdr:col>55</xdr:col>
      <xdr:colOff>50800</xdr:colOff>
      <xdr:row>77</xdr:row>
      <xdr:rowOff>48668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141395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0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94554</xdr:rowOff>
    </xdr:from>
    <xdr:to>
      <xdr:col>50</xdr:col>
      <xdr:colOff>165100</xdr:colOff>
      <xdr:row>77</xdr:row>
      <xdr:rowOff>24704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2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41231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8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25380</xdr:rowOff>
    </xdr:from>
    <xdr:to>
      <xdr:col>46</xdr:col>
      <xdr:colOff>38100</xdr:colOff>
      <xdr:row>77</xdr:row>
      <xdr:rowOff>126980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143507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0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123555</xdr:rowOff>
    </xdr:from>
    <xdr:to>
      <xdr:col>41</xdr:col>
      <xdr:colOff>101600</xdr:colOff>
      <xdr:row>78</xdr:row>
      <xdr:rowOff>53705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70232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0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19580</xdr:rowOff>
    </xdr:from>
    <xdr:to>
      <xdr:col>36</xdr:col>
      <xdr:colOff>165100</xdr:colOff>
      <xdr:row>78</xdr:row>
      <xdr:rowOff>121180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112307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8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158465</xdr:rowOff>
    </xdr:from>
    <xdr:to>
      <xdr:col>55</xdr:col>
      <xdr:colOff>0</xdr:colOff>
      <xdr:row>96</xdr:row>
      <xdr:rowOff>59872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446215"/>
          <a:ext cx="838200" cy="7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59872</xdr:rowOff>
    </xdr:from>
    <xdr:to>
      <xdr:col>50</xdr:col>
      <xdr:colOff>114300</xdr:colOff>
      <xdr:row>96</xdr:row>
      <xdr:rowOff>151431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19072"/>
          <a:ext cx="889000" cy="9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151431</xdr:rowOff>
    </xdr:from>
    <xdr:to>
      <xdr:col>45</xdr:col>
      <xdr:colOff>177800</xdr:colOff>
      <xdr:row>97</xdr:row>
      <xdr:rowOff>36170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10631"/>
          <a:ext cx="889000" cy="5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88154</xdr:rowOff>
    </xdr:from>
    <xdr:to>
      <xdr:col>41</xdr:col>
      <xdr:colOff>50800</xdr:colOff>
      <xdr:row>97</xdr:row>
      <xdr:rowOff>36170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47354"/>
          <a:ext cx="889000" cy="11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107665</xdr:rowOff>
    </xdr:from>
    <xdr:to>
      <xdr:col>55</xdr:col>
      <xdr:colOff>50800</xdr:colOff>
      <xdr:row>96</xdr:row>
      <xdr:rowOff>37815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86092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9072</xdr:rowOff>
    </xdr:from>
    <xdr:to>
      <xdr:col>50</xdr:col>
      <xdr:colOff>165100</xdr:colOff>
      <xdr:row>96</xdr:row>
      <xdr:rowOff>110672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6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101799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100631</xdr:rowOff>
    </xdr:from>
    <xdr:to>
      <xdr:col>46</xdr:col>
      <xdr:colOff>38100</xdr:colOff>
      <xdr:row>97</xdr:row>
      <xdr:rowOff>30781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5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21908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5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156820</xdr:rowOff>
    </xdr:from>
    <xdr:to>
      <xdr:col>41</xdr:col>
      <xdr:colOff>101600</xdr:colOff>
      <xdr:row>97</xdr:row>
      <xdr:rowOff>86970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78097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0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37354</xdr:rowOff>
    </xdr:from>
    <xdr:to>
      <xdr:col>36</xdr:col>
      <xdr:colOff>165100</xdr:colOff>
      <xdr:row>96</xdr:row>
      <xdr:rowOff>138954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9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130081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18869</xdr:rowOff>
    </xdr:from>
    <xdr:to>
      <xdr:col>85</xdr:col>
      <xdr:colOff>127000</xdr:colOff>
      <xdr:row>35</xdr:row>
      <xdr:rowOff>84226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505269"/>
          <a:ext cx="838200" cy="57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14738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86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84226</xdr:rowOff>
    </xdr:from>
    <xdr:to>
      <xdr:col>81</xdr:col>
      <xdr:colOff>50800</xdr:colOff>
      <xdr:row>35</xdr:row>
      <xdr:rowOff>92859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084976"/>
          <a:ext cx="889000" cy="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86573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92859</xdr:rowOff>
    </xdr:from>
    <xdr:to>
      <xdr:col>76</xdr:col>
      <xdr:colOff>114300</xdr:colOff>
      <xdr:row>36</xdr:row>
      <xdr:rowOff>30756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093609"/>
          <a:ext cx="8890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157766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30756</xdr:rowOff>
    </xdr:from>
    <xdr:to>
      <xdr:col>71</xdr:col>
      <xdr:colOff>177800</xdr:colOff>
      <xdr:row>36</xdr:row>
      <xdr:rowOff>67125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202956"/>
          <a:ext cx="889000" cy="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30882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36520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139519</xdr:rowOff>
    </xdr:from>
    <xdr:to>
      <xdr:col>85</xdr:col>
      <xdr:colOff>177800</xdr:colOff>
      <xdr:row>32</xdr:row>
      <xdr:rowOff>69669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4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162396</xdr:rowOff>
    </xdr:from>
    <xdr:ext cx="599010"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30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33426</xdr:rowOff>
    </xdr:from>
    <xdr:to>
      <xdr:col>81</xdr:col>
      <xdr:colOff>101600</xdr:colOff>
      <xdr:row>35</xdr:row>
      <xdr:rowOff>135026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0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151553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8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42059</xdr:rowOff>
    </xdr:from>
    <xdr:to>
      <xdr:col>76</xdr:col>
      <xdr:colOff>165100</xdr:colOff>
      <xdr:row>35</xdr:row>
      <xdr:rowOff>143659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4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160186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8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151406</xdr:rowOff>
    </xdr:from>
    <xdr:to>
      <xdr:col>72</xdr:col>
      <xdr:colOff>38100</xdr:colOff>
      <xdr:row>36</xdr:row>
      <xdr:rowOff>81556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5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98083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92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16325</xdr:rowOff>
    </xdr:from>
    <xdr:to>
      <xdr:col>67</xdr:col>
      <xdr:colOff>101600</xdr:colOff>
      <xdr:row>36</xdr:row>
      <xdr:rowOff>117925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1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134452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96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148039</xdr:rowOff>
    </xdr:from>
    <xdr:to>
      <xdr:col>85</xdr:col>
      <xdr:colOff>127000</xdr:colOff>
      <xdr:row>56</xdr:row>
      <xdr:rowOff>57303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77789"/>
          <a:ext cx="838200" cy="8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95728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25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120132</xdr:rowOff>
    </xdr:from>
    <xdr:to>
      <xdr:col>81</xdr:col>
      <xdr:colOff>50800</xdr:colOff>
      <xdr:row>56</xdr:row>
      <xdr:rowOff>57303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378432"/>
          <a:ext cx="889000" cy="28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120132</xdr:rowOff>
    </xdr:from>
    <xdr:to>
      <xdr:col>76</xdr:col>
      <xdr:colOff>114300</xdr:colOff>
      <xdr:row>56</xdr:row>
      <xdr:rowOff>86674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378432"/>
          <a:ext cx="889000" cy="30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70280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146000</xdr:rowOff>
    </xdr:from>
    <xdr:to>
      <xdr:col>71</xdr:col>
      <xdr:colOff>177800</xdr:colOff>
      <xdr:row>56</xdr:row>
      <xdr:rowOff>86674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404300"/>
          <a:ext cx="889000" cy="28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81441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97239</xdr:rowOff>
    </xdr:from>
    <xdr:to>
      <xdr:col>85</xdr:col>
      <xdr:colOff>177800</xdr:colOff>
      <xdr:row>56</xdr:row>
      <xdr:rowOff>27389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2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120116</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78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6503</xdr:rowOff>
    </xdr:from>
    <xdr:to>
      <xdr:col>81</xdr:col>
      <xdr:colOff>101600</xdr:colOff>
      <xdr:row>56</xdr:row>
      <xdr:rowOff>108103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0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99230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0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69332</xdr:rowOff>
    </xdr:from>
    <xdr:to>
      <xdr:col>76</xdr:col>
      <xdr:colOff>165100</xdr:colOff>
      <xdr:row>54</xdr:row>
      <xdr:rowOff>170932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32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16009</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10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35874</xdr:rowOff>
    </xdr:from>
    <xdr:to>
      <xdr:col>72</xdr:col>
      <xdr:colOff>38100</xdr:colOff>
      <xdr:row>56</xdr:row>
      <xdr:rowOff>137474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3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128601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95200</xdr:rowOff>
    </xdr:from>
    <xdr:to>
      <xdr:col>67</xdr:col>
      <xdr:colOff>101600</xdr:colOff>
      <xdr:row>55</xdr:row>
      <xdr:rowOff>25350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3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41877</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12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146411</xdr:rowOff>
    </xdr:from>
    <xdr:to>
      <xdr:col>85</xdr:col>
      <xdr:colOff>127000</xdr:colOff>
      <xdr:row>77</xdr:row>
      <xdr:rowOff>55922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005161"/>
          <a:ext cx="838200" cy="25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114008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15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140441</xdr:rowOff>
    </xdr:from>
    <xdr:to>
      <xdr:col>81</xdr:col>
      <xdr:colOff>50800</xdr:colOff>
      <xdr:row>75</xdr:row>
      <xdr:rowOff>146411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2999191"/>
          <a:ext cx="889000" cy="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13350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38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140441</xdr:rowOff>
    </xdr:from>
    <xdr:to>
      <xdr:col>76</xdr:col>
      <xdr:colOff>114300</xdr:colOff>
      <xdr:row>76</xdr:row>
      <xdr:rowOff>38550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2999191"/>
          <a:ext cx="889000" cy="6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30824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4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38550</xdr:rowOff>
    </xdr:from>
    <xdr:to>
      <xdr:col>71</xdr:col>
      <xdr:colOff>177800</xdr:colOff>
      <xdr:row>77</xdr:row>
      <xdr:rowOff>145369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068750"/>
          <a:ext cx="889000" cy="27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36165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40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37436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41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5122</xdr:rowOff>
    </xdr:from>
    <xdr:to>
      <xdr:col>85</xdr:col>
      <xdr:colOff>177800</xdr:colOff>
      <xdr:row>77</xdr:row>
      <xdr:rowOff>106722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20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27999</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05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95612</xdr:rowOff>
    </xdr:from>
    <xdr:to>
      <xdr:col>81</xdr:col>
      <xdr:colOff>101600</xdr:colOff>
      <xdr:row>76</xdr:row>
      <xdr:rowOff>25763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2954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42289</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272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89641</xdr:rowOff>
    </xdr:from>
    <xdr:to>
      <xdr:col>76</xdr:col>
      <xdr:colOff>165100</xdr:colOff>
      <xdr:row>76</xdr:row>
      <xdr:rowOff>19791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294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36318</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272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159200</xdr:rowOff>
    </xdr:from>
    <xdr:to>
      <xdr:col>72</xdr:col>
      <xdr:colOff>38100</xdr:colOff>
      <xdr:row>76</xdr:row>
      <xdr:rowOff>89350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0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105876</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279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94569</xdr:rowOff>
    </xdr:from>
    <xdr:to>
      <xdr:col>67</xdr:col>
      <xdr:colOff>101600</xdr:colOff>
      <xdr:row>78</xdr:row>
      <xdr:rowOff>24719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2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41246</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307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159812</xdr:rowOff>
    </xdr:from>
    <xdr:to>
      <xdr:col>85</xdr:col>
      <xdr:colOff>127000</xdr:colOff>
      <xdr:row>96</xdr:row>
      <xdr:rowOff>11080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447562"/>
          <a:ext cx="838200" cy="2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146545</xdr:rowOff>
    </xdr:from>
    <xdr:to>
      <xdr:col>81</xdr:col>
      <xdr:colOff>50800</xdr:colOff>
      <xdr:row>96</xdr:row>
      <xdr:rowOff>11080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434295"/>
          <a:ext cx="889000" cy="3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115112</xdr:rowOff>
    </xdr:from>
    <xdr:to>
      <xdr:col>76</xdr:col>
      <xdr:colOff>114300</xdr:colOff>
      <xdr:row>95</xdr:row>
      <xdr:rowOff>146545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402862"/>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71624</xdr:rowOff>
    </xdr:from>
    <xdr:to>
      <xdr:col>71</xdr:col>
      <xdr:colOff>177800</xdr:colOff>
      <xdr:row>95</xdr:row>
      <xdr:rowOff>115112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359374"/>
          <a:ext cx="889000" cy="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26407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109012</xdr:rowOff>
    </xdr:from>
    <xdr:to>
      <xdr:col>85</xdr:col>
      <xdr:colOff>177800</xdr:colOff>
      <xdr:row>96</xdr:row>
      <xdr:rowOff>39162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3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87439</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37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131730</xdr:rowOff>
    </xdr:from>
    <xdr:to>
      <xdr:col>81</xdr:col>
      <xdr:colOff>101600</xdr:colOff>
      <xdr:row>96</xdr:row>
      <xdr:rowOff>61880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4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53007</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51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95745</xdr:rowOff>
    </xdr:from>
    <xdr:to>
      <xdr:col>76</xdr:col>
      <xdr:colOff>165100</xdr:colOff>
      <xdr:row>96</xdr:row>
      <xdr:rowOff>25895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3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17022</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47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64312</xdr:rowOff>
    </xdr:from>
    <xdr:to>
      <xdr:col>72</xdr:col>
      <xdr:colOff>38100</xdr:colOff>
      <xdr:row>95</xdr:row>
      <xdr:rowOff>165912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35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10989</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12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20824</xdr:rowOff>
    </xdr:from>
    <xdr:to>
      <xdr:col>67</xdr:col>
      <xdr:colOff>101600</xdr:colOff>
      <xdr:row>95</xdr:row>
      <xdr:rowOff>122424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30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138951</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08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民生費及び衛生費において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のコストが高額となっている要因としては、性質別の分析でも突出していた繰出金と同様の理由と分析される。民生費に関しては高齢化や子育て支援により社会保障分野経費の増額も影響があると考えられる。</a:t>
          </a:r>
          <a:r>
            <a:rPr kumimoji="1" lang="ja-JP" altLang="en-US" sz="1100">
              <a:solidFill>
                <a:schemeClr val="dk1"/>
              </a:solidFill>
              <a:effectLst/>
              <a:latin typeface="+mn-lt"/>
              <a:ea typeface="+mn-ea"/>
              <a:cs typeface="+mn-cs"/>
            </a:rPr>
            <a:t>また、衛生費に関しては環境衛生センタストックヤード整備事業の実施により増額した。</a:t>
          </a:r>
          <a:endParaRPr kumimoji="1" lang="en-US" altLang="ja-JP" sz="1100">
            <a:solidFill>
              <a:schemeClr val="dk1"/>
            </a:solidFill>
            <a:effectLst/>
            <a:latin typeface="+mn-lt"/>
            <a:ea typeface="+mn-ea"/>
            <a:cs typeface="+mn-cs"/>
          </a:endParaRPr>
        </a:p>
        <a:p>
          <a:pPr>
            <a:lnSpc>
              <a:spcPts val="16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農林水産業費において、本町の特徴として農林業が基幹産業でありコストが高額となっている。基盤整備による生産量の拡大に努め、担い手の育成や６次産業化に向けて取り組んでいるところである。</a:t>
          </a:r>
          <a:endParaRPr lang="ja-JP" altLang="ja-JP" sz="1400">
            <a:effectLst/>
          </a:endParaRPr>
        </a:p>
        <a:p>
          <a:pPr>
            <a:lnSpc>
              <a:spcPts val="1600"/>
            </a:lnSpc>
          </a:pPr>
          <a:r>
            <a:rPr kumimoji="1" lang="ja-JP" altLang="ja-JP" sz="1100">
              <a:solidFill>
                <a:schemeClr val="dk1"/>
              </a:solidFill>
              <a:effectLst/>
              <a:latin typeface="+mn-lt"/>
              <a:ea typeface="+mn-ea"/>
              <a:cs typeface="+mn-cs"/>
            </a:rPr>
            <a:t>　消防費において、防災情報伝達システム整備</a:t>
          </a:r>
          <a:r>
            <a:rPr kumimoji="1" lang="ja-JP" altLang="en-US" sz="1100">
              <a:solidFill>
                <a:schemeClr val="dk1"/>
              </a:solidFill>
              <a:effectLst/>
              <a:latin typeface="+mn-lt"/>
              <a:ea typeface="+mn-ea"/>
              <a:cs typeface="+mn-cs"/>
            </a:rPr>
            <a:t>事業の</a:t>
          </a:r>
          <a:r>
            <a:rPr kumimoji="1" lang="ja-JP" altLang="ja-JP" sz="1100">
              <a:solidFill>
                <a:schemeClr val="dk1"/>
              </a:solidFill>
              <a:effectLst/>
              <a:latin typeface="+mn-lt"/>
              <a:ea typeface="+mn-ea"/>
              <a:cs typeface="+mn-cs"/>
            </a:rPr>
            <a:t>実施により</a:t>
          </a:r>
          <a:r>
            <a:rPr kumimoji="1" lang="ja-JP" altLang="en-US" sz="1100">
              <a:solidFill>
                <a:schemeClr val="dk1"/>
              </a:solidFill>
              <a:effectLst/>
              <a:latin typeface="+mn-lt"/>
              <a:ea typeface="+mn-ea"/>
              <a:cs typeface="+mn-cs"/>
            </a:rPr>
            <a:t>大幅に決算額が増額となったため</a:t>
          </a:r>
          <a:r>
            <a:rPr kumimoji="1" lang="ja-JP" altLang="ja-JP" sz="1100">
              <a:solidFill>
                <a:schemeClr val="dk1"/>
              </a:solidFill>
              <a:effectLst/>
              <a:latin typeface="+mn-lt"/>
              <a:ea typeface="+mn-ea"/>
              <a:cs typeface="+mn-cs"/>
            </a:rPr>
            <a:t>、類似団体との差が開いている。</a:t>
          </a:r>
          <a:endParaRPr lang="ja-JP" altLang="ja-JP" sz="1400">
            <a:effectLst/>
          </a:endParaRPr>
        </a:p>
        <a:p>
          <a:pPr>
            <a:lnSpc>
              <a:spcPts val="1600"/>
            </a:lnSpc>
          </a:pPr>
          <a:r>
            <a:rPr kumimoji="1" lang="ja-JP" altLang="ja-JP" sz="1100">
              <a:solidFill>
                <a:schemeClr val="dk1"/>
              </a:solidFill>
              <a:effectLst/>
              <a:latin typeface="+mn-lt"/>
              <a:ea typeface="+mn-ea"/>
              <a:cs typeface="+mn-cs"/>
            </a:rPr>
            <a:t>　教育費において、</a:t>
          </a:r>
          <a:r>
            <a:rPr kumimoji="1" lang="ja-JP" altLang="en-US" sz="1100">
              <a:solidFill>
                <a:schemeClr val="dk1"/>
              </a:solidFill>
              <a:effectLst/>
              <a:latin typeface="+mn-lt"/>
              <a:ea typeface="+mn-ea"/>
              <a:cs typeface="+mn-cs"/>
            </a:rPr>
            <a:t>小中学校情報通信ネットワーク環境整備工事等の影響により決算額は増加した。さらに今後も</a:t>
          </a:r>
          <a:r>
            <a:rPr kumimoji="1" lang="ja-JP" altLang="ja-JP" sz="1100">
              <a:solidFill>
                <a:schemeClr val="dk1"/>
              </a:solidFill>
              <a:effectLst/>
              <a:latin typeface="+mn-lt"/>
              <a:ea typeface="+mn-ea"/>
              <a:cs typeface="+mn-cs"/>
            </a:rPr>
            <a:t>各施設等の更新や大型修繕等が予定されているため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一人当たりの教育費に係るコストは高額となると考えられる。</a:t>
          </a:r>
          <a:endParaRPr lang="ja-JP" altLang="ja-JP" sz="1400">
            <a:effectLst/>
          </a:endParaRPr>
        </a:p>
        <a:p>
          <a:pPr>
            <a:lnSpc>
              <a:spcPts val="1600"/>
            </a:lnSpc>
          </a:pPr>
          <a:r>
            <a:rPr kumimoji="1" lang="ja-JP" altLang="ja-JP" sz="1100">
              <a:solidFill>
                <a:schemeClr val="dk1"/>
              </a:solidFill>
              <a:effectLst/>
              <a:latin typeface="+mn-lt"/>
              <a:ea typeface="+mn-ea"/>
              <a:cs typeface="+mn-cs"/>
            </a:rPr>
            <a:t>　商工費において、</a:t>
          </a:r>
          <a:r>
            <a:rPr kumimoji="1" lang="ja-JP" altLang="en-US" sz="1100">
              <a:solidFill>
                <a:schemeClr val="dk1"/>
              </a:solidFill>
              <a:effectLst/>
              <a:latin typeface="+mn-lt"/>
              <a:ea typeface="+mn-ea"/>
              <a:cs typeface="+mn-cs"/>
            </a:rPr>
            <a:t>昨年度に続く</a:t>
          </a:r>
          <a:r>
            <a:rPr kumimoji="1" lang="ja-JP" altLang="ja-JP" sz="1100">
              <a:solidFill>
                <a:schemeClr val="dk1"/>
              </a:solidFill>
              <a:effectLst/>
              <a:latin typeface="+mn-lt"/>
              <a:ea typeface="+mn-ea"/>
              <a:cs typeface="+mn-cs"/>
            </a:rPr>
            <a:t>事業継続給付金やプレミアム付食事券発行事業など多数の新型コロナウイルス感染症対策事業実施により</a:t>
          </a:r>
          <a:r>
            <a:rPr kumimoji="1" lang="ja-JP" altLang="en-US" sz="1100">
              <a:solidFill>
                <a:schemeClr val="dk1"/>
              </a:solidFill>
              <a:effectLst/>
              <a:latin typeface="+mn-lt"/>
              <a:ea typeface="+mn-ea"/>
              <a:cs typeface="+mn-cs"/>
            </a:rPr>
            <a:t>、ここ近年の</a:t>
          </a:r>
          <a:r>
            <a:rPr kumimoji="1" lang="ja-JP" altLang="ja-JP" sz="1100">
              <a:solidFill>
                <a:schemeClr val="dk1"/>
              </a:solidFill>
              <a:effectLst/>
              <a:latin typeface="+mn-lt"/>
              <a:ea typeface="+mn-ea"/>
              <a:cs typeface="+mn-cs"/>
            </a:rPr>
            <a:t>コスト</a:t>
          </a:r>
          <a:r>
            <a:rPr kumimoji="1" lang="ja-JP" altLang="en-US" sz="1100">
              <a:solidFill>
                <a:schemeClr val="dk1"/>
              </a:solidFill>
              <a:effectLst/>
              <a:latin typeface="+mn-lt"/>
              <a:ea typeface="+mn-ea"/>
              <a:cs typeface="+mn-cs"/>
            </a:rPr>
            <a:t>は高く推移</a:t>
          </a:r>
          <a:r>
            <a:rPr kumimoji="1" lang="ja-JP" altLang="ja-JP" sz="1100">
              <a:solidFill>
                <a:schemeClr val="dk1"/>
              </a:solidFill>
              <a:effectLst/>
              <a:latin typeface="+mn-lt"/>
              <a:ea typeface="+mn-ea"/>
              <a:cs typeface="+mn-cs"/>
            </a:rPr>
            <a:t>している。</a:t>
          </a:r>
          <a:endParaRPr lang="ja-JP" altLang="ja-JP" sz="1400">
            <a:effectLst/>
          </a:endParaRPr>
        </a:p>
        <a:p>
          <a:pPr>
            <a:lnSpc>
              <a:spcPts val="1600"/>
            </a:lnSpc>
          </a:pPr>
          <a:r>
            <a:rPr kumimoji="1" lang="ja-JP" altLang="ja-JP" sz="1100">
              <a:solidFill>
                <a:schemeClr val="dk1"/>
              </a:solidFill>
              <a:effectLst/>
              <a:latin typeface="+mn-lt"/>
              <a:ea typeface="+mn-ea"/>
              <a:cs typeface="+mn-cs"/>
            </a:rPr>
            <a:t>　災害復旧費において、</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台風等自然災害の発生</a:t>
          </a:r>
          <a:r>
            <a:rPr kumimoji="1" lang="ja-JP" altLang="en-US" sz="1100">
              <a:solidFill>
                <a:schemeClr val="dk1"/>
              </a:solidFill>
              <a:effectLst/>
              <a:latin typeface="+mn-lt"/>
              <a:ea typeface="+mn-ea"/>
              <a:cs typeface="+mn-cs"/>
            </a:rPr>
            <a:t>は比較的少なかったことからここ近年では低い決算額であるが、類似団体との比較では引き続き大きく上回る結果となっている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a:lnSpc>
              <a:spcPts val="16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今後も年度によって政策的な要因で目的ごとの決算額は異なるが、基本的な方針として事務事業の見直し</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施設の統廃合など</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歳出の合理化等行財政改革を推進し健全な行財政運営に努める。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町村合併時より普通交付税の合併特例措置の縮減・終了を見据えた財政運営に取り組</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、標準財政規模に占める財政調整基金残高の割合は</a:t>
          </a:r>
          <a:r>
            <a:rPr kumimoji="1" lang="en-US" altLang="ja-JP" sz="1100">
              <a:solidFill>
                <a:schemeClr val="dk1"/>
              </a:solidFill>
              <a:effectLst/>
              <a:latin typeface="+mn-lt"/>
              <a:ea typeface="+mn-ea"/>
              <a:cs typeface="+mn-cs"/>
            </a:rPr>
            <a:t>H19</a:t>
          </a:r>
          <a:r>
            <a:rPr kumimoji="1" lang="ja-JP" altLang="ja-JP" sz="1100">
              <a:solidFill>
                <a:schemeClr val="dk1"/>
              </a:solidFill>
              <a:effectLst/>
              <a:latin typeface="+mn-lt"/>
              <a:ea typeface="+mn-ea"/>
              <a:cs typeface="+mn-cs"/>
            </a:rPr>
            <a:t>年度以降増加してきた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財源不足分の補填等に活用され</a:t>
          </a:r>
          <a:r>
            <a:rPr kumimoji="1" lang="ja-JP" altLang="en-US" sz="1100">
              <a:solidFill>
                <a:schemeClr val="dk1"/>
              </a:solidFill>
              <a:effectLst/>
              <a:latin typeface="+mn-lt"/>
              <a:ea typeface="+mn-ea"/>
              <a:cs typeface="+mn-cs"/>
            </a:rPr>
            <a:t>ていることなどから</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年度からは減少に転じ</a:t>
          </a:r>
          <a:r>
            <a:rPr kumimoji="1" lang="ja-JP" altLang="en-US" sz="1100">
              <a:solidFill>
                <a:schemeClr val="dk1"/>
              </a:solidFill>
              <a:effectLst/>
              <a:latin typeface="+mn-lt"/>
              <a:ea typeface="+mn-ea"/>
              <a:cs typeface="+mn-cs"/>
            </a:rPr>
            <a:t>、今後においても</a:t>
          </a:r>
          <a:r>
            <a:rPr kumimoji="1" lang="en-US" altLang="ja-JP" sz="1100">
              <a:solidFill>
                <a:schemeClr val="dk1"/>
              </a:solidFill>
              <a:effectLst/>
              <a:latin typeface="+mn-lt"/>
              <a:ea typeface="+mn-ea"/>
              <a:cs typeface="+mn-cs"/>
            </a:rPr>
            <a:t>減少は続くと見込まれる。</a:t>
          </a:r>
          <a:endParaRPr lang="ja-JP" altLang="ja-JP" sz="1400">
            <a:effectLst/>
          </a:endParaRPr>
        </a:p>
        <a:p>
          <a:r>
            <a:rPr kumimoji="1" lang="ja-JP" altLang="ja-JP" sz="1100">
              <a:solidFill>
                <a:schemeClr val="dk1"/>
              </a:solidFill>
              <a:effectLst/>
              <a:latin typeface="+mn-lt"/>
              <a:ea typeface="+mn-ea"/>
              <a:cs typeface="+mn-cs"/>
            </a:rPr>
            <a:t>　また、実質単年度収支について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年度までは黒字を保ってきたが、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年度以降は基金を取り崩しての運営となっており、依然マイナスで推移している。　　　　　　</a:t>
          </a:r>
          <a:endParaRPr lang="ja-JP" altLang="ja-JP" sz="1400">
            <a:effectLst/>
          </a:endParaRPr>
        </a:p>
        <a:p>
          <a:r>
            <a:rPr kumimoji="1" lang="ja-JP" altLang="ja-JP" sz="1100">
              <a:solidFill>
                <a:schemeClr val="dk1"/>
              </a:solidFill>
              <a:effectLst/>
              <a:latin typeface="+mn-lt"/>
              <a:ea typeface="+mn-ea"/>
              <a:cs typeface="+mn-cs"/>
            </a:rPr>
            <a:t>　今後の財政状況についても厳しいことが見込まれるが、町の規模に見合った財政運営に努めていく。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特別会計は全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会計とも黒字決算となっているが、一般会計からの繰入金（全特別会計で総額</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百万円）によって収支の均等が保たれているのが現状である。</a:t>
          </a:r>
          <a:endParaRPr lang="ja-JP" altLang="ja-JP" sz="1400">
            <a:effectLst/>
          </a:endParaRPr>
        </a:p>
        <a:p>
          <a:r>
            <a:rPr kumimoji="1" lang="ja-JP" altLang="ja-JP" sz="1100">
              <a:solidFill>
                <a:schemeClr val="dk1"/>
              </a:solidFill>
              <a:effectLst/>
              <a:latin typeface="+mn-lt"/>
              <a:ea typeface="+mn-ea"/>
              <a:cs typeface="+mn-cs"/>
            </a:rPr>
            <a:t>　今後も安定的な運営を目指すべく、事業の効率化や利用料金の適正化等を検討していく必要性がある。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11474271</v>
      </c>
      <c r="BO4" s="374"/>
      <c r="BP4" s="374"/>
      <c r="BQ4" s="374"/>
      <c r="BR4" s="374"/>
      <c r="BS4" s="374"/>
      <c r="BT4" s="374"/>
      <c r="BU4" s="375"/>
      <c r="BV4" s="373">
        <v>11191029</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13.8</v>
      </c>
      <c r="CU4" s="380"/>
      <c r="CV4" s="380"/>
      <c r="CW4" s="380"/>
      <c r="CX4" s="380"/>
      <c r="CY4" s="380"/>
      <c r="CZ4" s="380"/>
      <c r="DA4" s="381"/>
      <c r="DB4" s="379">
        <v>11.8</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10470488</v>
      </c>
      <c r="BO5" s="411"/>
      <c r="BP5" s="411"/>
      <c r="BQ5" s="411"/>
      <c r="BR5" s="411"/>
      <c r="BS5" s="411"/>
      <c r="BT5" s="411"/>
      <c r="BU5" s="412"/>
      <c r="BV5" s="410">
        <v>10155364</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81.7</v>
      </c>
      <c r="CU5" s="408"/>
      <c r="CV5" s="408"/>
      <c r="CW5" s="408"/>
      <c r="CX5" s="408"/>
      <c r="CY5" s="408"/>
      <c r="CZ5" s="408"/>
      <c r="DA5" s="409"/>
      <c r="DB5" s="407">
        <v>86.4</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1003783</v>
      </c>
      <c r="BO6" s="411"/>
      <c r="BP6" s="411"/>
      <c r="BQ6" s="411"/>
      <c r="BR6" s="411"/>
      <c r="BS6" s="411"/>
      <c r="BT6" s="411"/>
      <c r="BU6" s="412"/>
      <c r="BV6" s="410">
        <v>1035665</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84.4</v>
      </c>
      <c r="CU6" s="448"/>
      <c r="CV6" s="448"/>
      <c r="CW6" s="448"/>
      <c r="CX6" s="448"/>
      <c r="CY6" s="448"/>
      <c r="CZ6" s="448"/>
      <c r="DA6" s="449"/>
      <c r="DB6" s="447">
        <v>88.7</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176783</v>
      </c>
      <c r="BO7" s="411"/>
      <c r="BP7" s="411"/>
      <c r="BQ7" s="411"/>
      <c r="BR7" s="411"/>
      <c r="BS7" s="411"/>
      <c r="BT7" s="411"/>
      <c r="BU7" s="412"/>
      <c r="BV7" s="410">
        <v>356560</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6000604</v>
      </c>
      <c r="CU7" s="411"/>
      <c r="CV7" s="411"/>
      <c r="CW7" s="411"/>
      <c r="CX7" s="411"/>
      <c r="CY7" s="411"/>
      <c r="CZ7" s="411"/>
      <c r="DA7" s="412"/>
      <c r="DB7" s="410">
        <v>5774801</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94</v>
      </c>
      <c r="AV8" s="443"/>
      <c r="AW8" s="443"/>
      <c r="AX8" s="443"/>
      <c r="AY8" s="444" t="s">
        <v>109</v>
      </c>
      <c r="AZ8" s="445"/>
      <c r="BA8" s="445"/>
      <c r="BB8" s="445"/>
      <c r="BC8" s="445"/>
      <c r="BD8" s="445"/>
      <c r="BE8" s="445"/>
      <c r="BF8" s="445"/>
      <c r="BG8" s="445"/>
      <c r="BH8" s="445"/>
      <c r="BI8" s="445"/>
      <c r="BJ8" s="445"/>
      <c r="BK8" s="445"/>
      <c r="BL8" s="445"/>
      <c r="BM8" s="446"/>
      <c r="BN8" s="410">
        <v>827000</v>
      </c>
      <c r="BO8" s="411"/>
      <c r="BP8" s="411"/>
      <c r="BQ8" s="411"/>
      <c r="BR8" s="411"/>
      <c r="BS8" s="411"/>
      <c r="BT8" s="411"/>
      <c r="BU8" s="412"/>
      <c r="BV8" s="410">
        <v>679105</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0.19</v>
      </c>
      <c r="CU8" s="451"/>
      <c r="CV8" s="451"/>
      <c r="CW8" s="451"/>
      <c r="CX8" s="451"/>
      <c r="CY8" s="451"/>
      <c r="CZ8" s="451"/>
      <c r="DA8" s="452"/>
      <c r="DB8" s="450">
        <v>0.19</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7404</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94</v>
      </c>
      <c r="AV9" s="443"/>
      <c r="AW9" s="443"/>
      <c r="AX9" s="443"/>
      <c r="AY9" s="444" t="s">
        <v>115</v>
      </c>
      <c r="AZ9" s="445"/>
      <c r="BA9" s="445"/>
      <c r="BB9" s="445"/>
      <c r="BC9" s="445"/>
      <c r="BD9" s="445"/>
      <c r="BE9" s="445"/>
      <c r="BF9" s="445"/>
      <c r="BG9" s="445"/>
      <c r="BH9" s="445"/>
      <c r="BI9" s="445"/>
      <c r="BJ9" s="445"/>
      <c r="BK9" s="445"/>
      <c r="BL9" s="445"/>
      <c r="BM9" s="446"/>
      <c r="BN9" s="410">
        <v>147895</v>
      </c>
      <c r="BO9" s="411"/>
      <c r="BP9" s="411"/>
      <c r="BQ9" s="411"/>
      <c r="BR9" s="411"/>
      <c r="BS9" s="411"/>
      <c r="BT9" s="411"/>
      <c r="BU9" s="412"/>
      <c r="BV9" s="410">
        <v>-227387</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10.6</v>
      </c>
      <c r="CU9" s="408"/>
      <c r="CV9" s="408"/>
      <c r="CW9" s="408"/>
      <c r="CX9" s="408"/>
      <c r="CY9" s="408"/>
      <c r="CZ9" s="408"/>
      <c r="DA9" s="409"/>
      <c r="DB9" s="407">
        <v>10.4</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117</v>
      </c>
      <c r="M10" s="440"/>
      <c r="N10" s="440"/>
      <c r="O10" s="440"/>
      <c r="P10" s="440"/>
      <c r="Q10" s="441"/>
      <c r="R10" s="461">
        <v>8447</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119</v>
      </c>
      <c r="AV10" s="443"/>
      <c r="AW10" s="443"/>
      <c r="AX10" s="443"/>
      <c r="AY10" s="444" t="s">
        <v>120</v>
      </c>
      <c r="AZ10" s="445"/>
      <c r="BA10" s="445"/>
      <c r="BB10" s="445"/>
      <c r="BC10" s="445"/>
      <c r="BD10" s="445"/>
      <c r="BE10" s="445"/>
      <c r="BF10" s="445"/>
      <c r="BG10" s="445"/>
      <c r="BH10" s="445"/>
      <c r="BI10" s="445"/>
      <c r="BJ10" s="445"/>
      <c r="BK10" s="445"/>
      <c r="BL10" s="445"/>
      <c r="BM10" s="446"/>
      <c r="BN10" s="410">
        <v>22044</v>
      </c>
      <c r="BO10" s="411"/>
      <c r="BP10" s="411"/>
      <c r="BQ10" s="411"/>
      <c r="BR10" s="411"/>
      <c r="BS10" s="411"/>
      <c r="BT10" s="411"/>
      <c r="BU10" s="412"/>
      <c r="BV10" s="410">
        <v>12017</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125</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129</v>
      </c>
      <c r="DC11" s="451"/>
      <c r="DD11" s="451"/>
      <c r="DE11" s="451"/>
      <c r="DF11" s="451"/>
      <c r="DG11" s="451"/>
      <c r="DH11" s="451"/>
      <c r="DI11" s="452"/>
    </row>
    <row r="12" spans="1:119" ht="18.75" customHeight="1" x14ac:dyDescent="0.15">
      <c r="A12" s="178"/>
      <c r="B12" s="470" t="s">
        <v>130</v>
      </c>
      <c r="C12" s="471"/>
      <c r="D12" s="471"/>
      <c r="E12" s="471"/>
      <c r="F12" s="471"/>
      <c r="G12" s="471"/>
      <c r="H12" s="471"/>
      <c r="I12" s="471"/>
      <c r="J12" s="471"/>
      <c r="K12" s="472"/>
      <c r="L12" s="479" t="s">
        <v>131</v>
      </c>
      <c r="M12" s="480"/>
      <c r="N12" s="480"/>
      <c r="O12" s="480"/>
      <c r="P12" s="480"/>
      <c r="Q12" s="481"/>
      <c r="R12" s="482">
        <v>7650</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94</v>
      </c>
      <c r="AV12" s="443"/>
      <c r="AW12" s="443"/>
      <c r="AX12" s="443"/>
      <c r="AY12" s="444" t="s">
        <v>135</v>
      </c>
      <c r="AZ12" s="445"/>
      <c r="BA12" s="445"/>
      <c r="BB12" s="445"/>
      <c r="BC12" s="445"/>
      <c r="BD12" s="445"/>
      <c r="BE12" s="445"/>
      <c r="BF12" s="445"/>
      <c r="BG12" s="445"/>
      <c r="BH12" s="445"/>
      <c r="BI12" s="445"/>
      <c r="BJ12" s="445"/>
      <c r="BK12" s="445"/>
      <c r="BL12" s="445"/>
      <c r="BM12" s="446"/>
      <c r="BN12" s="410">
        <v>300000</v>
      </c>
      <c r="BO12" s="411"/>
      <c r="BP12" s="411"/>
      <c r="BQ12" s="411"/>
      <c r="BR12" s="411"/>
      <c r="BS12" s="411"/>
      <c r="BT12" s="411"/>
      <c r="BU12" s="412"/>
      <c r="BV12" s="410">
        <v>318754</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128</v>
      </c>
      <c r="CU12" s="451"/>
      <c r="CV12" s="451"/>
      <c r="CW12" s="451"/>
      <c r="CX12" s="451"/>
      <c r="CY12" s="451"/>
      <c r="CZ12" s="451"/>
      <c r="DA12" s="452"/>
      <c r="DB12" s="450" t="s">
        <v>128</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137</v>
      </c>
      <c r="N13" s="502"/>
      <c r="O13" s="502"/>
      <c r="P13" s="502"/>
      <c r="Q13" s="503"/>
      <c r="R13" s="494">
        <v>7619</v>
      </c>
      <c r="S13" s="495"/>
      <c r="T13" s="495"/>
      <c r="U13" s="495"/>
      <c r="V13" s="496"/>
      <c r="W13" s="426" t="s">
        <v>138</v>
      </c>
      <c r="X13" s="427"/>
      <c r="Y13" s="427"/>
      <c r="Z13" s="427"/>
      <c r="AA13" s="427"/>
      <c r="AB13" s="417"/>
      <c r="AC13" s="461">
        <v>936</v>
      </c>
      <c r="AD13" s="462"/>
      <c r="AE13" s="462"/>
      <c r="AF13" s="462"/>
      <c r="AG13" s="504"/>
      <c r="AH13" s="461">
        <v>1179</v>
      </c>
      <c r="AI13" s="462"/>
      <c r="AJ13" s="462"/>
      <c r="AK13" s="462"/>
      <c r="AL13" s="463"/>
      <c r="AM13" s="439" t="s">
        <v>139</v>
      </c>
      <c r="AN13" s="440"/>
      <c r="AO13" s="440"/>
      <c r="AP13" s="440"/>
      <c r="AQ13" s="440"/>
      <c r="AR13" s="440"/>
      <c r="AS13" s="440"/>
      <c r="AT13" s="441"/>
      <c r="AU13" s="442" t="s">
        <v>119</v>
      </c>
      <c r="AV13" s="443"/>
      <c r="AW13" s="443"/>
      <c r="AX13" s="443"/>
      <c r="AY13" s="444" t="s">
        <v>140</v>
      </c>
      <c r="AZ13" s="445"/>
      <c r="BA13" s="445"/>
      <c r="BB13" s="445"/>
      <c r="BC13" s="445"/>
      <c r="BD13" s="445"/>
      <c r="BE13" s="445"/>
      <c r="BF13" s="445"/>
      <c r="BG13" s="445"/>
      <c r="BH13" s="445"/>
      <c r="BI13" s="445"/>
      <c r="BJ13" s="445"/>
      <c r="BK13" s="445"/>
      <c r="BL13" s="445"/>
      <c r="BM13" s="446"/>
      <c r="BN13" s="410">
        <v>-130061</v>
      </c>
      <c r="BO13" s="411"/>
      <c r="BP13" s="411"/>
      <c r="BQ13" s="411"/>
      <c r="BR13" s="411"/>
      <c r="BS13" s="411"/>
      <c r="BT13" s="411"/>
      <c r="BU13" s="412"/>
      <c r="BV13" s="410">
        <v>-534124</v>
      </c>
      <c r="BW13" s="411"/>
      <c r="BX13" s="411"/>
      <c r="BY13" s="411"/>
      <c r="BZ13" s="411"/>
      <c r="CA13" s="411"/>
      <c r="CB13" s="411"/>
      <c r="CC13" s="412"/>
      <c r="CD13" s="413" t="s">
        <v>141</v>
      </c>
      <c r="CE13" s="414"/>
      <c r="CF13" s="414"/>
      <c r="CG13" s="414"/>
      <c r="CH13" s="414"/>
      <c r="CI13" s="414"/>
      <c r="CJ13" s="414"/>
      <c r="CK13" s="414"/>
      <c r="CL13" s="414"/>
      <c r="CM13" s="414"/>
      <c r="CN13" s="414"/>
      <c r="CO13" s="414"/>
      <c r="CP13" s="414"/>
      <c r="CQ13" s="414"/>
      <c r="CR13" s="414"/>
      <c r="CS13" s="415"/>
      <c r="CT13" s="407">
        <v>10.4</v>
      </c>
      <c r="CU13" s="408"/>
      <c r="CV13" s="408"/>
      <c r="CW13" s="408"/>
      <c r="CX13" s="408"/>
      <c r="CY13" s="408"/>
      <c r="CZ13" s="408"/>
      <c r="DA13" s="409"/>
      <c r="DB13" s="407">
        <v>11.1</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142</v>
      </c>
      <c r="M14" s="492"/>
      <c r="N14" s="492"/>
      <c r="O14" s="492"/>
      <c r="P14" s="492"/>
      <c r="Q14" s="493"/>
      <c r="R14" s="494">
        <v>7924</v>
      </c>
      <c r="S14" s="495"/>
      <c r="T14" s="495"/>
      <c r="U14" s="495"/>
      <c r="V14" s="496"/>
      <c r="W14" s="400"/>
      <c r="X14" s="401"/>
      <c r="Y14" s="401"/>
      <c r="Z14" s="401"/>
      <c r="AA14" s="401"/>
      <c r="AB14" s="390"/>
      <c r="AC14" s="497">
        <v>27.1</v>
      </c>
      <c r="AD14" s="498"/>
      <c r="AE14" s="498"/>
      <c r="AF14" s="498"/>
      <c r="AG14" s="499"/>
      <c r="AH14" s="497">
        <v>30</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143</v>
      </c>
      <c r="CE14" s="506"/>
      <c r="CF14" s="506"/>
      <c r="CG14" s="506"/>
      <c r="CH14" s="506"/>
      <c r="CI14" s="506"/>
      <c r="CJ14" s="506"/>
      <c r="CK14" s="506"/>
      <c r="CL14" s="506"/>
      <c r="CM14" s="506"/>
      <c r="CN14" s="506"/>
      <c r="CO14" s="506"/>
      <c r="CP14" s="506"/>
      <c r="CQ14" s="506"/>
      <c r="CR14" s="506"/>
      <c r="CS14" s="507"/>
      <c r="CT14" s="508" t="s">
        <v>129</v>
      </c>
      <c r="CU14" s="509"/>
      <c r="CV14" s="509"/>
      <c r="CW14" s="509"/>
      <c r="CX14" s="509"/>
      <c r="CY14" s="509"/>
      <c r="CZ14" s="509"/>
      <c r="DA14" s="510"/>
      <c r="DB14" s="508" t="s">
        <v>144</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145</v>
      </c>
      <c r="N15" s="502"/>
      <c r="O15" s="502"/>
      <c r="P15" s="502"/>
      <c r="Q15" s="503"/>
      <c r="R15" s="494">
        <v>7895</v>
      </c>
      <c r="S15" s="495"/>
      <c r="T15" s="495"/>
      <c r="U15" s="495"/>
      <c r="V15" s="496"/>
      <c r="W15" s="426" t="s">
        <v>146</v>
      </c>
      <c r="X15" s="427"/>
      <c r="Y15" s="427"/>
      <c r="Z15" s="427"/>
      <c r="AA15" s="427"/>
      <c r="AB15" s="417"/>
      <c r="AC15" s="461">
        <v>483</v>
      </c>
      <c r="AD15" s="462"/>
      <c r="AE15" s="462"/>
      <c r="AF15" s="462"/>
      <c r="AG15" s="504"/>
      <c r="AH15" s="461">
        <v>578</v>
      </c>
      <c r="AI15" s="462"/>
      <c r="AJ15" s="462"/>
      <c r="AK15" s="462"/>
      <c r="AL15" s="463"/>
      <c r="AM15" s="439"/>
      <c r="AN15" s="440"/>
      <c r="AO15" s="440"/>
      <c r="AP15" s="440"/>
      <c r="AQ15" s="440"/>
      <c r="AR15" s="440"/>
      <c r="AS15" s="440"/>
      <c r="AT15" s="441"/>
      <c r="AU15" s="442"/>
      <c r="AV15" s="443"/>
      <c r="AW15" s="443"/>
      <c r="AX15" s="443"/>
      <c r="AY15" s="370" t="s">
        <v>147</v>
      </c>
      <c r="AZ15" s="371"/>
      <c r="BA15" s="371"/>
      <c r="BB15" s="371"/>
      <c r="BC15" s="371"/>
      <c r="BD15" s="371"/>
      <c r="BE15" s="371"/>
      <c r="BF15" s="371"/>
      <c r="BG15" s="371"/>
      <c r="BH15" s="371"/>
      <c r="BI15" s="371"/>
      <c r="BJ15" s="371"/>
      <c r="BK15" s="371"/>
      <c r="BL15" s="371"/>
      <c r="BM15" s="372"/>
      <c r="BN15" s="373">
        <v>1057901</v>
      </c>
      <c r="BO15" s="374"/>
      <c r="BP15" s="374"/>
      <c r="BQ15" s="374"/>
      <c r="BR15" s="374"/>
      <c r="BS15" s="374"/>
      <c r="BT15" s="374"/>
      <c r="BU15" s="375"/>
      <c r="BV15" s="373">
        <v>1075629</v>
      </c>
      <c r="BW15" s="374"/>
      <c r="BX15" s="374"/>
      <c r="BY15" s="374"/>
      <c r="BZ15" s="374"/>
      <c r="CA15" s="374"/>
      <c r="CB15" s="374"/>
      <c r="CC15" s="375"/>
      <c r="CD15" s="511" t="s">
        <v>148</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149</v>
      </c>
      <c r="M16" s="514"/>
      <c r="N16" s="514"/>
      <c r="O16" s="514"/>
      <c r="P16" s="514"/>
      <c r="Q16" s="515"/>
      <c r="R16" s="516" t="s">
        <v>150</v>
      </c>
      <c r="S16" s="517"/>
      <c r="T16" s="517"/>
      <c r="U16" s="517"/>
      <c r="V16" s="518"/>
      <c r="W16" s="400"/>
      <c r="X16" s="401"/>
      <c r="Y16" s="401"/>
      <c r="Z16" s="401"/>
      <c r="AA16" s="401"/>
      <c r="AB16" s="390"/>
      <c r="AC16" s="497">
        <v>14</v>
      </c>
      <c r="AD16" s="498"/>
      <c r="AE16" s="498"/>
      <c r="AF16" s="498"/>
      <c r="AG16" s="499"/>
      <c r="AH16" s="497">
        <v>14.7</v>
      </c>
      <c r="AI16" s="498"/>
      <c r="AJ16" s="498"/>
      <c r="AK16" s="498"/>
      <c r="AL16" s="500"/>
      <c r="AM16" s="439"/>
      <c r="AN16" s="440"/>
      <c r="AO16" s="440"/>
      <c r="AP16" s="440"/>
      <c r="AQ16" s="440"/>
      <c r="AR16" s="440"/>
      <c r="AS16" s="440"/>
      <c r="AT16" s="441"/>
      <c r="AU16" s="442"/>
      <c r="AV16" s="443"/>
      <c r="AW16" s="443"/>
      <c r="AX16" s="443"/>
      <c r="AY16" s="444" t="s">
        <v>151</v>
      </c>
      <c r="AZ16" s="445"/>
      <c r="BA16" s="445"/>
      <c r="BB16" s="445"/>
      <c r="BC16" s="445"/>
      <c r="BD16" s="445"/>
      <c r="BE16" s="445"/>
      <c r="BF16" s="445"/>
      <c r="BG16" s="445"/>
      <c r="BH16" s="445"/>
      <c r="BI16" s="445"/>
      <c r="BJ16" s="445"/>
      <c r="BK16" s="445"/>
      <c r="BL16" s="445"/>
      <c r="BM16" s="446"/>
      <c r="BN16" s="410">
        <v>5584937</v>
      </c>
      <c r="BO16" s="411"/>
      <c r="BP16" s="411"/>
      <c r="BQ16" s="411"/>
      <c r="BR16" s="411"/>
      <c r="BS16" s="411"/>
      <c r="BT16" s="411"/>
      <c r="BU16" s="412"/>
      <c r="BV16" s="410">
        <v>5388467</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152</v>
      </c>
      <c r="N17" s="522"/>
      <c r="O17" s="522"/>
      <c r="P17" s="522"/>
      <c r="Q17" s="523"/>
      <c r="R17" s="516" t="s">
        <v>153</v>
      </c>
      <c r="S17" s="517"/>
      <c r="T17" s="517"/>
      <c r="U17" s="517"/>
      <c r="V17" s="518"/>
      <c r="W17" s="426" t="s">
        <v>154</v>
      </c>
      <c r="X17" s="427"/>
      <c r="Y17" s="427"/>
      <c r="Z17" s="427"/>
      <c r="AA17" s="427"/>
      <c r="AB17" s="417"/>
      <c r="AC17" s="461">
        <v>2040</v>
      </c>
      <c r="AD17" s="462"/>
      <c r="AE17" s="462"/>
      <c r="AF17" s="462"/>
      <c r="AG17" s="504"/>
      <c r="AH17" s="461">
        <v>2177</v>
      </c>
      <c r="AI17" s="462"/>
      <c r="AJ17" s="462"/>
      <c r="AK17" s="462"/>
      <c r="AL17" s="463"/>
      <c r="AM17" s="439"/>
      <c r="AN17" s="440"/>
      <c r="AO17" s="440"/>
      <c r="AP17" s="440"/>
      <c r="AQ17" s="440"/>
      <c r="AR17" s="440"/>
      <c r="AS17" s="440"/>
      <c r="AT17" s="441"/>
      <c r="AU17" s="442"/>
      <c r="AV17" s="443"/>
      <c r="AW17" s="443"/>
      <c r="AX17" s="443"/>
      <c r="AY17" s="444" t="s">
        <v>155</v>
      </c>
      <c r="AZ17" s="445"/>
      <c r="BA17" s="445"/>
      <c r="BB17" s="445"/>
      <c r="BC17" s="445"/>
      <c r="BD17" s="445"/>
      <c r="BE17" s="445"/>
      <c r="BF17" s="445"/>
      <c r="BG17" s="445"/>
      <c r="BH17" s="445"/>
      <c r="BI17" s="445"/>
      <c r="BJ17" s="445"/>
      <c r="BK17" s="445"/>
      <c r="BL17" s="445"/>
      <c r="BM17" s="446"/>
      <c r="BN17" s="410">
        <v>1284409</v>
      </c>
      <c r="BO17" s="411"/>
      <c r="BP17" s="411"/>
      <c r="BQ17" s="411"/>
      <c r="BR17" s="411"/>
      <c r="BS17" s="411"/>
      <c r="BT17" s="411"/>
      <c r="BU17" s="412"/>
      <c r="BV17" s="410">
        <v>1306935</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156</v>
      </c>
      <c r="C18" s="453"/>
      <c r="D18" s="453"/>
      <c r="E18" s="533"/>
      <c r="F18" s="533"/>
      <c r="G18" s="533"/>
      <c r="H18" s="533"/>
      <c r="I18" s="533"/>
      <c r="J18" s="533"/>
      <c r="K18" s="533"/>
      <c r="L18" s="534">
        <v>583.69000000000005</v>
      </c>
      <c r="M18" s="534"/>
      <c r="N18" s="534"/>
      <c r="O18" s="534"/>
      <c r="P18" s="534"/>
      <c r="Q18" s="534"/>
      <c r="R18" s="535"/>
      <c r="S18" s="535"/>
      <c r="T18" s="535"/>
      <c r="U18" s="535"/>
      <c r="V18" s="536"/>
      <c r="W18" s="428"/>
      <c r="X18" s="429"/>
      <c r="Y18" s="429"/>
      <c r="Z18" s="429"/>
      <c r="AA18" s="429"/>
      <c r="AB18" s="420"/>
      <c r="AC18" s="537">
        <v>59</v>
      </c>
      <c r="AD18" s="538"/>
      <c r="AE18" s="538"/>
      <c r="AF18" s="538"/>
      <c r="AG18" s="539"/>
      <c r="AH18" s="537">
        <v>55.3</v>
      </c>
      <c r="AI18" s="538"/>
      <c r="AJ18" s="538"/>
      <c r="AK18" s="538"/>
      <c r="AL18" s="540"/>
      <c r="AM18" s="439"/>
      <c r="AN18" s="440"/>
      <c r="AO18" s="440"/>
      <c r="AP18" s="440"/>
      <c r="AQ18" s="440"/>
      <c r="AR18" s="440"/>
      <c r="AS18" s="440"/>
      <c r="AT18" s="441"/>
      <c r="AU18" s="442"/>
      <c r="AV18" s="443"/>
      <c r="AW18" s="443"/>
      <c r="AX18" s="443"/>
      <c r="AY18" s="444" t="s">
        <v>157</v>
      </c>
      <c r="AZ18" s="445"/>
      <c r="BA18" s="445"/>
      <c r="BB18" s="445"/>
      <c r="BC18" s="445"/>
      <c r="BD18" s="445"/>
      <c r="BE18" s="445"/>
      <c r="BF18" s="445"/>
      <c r="BG18" s="445"/>
      <c r="BH18" s="445"/>
      <c r="BI18" s="445"/>
      <c r="BJ18" s="445"/>
      <c r="BK18" s="445"/>
      <c r="BL18" s="445"/>
      <c r="BM18" s="446"/>
      <c r="BN18" s="410">
        <v>4965468</v>
      </c>
      <c r="BO18" s="411"/>
      <c r="BP18" s="411"/>
      <c r="BQ18" s="411"/>
      <c r="BR18" s="411"/>
      <c r="BS18" s="411"/>
      <c r="BT18" s="411"/>
      <c r="BU18" s="412"/>
      <c r="BV18" s="410">
        <v>5027555</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158</v>
      </c>
      <c r="C19" s="453"/>
      <c r="D19" s="453"/>
      <c r="E19" s="533"/>
      <c r="F19" s="533"/>
      <c r="G19" s="533"/>
      <c r="H19" s="533"/>
      <c r="I19" s="533"/>
      <c r="J19" s="533"/>
      <c r="K19" s="533"/>
      <c r="L19" s="541">
        <v>13</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159</v>
      </c>
      <c r="AZ19" s="445"/>
      <c r="BA19" s="445"/>
      <c r="BB19" s="445"/>
      <c r="BC19" s="445"/>
      <c r="BD19" s="445"/>
      <c r="BE19" s="445"/>
      <c r="BF19" s="445"/>
      <c r="BG19" s="445"/>
      <c r="BH19" s="445"/>
      <c r="BI19" s="445"/>
      <c r="BJ19" s="445"/>
      <c r="BK19" s="445"/>
      <c r="BL19" s="445"/>
      <c r="BM19" s="446"/>
      <c r="BN19" s="410">
        <v>7709078</v>
      </c>
      <c r="BO19" s="411"/>
      <c r="BP19" s="411"/>
      <c r="BQ19" s="411"/>
      <c r="BR19" s="411"/>
      <c r="BS19" s="411"/>
      <c r="BT19" s="411"/>
      <c r="BU19" s="412"/>
      <c r="BV19" s="410">
        <v>7592754</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160</v>
      </c>
      <c r="C20" s="453"/>
      <c r="D20" s="453"/>
      <c r="E20" s="533"/>
      <c r="F20" s="533"/>
      <c r="G20" s="533"/>
      <c r="H20" s="533"/>
      <c r="I20" s="533"/>
      <c r="J20" s="533"/>
      <c r="K20" s="533"/>
      <c r="L20" s="541">
        <v>3638</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161</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162</v>
      </c>
      <c r="C22" s="554"/>
      <c r="D22" s="555"/>
      <c r="E22" s="422" t="s">
        <v>1</v>
      </c>
      <c r="F22" s="427"/>
      <c r="G22" s="427"/>
      <c r="H22" s="427"/>
      <c r="I22" s="427"/>
      <c r="J22" s="427"/>
      <c r="K22" s="417"/>
      <c r="L22" s="422" t="s">
        <v>163</v>
      </c>
      <c r="M22" s="427"/>
      <c r="N22" s="427"/>
      <c r="O22" s="427"/>
      <c r="P22" s="417"/>
      <c r="Q22" s="585" t="s">
        <v>164</v>
      </c>
      <c r="R22" s="586"/>
      <c r="S22" s="586"/>
      <c r="T22" s="586"/>
      <c r="U22" s="586"/>
      <c r="V22" s="587"/>
      <c r="W22" s="553" t="s">
        <v>165</v>
      </c>
      <c r="X22" s="554"/>
      <c r="Y22" s="555"/>
      <c r="Z22" s="422" t="s">
        <v>1</v>
      </c>
      <c r="AA22" s="427"/>
      <c r="AB22" s="427"/>
      <c r="AC22" s="427"/>
      <c r="AD22" s="427"/>
      <c r="AE22" s="427"/>
      <c r="AF22" s="427"/>
      <c r="AG22" s="417"/>
      <c r="AH22" s="591" t="s">
        <v>166</v>
      </c>
      <c r="AI22" s="427"/>
      <c r="AJ22" s="427"/>
      <c r="AK22" s="427"/>
      <c r="AL22" s="417"/>
      <c r="AM22" s="591" t="s">
        <v>167</v>
      </c>
      <c r="AN22" s="592"/>
      <c r="AO22" s="592"/>
      <c r="AP22" s="592"/>
      <c r="AQ22" s="592"/>
      <c r="AR22" s="593"/>
      <c r="AS22" s="585" t="s">
        <v>164</v>
      </c>
      <c r="AT22" s="586"/>
      <c r="AU22" s="586"/>
      <c r="AV22" s="586"/>
      <c r="AW22" s="586"/>
      <c r="AX22" s="597"/>
      <c r="AY22" s="370" t="s">
        <v>168</v>
      </c>
      <c r="AZ22" s="371"/>
      <c r="BA22" s="371"/>
      <c r="BB22" s="371"/>
      <c r="BC22" s="371"/>
      <c r="BD22" s="371"/>
      <c r="BE22" s="371"/>
      <c r="BF22" s="371"/>
      <c r="BG22" s="371"/>
      <c r="BH22" s="371"/>
      <c r="BI22" s="371"/>
      <c r="BJ22" s="371"/>
      <c r="BK22" s="371"/>
      <c r="BL22" s="371"/>
      <c r="BM22" s="372"/>
      <c r="BN22" s="373">
        <v>9424773</v>
      </c>
      <c r="BO22" s="374"/>
      <c r="BP22" s="374"/>
      <c r="BQ22" s="374"/>
      <c r="BR22" s="374"/>
      <c r="BS22" s="374"/>
      <c r="BT22" s="374"/>
      <c r="BU22" s="375"/>
      <c r="BV22" s="373">
        <v>8840655</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169</v>
      </c>
      <c r="AZ23" s="445"/>
      <c r="BA23" s="445"/>
      <c r="BB23" s="445"/>
      <c r="BC23" s="445"/>
      <c r="BD23" s="445"/>
      <c r="BE23" s="445"/>
      <c r="BF23" s="445"/>
      <c r="BG23" s="445"/>
      <c r="BH23" s="445"/>
      <c r="BI23" s="445"/>
      <c r="BJ23" s="445"/>
      <c r="BK23" s="445"/>
      <c r="BL23" s="445"/>
      <c r="BM23" s="446"/>
      <c r="BN23" s="410">
        <v>7968450</v>
      </c>
      <c r="BO23" s="411"/>
      <c r="BP23" s="411"/>
      <c r="BQ23" s="411"/>
      <c r="BR23" s="411"/>
      <c r="BS23" s="411"/>
      <c r="BT23" s="411"/>
      <c r="BU23" s="412"/>
      <c r="BV23" s="410">
        <v>7672662</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170</v>
      </c>
      <c r="F24" s="440"/>
      <c r="G24" s="440"/>
      <c r="H24" s="440"/>
      <c r="I24" s="440"/>
      <c r="J24" s="440"/>
      <c r="K24" s="441"/>
      <c r="L24" s="461">
        <v>1</v>
      </c>
      <c r="M24" s="462"/>
      <c r="N24" s="462"/>
      <c r="O24" s="462"/>
      <c r="P24" s="504"/>
      <c r="Q24" s="461">
        <v>7700</v>
      </c>
      <c r="R24" s="462"/>
      <c r="S24" s="462"/>
      <c r="T24" s="462"/>
      <c r="U24" s="462"/>
      <c r="V24" s="504"/>
      <c r="W24" s="556"/>
      <c r="X24" s="557"/>
      <c r="Y24" s="558"/>
      <c r="Z24" s="460" t="s">
        <v>171</v>
      </c>
      <c r="AA24" s="440"/>
      <c r="AB24" s="440"/>
      <c r="AC24" s="440"/>
      <c r="AD24" s="440"/>
      <c r="AE24" s="440"/>
      <c r="AF24" s="440"/>
      <c r="AG24" s="441"/>
      <c r="AH24" s="461">
        <v>209</v>
      </c>
      <c r="AI24" s="462"/>
      <c r="AJ24" s="462"/>
      <c r="AK24" s="462"/>
      <c r="AL24" s="504"/>
      <c r="AM24" s="461">
        <v>611325</v>
      </c>
      <c r="AN24" s="462"/>
      <c r="AO24" s="462"/>
      <c r="AP24" s="462"/>
      <c r="AQ24" s="462"/>
      <c r="AR24" s="504"/>
      <c r="AS24" s="461">
        <v>2925</v>
      </c>
      <c r="AT24" s="462"/>
      <c r="AU24" s="462"/>
      <c r="AV24" s="462"/>
      <c r="AW24" s="462"/>
      <c r="AX24" s="463"/>
      <c r="AY24" s="526" t="s">
        <v>172</v>
      </c>
      <c r="AZ24" s="527"/>
      <c r="BA24" s="527"/>
      <c r="BB24" s="527"/>
      <c r="BC24" s="527"/>
      <c r="BD24" s="527"/>
      <c r="BE24" s="527"/>
      <c r="BF24" s="527"/>
      <c r="BG24" s="527"/>
      <c r="BH24" s="527"/>
      <c r="BI24" s="527"/>
      <c r="BJ24" s="527"/>
      <c r="BK24" s="527"/>
      <c r="BL24" s="527"/>
      <c r="BM24" s="528"/>
      <c r="BN24" s="410">
        <v>6068418</v>
      </c>
      <c r="BO24" s="411"/>
      <c r="BP24" s="411"/>
      <c r="BQ24" s="411"/>
      <c r="BR24" s="411"/>
      <c r="BS24" s="411"/>
      <c r="BT24" s="411"/>
      <c r="BU24" s="412"/>
      <c r="BV24" s="410">
        <v>5325518</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173</v>
      </c>
      <c r="F25" s="440"/>
      <c r="G25" s="440"/>
      <c r="H25" s="440"/>
      <c r="I25" s="440"/>
      <c r="J25" s="440"/>
      <c r="K25" s="441"/>
      <c r="L25" s="461">
        <v>1</v>
      </c>
      <c r="M25" s="462"/>
      <c r="N25" s="462"/>
      <c r="O25" s="462"/>
      <c r="P25" s="504"/>
      <c r="Q25" s="461">
        <v>6160</v>
      </c>
      <c r="R25" s="462"/>
      <c r="S25" s="462"/>
      <c r="T25" s="462"/>
      <c r="U25" s="462"/>
      <c r="V25" s="504"/>
      <c r="W25" s="556"/>
      <c r="X25" s="557"/>
      <c r="Y25" s="558"/>
      <c r="Z25" s="460" t="s">
        <v>174</v>
      </c>
      <c r="AA25" s="440"/>
      <c r="AB25" s="440"/>
      <c r="AC25" s="440"/>
      <c r="AD25" s="440"/>
      <c r="AE25" s="440"/>
      <c r="AF25" s="440"/>
      <c r="AG25" s="441"/>
      <c r="AH25" s="461">
        <v>43</v>
      </c>
      <c r="AI25" s="462"/>
      <c r="AJ25" s="462"/>
      <c r="AK25" s="462"/>
      <c r="AL25" s="504"/>
      <c r="AM25" s="461">
        <v>114208</v>
      </c>
      <c r="AN25" s="462"/>
      <c r="AO25" s="462"/>
      <c r="AP25" s="462"/>
      <c r="AQ25" s="462"/>
      <c r="AR25" s="504"/>
      <c r="AS25" s="461">
        <v>2656</v>
      </c>
      <c r="AT25" s="462"/>
      <c r="AU25" s="462"/>
      <c r="AV25" s="462"/>
      <c r="AW25" s="462"/>
      <c r="AX25" s="463"/>
      <c r="AY25" s="370" t="s">
        <v>175</v>
      </c>
      <c r="AZ25" s="371"/>
      <c r="BA25" s="371"/>
      <c r="BB25" s="371"/>
      <c r="BC25" s="371"/>
      <c r="BD25" s="371"/>
      <c r="BE25" s="371"/>
      <c r="BF25" s="371"/>
      <c r="BG25" s="371"/>
      <c r="BH25" s="371"/>
      <c r="BI25" s="371"/>
      <c r="BJ25" s="371"/>
      <c r="BK25" s="371"/>
      <c r="BL25" s="371"/>
      <c r="BM25" s="372"/>
      <c r="BN25" s="373">
        <v>222498</v>
      </c>
      <c r="BO25" s="374"/>
      <c r="BP25" s="374"/>
      <c r="BQ25" s="374"/>
      <c r="BR25" s="374"/>
      <c r="BS25" s="374"/>
      <c r="BT25" s="374"/>
      <c r="BU25" s="375"/>
      <c r="BV25" s="373">
        <v>1195417</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176</v>
      </c>
      <c r="F26" s="440"/>
      <c r="G26" s="440"/>
      <c r="H26" s="440"/>
      <c r="I26" s="440"/>
      <c r="J26" s="440"/>
      <c r="K26" s="441"/>
      <c r="L26" s="461">
        <v>1</v>
      </c>
      <c r="M26" s="462"/>
      <c r="N26" s="462"/>
      <c r="O26" s="462"/>
      <c r="P26" s="504"/>
      <c r="Q26" s="461">
        <v>5540</v>
      </c>
      <c r="R26" s="462"/>
      <c r="S26" s="462"/>
      <c r="T26" s="462"/>
      <c r="U26" s="462"/>
      <c r="V26" s="504"/>
      <c r="W26" s="556"/>
      <c r="X26" s="557"/>
      <c r="Y26" s="558"/>
      <c r="Z26" s="460" t="s">
        <v>177</v>
      </c>
      <c r="AA26" s="562"/>
      <c r="AB26" s="562"/>
      <c r="AC26" s="562"/>
      <c r="AD26" s="562"/>
      <c r="AE26" s="562"/>
      <c r="AF26" s="562"/>
      <c r="AG26" s="563"/>
      <c r="AH26" s="461">
        <v>4</v>
      </c>
      <c r="AI26" s="462"/>
      <c r="AJ26" s="462"/>
      <c r="AK26" s="462"/>
      <c r="AL26" s="504"/>
      <c r="AM26" s="461">
        <v>10720</v>
      </c>
      <c r="AN26" s="462"/>
      <c r="AO26" s="462"/>
      <c r="AP26" s="462"/>
      <c r="AQ26" s="462"/>
      <c r="AR26" s="504"/>
      <c r="AS26" s="461">
        <v>2680</v>
      </c>
      <c r="AT26" s="462"/>
      <c r="AU26" s="462"/>
      <c r="AV26" s="462"/>
      <c r="AW26" s="462"/>
      <c r="AX26" s="463"/>
      <c r="AY26" s="413" t="s">
        <v>178</v>
      </c>
      <c r="AZ26" s="414"/>
      <c r="BA26" s="414"/>
      <c r="BB26" s="414"/>
      <c r="BC26" s="414"/>
      <c r="BD26" s="414"/>
      <c r="BE26" s="414"/>
      <c r="BF26" s="414"/>
      <c r="BG26" s="414"/>
      <c r="BH26" s="414"/>
      <c r="BI26" s="414"/>
      <c r="BJ26" s="414"/>
      <c r="BK26" s="414"/>
      <c r="BL26" s="414"/>
      <c r="BM26" s="415"/>
      <c r="BN26" s="410" t="s">
        <v>179</v>
      </c>
      <c r="BO26" s="411"/>
      <c r="BP26" s="411"/>
      <c r="BQ26" s="411"/>
      <c r="BR26" s="411"/>
      <c r="BS26" s="411"/>
      <c r="BT26" s="411"/>
      <c r="BU26" s="412"/>
      <c r="BV26" s="410" t="s">
        <v>128</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180</v>
      </c>
      <c r="F27" s="440"/>
      <c r="G27" s="440"/>
      <c r="H27" s="440"/>
      <c r="I27" s="440"/>
      <c r="J27" s="440"/>
      <c r="K27" s="441"/>
      <c r="L27" s="461">
        <v>1</v>
      </c>
      <c r="M27" s="462"/>
      <c r="N27" s="462"/>
      <c r="O27" s="462"/>
      <c r="P27" s="504"/>
      <c r="Q27" s="461">
        <v>2650</v>
      </c>
      <c r="R27" s="462"/>
      <c r="S27" s="462"/>
      <c r="T27" s="462"/>
      <c r="U27" s="462"/>
      <c r="V27" s="504"/>
      <c r="W27" s="556"/>
      <c r="X27" s="557"/>
      <c r="Y27" s="558"/>
      <c r="Z27" s="460" t="s">
        <v>181</v>
      </c>
      <c r="AA27" s="440"/>
      <c r="AB27" s="440"/>
      <c r="AC27" s="440"/>
      <c r="AD27" s="440"/>
      <c r="AE27" s="440"/>
      <c r="AF27" s="440"/>
      <c r="AG27" s="441"/>
      <c r="AH27" s="461">
        <v>19</v>
      </c>
      <c r="AI27" s="462"/>
      <c r="AJ27" s="462"/>
      <c r="AK27" s="462"/>
      <c r="AL27" s="504"/>
      <c r="AM27" s="461">
        <v>50597</v>
      </c>
      <c r="AN27" s="462"/>
      <c r="AO27" s="462"/>
      <c r="AP27" s="462"/>
      <c r="AQ27" s="462"/>
      <c r="AR27" s="504"/>
      <c r="AS27" s="461">
        <v>2663</v>
      </c>
      <c r="AT27" s="462"/>
      <c r="AU27" s="462"/>
      <c r="AV27" s="462"/>
      <c r="AW27" s="462"/>
      <c r="AX27" s="463"/>
      <c r="AY27" s="505" t="s">
        <v>182</v>
      </c>
      <c r="AZ27" s="506"/>
      <c r="BA27" s="506"/>
      <c r="BB27" s="506"/>
      <c r="BC27" s="506"/>
      <c r="BD27" s="506"/>
      <c r="BE27" s="506"/>
      <c r="BF27" s="506"/>
      <c r="BG27" s="506"/>
      <c r="BH27" s="506"/>
      <c r="BI27" s="506"/>
      <c r="BJ27" s="506"/>
      <c r="BK27" s="506"/>
      <c r="BL27" s="506"/>
      <c r="BM27" s="507"/>
      <c r="BN27" s="529" t="s">
        <v>144</v>
      </c>
      <c r="BO27" s="530"/>
      <c r="BP27" s="530"/>
      <c r="BQ27" s="530"/>
      <c r="BR27" s="530"/>
      <c r="BS27" s="530"/>
      <c r="BT27" s="530"/>
      <c r="BU27" s="531"/>
      <c r="BV27" s="529" t="s">
        <v>144</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183</v>
      </c>
      <c r="F28" s="440"/>
      <c r="G28" s="440"/>
      <c r="H28" s="440"/>
      <c r="I28" s="440"/>
      <c r="J28" s="440"/>
      <c r="K28" s="441"/>
      <c r="L28" s="461">
        <v>1</v>
      </c>
      <c r="M28" s="462"/>
      <c r="N28" s="462"/>
      <c r="O28" s="462"/>
      <c r="P28" s="504"/>
      <c r="Q28" s="461">
        <v>1990</v>
      </c>
      <c r="R28" s="462"/>
      <c r="S28" s="462"/>
      <c r="T28" s="462"/>
      <c r="U28" s="462"/>
      <c r="V28" s="504"/>
      <c r="W28" s="556"/>
      <c r="X28" s="557"/>
      <c r="Y28" s="558"/>
      <c r="Z28" s="460" t="s">
        <v>184</v>
      </c>
      <c r="AA28" s="440"/>
      <c r="AB28" s="440"/>
      <c r="AC28" s="440"/>
      <c r="AD28" s="440"/>
      <c r="AE28" s="440"/>
      <c r="AF28" s="440"/>
      <c r="AG28" s="441"/>
      <c r="AH28" s="461" t="s">
        <v>144</v>
      </c>
      <c r="AI28" s="462"/>
      <c r="AJ28" s="462"/>
      <c r="AK28" s="462"/>
      <c r="AL28" s="504"/>
      <c r="AM28" s="461" t="s">
        <v>144</v>
      </c>
      <c r="AN28" s="462"/>
      <c r="AO28" s="462"/>
      <c r="AP28" s="462"/>
      <c r="AQ28" s="462"/>
      <c r="AR28" s="504"/>
      <c r="AS28" s="461" t="s">
        <v>129</v>
      </c>
      <c r="AT28" s="462"/>
      <c r="AU28" s="462"/>
      <c r="AV28" s="462"/>
      <c r="AW28" s="462"/>
      <c r="AX28" s="463"/>
      <c r="AY28" s="564" t="s">
        <v>185</v>
      </c>
      <c r="AZ28" s="565"/>
      <c r="BA28" s="565"/>
      <c r="BB28" s="566"/>
      <c r="BC28" s="370" t="s">
        <v>48</v>
      </c>
      <c r="BD28" s="371"/>
      <c r="BE28" s="371"/>
      <c r="BF28" s="371"/>
      <c r="BG28" s="371"/>
      <c r="BH28" s="371"/>
      <c r="BI28" s="371"/>
      <c r="BJ28" s="371"/>
      <c r="BK28" s="371"/>
      <c r="BL28" s="371"/>
      <c r="BM28" s="372"/>
      <c r="BN28" s="373">
        <v>3761114</v>
      </c>
      <c r="BO28" s="374"/>
      <c r="BP28" s="374"/>
      <c r="BQ28" s="374"/>
      <c r="BR28" s="374"/>
      <c r="BS28" s="374"/>
      <c r="BT28" s="374"/>
      <c r="BU28" s="375"/>
      <c r="BV28" s="373">
        <v>3699070</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186</v>
      </c>
      <c r="F29" s="440"/>
      <c r="G29" s="440"/>
      <c r="H29" s="440"/>
      <c r="I29" s="440"/>
      <c r="J29" s="440"/>
      <c r="K29" s="441"/>
      <c r="L29" s="461">
        <v>11</v>
      </c>
      <c r="M29" s="462"/>
      <c r="N29" s="462"/>
      <c r="O29" s="462"/>
      <c r="P29" s="504"/>
      <c r="Q29" s="461">
        <v>1850</v>
      </c>
      <c r="R29" s="462"/>
      <c r="S29" s="462"/>
      <c r="T29" s="462"/>
      <c r="U29" s="462"/>
      <c r="V29" s="504"/>
      <c r="W29" s="559"/>
      <c r="X29" s="560"/>
      <c r="Y29" s="561"/>
      <c r="Z29" s="460" t="s">
        <v>187</v>
      </c>
      <c r="AA29" s="440"/>
      <c r="AB29" s="440"/>
      <c r="AC29" s="440"/>
      <c r="AD29" s="440"/>
      <c r="AE29" s="440"/>
      <c r="AF29" s="440"/>
      <c r="AG29" s="441"/>
      <c r="AH29" s="461">
        <v>228</v>
      </c>
      <c r="AI29" s="462"/>
      <c r="AJ29" s="462"/>
      <c r="AK29" s="462"/>
      <c r="AL29" s="504"/>
      <c r="AM29" s="461">
        <v>661922</v>
      </c>
      <c r="AN29" s="462"/>
      <c r="AO29" s="462"/>
      <c r="AP29" s="462"/>
      <c r="AQ29" s="462"/>
      <c r="AR29" s="504"/>
      <c r="AS29" s="461">
        <v>2903</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v>249267</v>
      </c>
      <c r="BO29" s="411"/>
      <c r="BP29" s="411"/>
      <c r="BQ29" s="411"/>
      <c r="BR29" s="411"/>
      <c r="BS29" s="411"/>
      <c r="BT29" s="411"/>
      <c r="BU29" s="412"/>
      <c r="BV29" s="410">
        <v>197296</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37">
        <v>91.4</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1878076</v>
      </c>
      <c r="BO30" s="530"/>
      <c r="BP30" s="530"/>
      <c r="BQ30" s="530"/>
      <c r="BR30" s="530"/>
      <c r="BS30" s="530"/>
      <c r="BT30" s="530"/>
      <c r="BU30" s="531"/>
      <c r="BV30" s="529">
        <v>2073123</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198</v>
      </c>
      <c r="V33" s="434"/>
      <c r="W33" s="399" t="s">
        <v>197</v>
      </c>
      <c r="X33" s="399"/>
      <c r="Y33" s="399"/>
      <c r="Z33" s="399"/>
      <c r="AA33" s="399"/>
      <c r="AB33" s="399"/>
      <c r="AC33" s="399"/>
      <c r="AD33" s="399"/>
      <c r="AE33" s="399"/>
      <c r="AF33" s="399"/>
      <c r="AG33" s="399"/>
      <c r="AH33" s="399"/>
      <c r="AI33" s="399"/>
      <c r="AJ33" s="399"/>
      <c r="AK33" s="399"/>
      <c r="AL33" s="203"/>
      <c r="AM33" s="434" t="s">
        <v>196</v>
      </c>
      <c r="AN33" s="434"/>
      <c r="AO33" s="399" t="s">
        <v>197</v>
      </c>
      <c r="AP33" s="399"/>
      <c r="AQ33" s="399"/>
      <c r="AR33" s="399"/>
      <c r="AS33" s="399"/>
      <c r="AT33" s="399"/>
      <c r="AU33" s="399"/>
      <c r="AV33" s="399"/>
      <c r="AW33" s="399"/>
      <c r="AX33" s="399"/>
      <c r="AY33" s="399"/>
      <c r="AZ33" s="399"/>
      <c r="BA33" s="399"/>
      <c r="BB33" s="399"/>
      <c r="BC33" s="399"/>
      <c r="BD33" s="204"/>
      <c r="BE33" s="399" t="s">
        <v>199</v>
      </c>
      <c r="BF33" s="399"/>
      <c r="BG33" s="399" t="s">
        <v>200</v>
      </c>
      <c r="BH33" s="399"/>
      <c r="BI33" s="399"/>
      <c r="BJ33" s="399"/>
      <c r="BK33" s="399"/>
      <c r="BL33" s="399"/>
      <c r="BM33" s="399"/>
      <c r="BN33" s="399"/>
      <c r="BO33" s="399"/>
      <c r="BP33" s="399"/>
      <c r="BQ33" s="399"/>
      <c r="BR33" s="399"/>
      <c r="BS33" s="399"/>
      <c r="BT33" s="399"/>
      <c r="BU33" s="399"/>
      <c r="BV33" s="204"/>
      <c r="BW33" s="434" t="s">
        <v>199</v>
      </c>
      <c r="BX33" s="434"/>
      <c r="BY33" s="399" t="s">
        <v>201</v>
      </c>
      <c r="BZ33" s="399"/>
      <c r="CA33" s="399"/>
      <c r="CB33" s="399"/>
      <c r="CC33" s="399"/>
      <c r="CD33" s="399"/>
      <c r="CE33" s="399"/>
      <c r="CF33" s="399"/>
      <c r="CG33" s="399"/>
      <c r="CH33" s="399"/>
      <c r="CI33" s="399"/>
      <c r="CJ33" s="399"/>
      <c r="CK33" s="399"/>
      <c r="CL33" s="399"/>
      <c r="CM33" s="399"/>
      <c r="CN33" s="203"/>
      <c r="CO33" s="434" t="s">
        <v>198</v>
      </c>
      <c r="CP33" s="434"/>
      <c r="CQ33" s="399" t="s">
        <v>202</v>
      </c>
      <c r="CR33" s="399"/>
      <c r="CS33" s="399"/>
      <c r="CT33" s="399"/>
      <c r="CU33" s="399"/>
      <c r="CV33" s="399"/>
      <c r="CW33" s="399"/>
      <c r="CX33" s="399"/>
      <c r="CY33" s="399"/>
      <c r="CZ33" s="399"/>
      <c r="DA33" s="399"/>
      <c r="DB33" s="399"/>
      <c r="DC33" s="399"/>
      <c r="DD33" s="399"/>
      <c r="DE33" s="399"/>
      <c r="DF33" s="203"/>
      <c r="DG33" s="599" t="s">
        <v>203</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訪問看護事業特別会計</v>
      </c>
      <c r="X34" s="601"/>
      <c r="Y34" s="601"/>
      <c r="Z34" s="601"/>
      <c r="AA34" s="601"/>
      <c r="AB34" s="601"/>
      <c r="AC34" s="601"/>
      <c r="AD34" s="601"/>
      <c r="AE34" s="601"/>
      <c r="AF34" s="601"/>
      <c r="AG34" s="601"/>
      <c r="AH34" s="601"/>
      <c r="AI34" s="601"/>
      <c r="AJ34" s="601"/>
      <c r="AK34" s="601"/>
      <c r="AL34" s="178"/>
      <c r="AM34" s="600">
        <f>IF(AO34="","",MAX(C34:D43,U34:V43)+1)</f>
        <v>8</v>
      </c>
      <c r="AN34" s="600"/>
      <c r="AO34" s="601" t="str">
        <f>IF('各会計、関係団体の財政状況及び健全化判断比率'!B33="","",'各会計、関係団体の財政状況及び健全化判断比率'!B33)</f>
        <v>病院事業会計</v>
      </c>
      <c r="AP34" s="601"/>
      <c r="AQ34" s="601"/>
      <c r="AR34" s="601"/>
      <c r="AS34" s="601"/>
      <c r="AT34" s="601"/>
      <c r="AU34" s="601"/>
      <c r="AV34" s="601"/>
      <c r="AW34" s="601"/>
      <c r="AX34" s="601"/>
      <c r="AY34" s="601"/>
      <c r="AZ34" s="601"/>
      <c r="BA34" s="601"/>
      <c r="BB34" s="601"/>
      <c r="BC34" s="601"/>
      <c r="BD34" s="178"/>
      <c r="BE34" s="600">
        <f>IF(BG34="","",MAX(C34:D43,U34:V43,AM34:AN43)+1)</f>
        <v>11</v>
      </c>
      <c r="BF34" s="600"/>
      <c r="BG34" s="601" t="str">
        <f>IF('各会計、関係団体の財政状況及び健全化判断比率'!B36="","",'各会計、関係団体の財政状況及び健全化判断比率'!B36)</f>
        <v>公共下水道事業特別会計</v>
      </c>
      <c r="BH34" s="601"/>
      <c r="BI34" s="601"/>
      <c r="BJ34" s="601"/>
      <c r="BK34" s="601"/>
      <c r="BL34" s="601"/>
      <c r="BM34" s="601"/>
      <c r="BN34" s="601"/>
      <c r="BO34" s="601"/>
      <c r="BP34" s="601"/>
      <c r="BQ34" s="601"/>
      <c r="BR34" s="601"/>
      <c r="BS34" s="601"/>
      <c r="BT34" s="601"/>
      <c r="BU34" s="601"/>
      <c r="BV34" s="178"/>
      <c r="BW34" s="600">
        <f>IF(BY34="","",MAX(C34:D43,U34:V43,AM34:AN43,BE34:BF43)+1)</f>
        <v>15</v>
      </c>
      <c r="BX34" s="600"/>
      <c r="BY34" s="601" t="str">
        <f>IF('各会計、関係団体の財政状況及び健全化判断比率'!B68="","",'各会計、関係団体の財政状況及び健全化判断比率'!B68)</f>
        <v>松山広域福祉施設事務組合　一般会計</v>
      </c>
      <c r="BZ34" s="601"/>
      <c r="CA34" s="601"/>
      <c r="CB34" s="601"/>
      <c r="CC34" s="601"/>
      <c r="CD34" s="601"/>
      <c r="CE34" s="601"/>
      <c r="CF34" s="601"/>
      <c r="CG34" s="601"/>
      <c r="CH34" s="601"/>
      <c r="CI34" s="601"/>
      <c r="CJ34" s="601"/>
      <c r="CK34" s="601"/>
      <c r="CL34" s="601"/>
      <c r="CM34" s="601"/>
      <c r="CN34" s="178"/>
      <c r="CO34" s="600">
        <f>IF(CQ34="","",MAX(C34:D43,U34:V43,AM34:AN43,BE34:BF43,BW34:BX43)+1)</f>
        <v>25</v>
      </c>
      <c r="CP34" s="600"/>
      <c r="CQ34" s="601" t="str">
        <f>IF('各会計、関係団体の財政状況及び健全化判断比率'!BS7="","",'各会計、関係団体の財政状況及び健全化判断比率'!BS7)</f>
        <v>公益社団法人久万高原農業公社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凶荒予備事業特別会計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国民健康保険事業特別会計</v>
      </c>
      <c r="X35" s="601"/>
      <c r="Y35" s="601"/>
      <c r="Z35" s="601"/>
      <c r="AA35" s="601"/>
      <c r="AB35" s="601"/>
      <c r="AC35" s="601"/>
      <c r="AD35" s="601"/>
      <c r="AE35" s="601"/>
      <c r="AF35" s="601"/>
      <c r="AG35" s="601"/>
      <c r="AH35" s="601"/>
      <c r="AI35" s="601"/>
      <c r="AJ35" s="601"/>
      <c r="AK35" s="601"/>
      <c r="AL35" s="178"/>
      <c r="AM35" s="600">
        <f t="shared" ref="AM35:AM43" si="0">IF(AO35="","",AM34+1)</f>
        <v>9</v>
      </c>
      <c r="AN35" s="600"/>
      <c r="AO35" s="601" t="str">
        <f>IF('各会計、関係団体の財政状況及び健全化判断比率'!B34="","",'各会計、関係団体の財政状況及び健全化判断比率'!B34)</f>
        <v>老人保健施設事業会計</v>
      </c>
      <c r="AP35" s="601"/>
      <c r="AQ35" s="601"/>
      <c r="AR35" s="601"/>
      <c r="AS35" s="601"/>
      <c r="AT35" s="601"/>
      <c r="AU35" s="601"/>
      <c r="AV35" s="601"/>
      <c r="AW35" s="601"/>
      <c r="AX35" s="601"/>
      <c r="AY35" s="601"/>
      <c r="AZ35" s="601"/>
      <c r="BA35" s="601"/>
      <c r="BB35" s="601"/>
      <c r="BC35" s="601"/>
      <c r="BD35" s="178"/>
      <c r="BE35" s="600">
        <f t="shared" ref="BE35:BE43" si="1">IF(BG35="","",BE34+1)</f>
        <v>12</v>
      </c>
      <c r="BF35" s="600"/>
      <c r="BG35" s="601" t="str">
        <f>IF('各会計、関係団体の財政状況及び健全化判断比率'!B37="","",'各会計、関係団体の財政状況及び健全化判断比率'!B37)</f>
        <v>農業集落排水事業特別会計</v>
      </c>
      <c r="BH35" s="601"/>
      <c r="BI35" s="601"/>
      <c r="BJ35" s="601"/>
      <c r="BK35" s="601"/>
      <c r="BL35" s="601"/>
      <c r="BM35" s="601"/>
      <c r="BN35" s="601"/>
      <c r="BO35" s="601"/>
      <c r="BP35" s="601"/>
      <c r="BQ35" s="601"/>
      <c r="BR35" s="601"/>
      <c r="BS35" s="601"/>
      <c r="BT35" s="601"/>
      <c r="BU35" s="601"/>
      <c r="BV35" s="178"/>
      <c r="BW35" s="600">
        <f t="shared" ref="BW35:BW43" si="2">IF(BY35="","",BW34+1)</f>
        <v>16</v>
      </c>
      <c r="BX35" s="600"/>
      <c r="BY35" s="601" t="str">
        <f>IF('各会計、関係団体の財政状況及び健全化判断比率'!B69="","",'各会計、関係団体の財政状況及び健全化判断比率'!B69)</f>
        <v>松山広域福祉施設事務組合　公営企業会計</v>
      </c>
      <c r="BZ35" s="601"/>
      <c r="CA35" s="601"/>
      <c r="CB35" s="601"/>
      <c r="CC35" s="601"/>
      <c r="CD35" s="601"/>
      <c r="CE35" s="601"/>
      <c r="CF35" s="601"/>
      <c r="CG35" s="601"/>
      <c r="CH35" s="601"/>
      <c r="CI35" s="601"/>
      <c r="CJ35" s="601"/>
      <c r="CK35" s="601"/>
      <c r="CL35" s="601"/>
      <c r="CM35" s="601"/>
      <c r="CN35" s="178"/>
      <c r="CO35" s="600">
        <f t="shared" ref="CO35:CO43" si="3">IF(CQ35="","",CO34+1)</f>
        <v>26</v>
      </c>
      <c r="CP35" s="600"/>
      <c r="CQ35" s="601" t="str">
        <f>IF('各会計、関係団体の財政状況及び健全化判断比率'!BS8="","",'各会計、関係団体の財政状況及び健全化判断比率'!BS8)</f>
        <v>株式会社いぶき</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国民健康保険診療所事業特別会計</v>
      </c>
      <c r="X36" s="601"/>
      <c r="Y36" s="601"/>
      <c r="Z36" s="601"/>
      <c r="AA36" s="601"/>
      <c r="AB36" s="601"/>
      <c r="AC36" s="601"/>
      <c r="AD36" s="601"/>
      <c r="AE36" s="601"/>
      <c r="AF36" s="601"/>
      <c r="AG36" s="601"/>
      <c r="AH36" s="601"/>
      <c r="AI36" s="601"/>
      <c r="AJ36" s="601"/>
      <c r="AK36" s="601"/>
      <c r="AL36" s="178"/>
      <c r="AM36" s="600">
        <f t="shared" si="0"/>
        <v>10</v>
      </c>
      <c r="AN36" s="600"/>
      <c r="AO36" s="601" t="str">
        <f>IF('各会計、関係団体の財政状況及び健全化判断比率'!B35="","",'各会計、関係団体の財政状況及び健全化判断比率'!B35)</f>
        <v>簡易水道事業会計</v>
      </c>
      <c r="AP36" s="601"/>
      <c r="AQ36" s="601"/>
      <c r="AR36" s="601"/>
      <c r="AS36" s="601"/>
      <c r="AT36" s="601"/>
      <c r="AU36" s="601"/>
      <c r="AV36" s="601"/>
      <c r="AW36" s="601"/>
      <c r="AX36" s="601"/>
      <c r="AY36" s="601"/>
      <c r="AZ36" s="601"/>
      <c r="BA36" s="601"/>
      <c r="BB36" s="601"/>
      <c r="BC36" s="601"/>
      <c r="BD36" s="178"/>
      <c r="BE36" s="600">
        <f t="shared" si="1"/>
        <v>13</v>
      </c>
      <c r="BF36" s="600"/>
      <c r="BG36" s="601" t="str">
        <f>IF('各会計、関係団体の財政状況及び健全化判断比率'!B38="","",'各会計、関係団体の財政状況及び健全化判断比率'!B38)</f>
        <v>浄化槽事業特別会計</v>
      </c>
      <c r="BH36" s="601"/>
      <c r="BI36" s="601"/>
      <c r="BJ36" s="601"/>
      <c r="BK36" s="601"/>
      <c r="BL36" s="601"/>
      <c r="BM36" s="601"/>
      <c r="BN36" s="601"/>
      <c r="BO36" s="601"/>
      <c r="BP36" s="601"/>
      <c r="BQ36" s="601"/>
      <c r="BR36" s="601"/>
      <c r="BS36" s="601"/>
      <c r="BT36" s="601"/>
      <c r="BU36" s="601"/>
      <c r="BV36" s="178"/>
      <c r="BW36" s="600">
        <f t="shared" si="2"/>
        <v>17</v>
      </c>
      <c r="BX36" s="600"/>
      <c r="BY36" s="601" t="str">
        <f>IF('各会計、関係団体の財政状況及び健全化判断比率'!B70="","",'各会計、関係団体の財政状況及び健全化判断比率'!B70)</f>
        <v>愛媛県市町総合事務組合　退職手当事業分</v>
      </c>
      <c r="BZ36" s="601"/>
      <c r="CA36" s="601"/>
      <c r="CB36" s="601"/>
      <c r="CC36" s="601"/>
      <c r="CD36" s="601"/>
      <c r="CE36" s="601"/>
      <c r="CF36" s="601"/>
      <c r="CG36" s="601"/>
      <c r="CH36" s="601"/>
      <c r="CI36" s="601"/>
      <c r="CJ36" s="601"/>
      <c r="CK36" s="601"/>
      <c r="CL36" s="601"/>
      <c r="CM36" s="601"/>
      <c r="CN36" s="178"/>
      <c r="CO36" s="600">
        <f t="shared" si="3"/>
        <v>27</v>
      </c>
      <c r="CP36" s="600"/>
      <c r="CQ36" s="601" t="str">
        <f>IF('各会計、関係団体の財政状況及び健全化判断比率'!BS9="","",'各会計、関係団体の財政状況及び健全化判断比率'!BS9)</f>
        <v>一般社団法人柳谷産業開発公社</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6</v>
      </c>
      <c r="V37" s="600"/>
      <c r="W37" s="601" t="str">
        <f>IF('各会計、関係団体の財政状況及び健全化判断比率'!B31="","",'各会計、関係団体の財政状況及び健全化判断比率'!B31)</f>
        <v>介護保険事業特別会計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f t="shared" si="1"/>
        <v>14</v>
      </c>
      <c r="BF37" s="600"/>
      <c r="BG37" s="601" t="str">
        <f>IF('各会計、関係団体の財政状況及び健全化判断比率'!B39="","",'各会計、関係団体の財政状況及び健全化判断比率'!B39)</f>
        <v>分譲宅地造成事業特別会計</v>
      </c>
      <c r="BH37" s="601"/>
      <c r="BI37" s="601"/>
      <c r="BJ37" s="601"/>
      <c r="BK37" s="601"/>
      <c r="BL37" s="601"/>
      <c r="BM37" s="601"/>
      <c r="BN37" s="601"/>
      <c r="BO37" s="601"/>
      <c r="BP37" s="601"/>
      <c r="BQ37" s="601"/>
      <c r="BR37" s="601"/>
      <c r="BS37" s="601"/>
      <c r="BT37" s="601"/>
      <c r="BU37" s="601"/>
      <c r="BV37" s="178"/>
      <c r="BW37" s="600">
        <f t="shared" si="2"/>
        <v>18</v>
      </c>
      <c r="BX37" s="600"/>
      <c r="BY37" s="601" t="str">
        <f>IF('各会計、関係団体の財政状況及び健全化判断比率'!B71="","",'各会計、関係団体の財政状況及び健全化判断比率'!B71)</f>
        <v>愛媛県市町総合事務組合　消防補償事業分</v>
      </c>
      <c r="BZ37" s="601"/>
      <c r="CA37" s="601"/>
      <c r="CB37" s="601"/>
      <c r="CC37" s="601"/>
      <c r="CD37" s="601"/>
      <c r="CE37" s="601"/>
      <c r="CF37" s="601"/>
      <c r="CG37" s="601"/>
      <c r="CH37" s="601"/>
      <c r="CI37" s="601"/>
      <c r="CJ37" s="601"/>
      <c r="CK37" s="601"/>
      <c r="CL37" s="601"/>
      <c r="CM37" s="601"/>
      <c r="CN37" s="178"/>
      <c r="CO37" s="600">
        <f t="shared" si="3"/>
        <v>28</v>
      </c>
      <c r="CP37" s="600"/>
      <c r="CQ37" s="601" t="str">
        <f>IF('各会計、関係団体の財政状況及び健全化判断比率'!BS10="","",'各会計、関係団体の財政状況及び健全化判断比率'!BS10)</f>
        <v>株式会社みかわ</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f t="shared" si="4"/>
        <v>7</v>
      </c>
      <c r="V38" s="600"/>
      <c r="W38" s="601" t="str">
        <f>IF('各会計、関係団体の財政状況及び健全化判断比率'!B32="","",'各会計、関係団体の財政状況及び健全化判断比率'!B32)</f>
        <v>後期高齢者医療保険事業特別会計</v>
      </c>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19</v>
      </c>
      <c r="BX38" s="600"/>
      <c r="BY38" s="601" t="str">
        <f>IF('各会計、関係団体の財政状況及び健全化判断比率'!B72="","",'各会計、関係団体の財政状況及び健全化判断比率'!B72)</f>
        <v>愛媛県市町総合事務組合　交通災害事業分</v>
      </c>
      <c r="BZ38" s="601"/>
      <c r="CA38" s="601"/>
      <c r="CB38" s="601"/>
      <c r="CC38" s="601"/>
      <c r="CD38" s="601"/>
      <c r="CE38" s="601"/>
      <c r="CF38" s="601"/>
      <c r="CG38" s="601"/>
      <c r="CH38" s="601"/>
      <c r="CI38" s="601"/>
      <c r="CJ38" s="601"/>
      <c r="CK38" s="601"/>
      <c r="CL38" s="601"/>
      <c r="CM38" s="601"/>
      <c r="CN38" s="178"/>
      <c r="CO38" s="600">
        <f t="shared" si="3"/>
        <v>29</v>
      </c>
      <c r="CP38" s="600"/>
      <c r="CQ38" s="601" t="str">
        <f>IF('各会計、関係団体の財政状況及び健全化判断比率'!BS11="","",'各会計、関係団体の財政状況及び健全化判断比率'!BS11)</f>
        <v>株式会社さんさん久万高原</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20</v>
      </c>
      <c r="BX39" s="600"/>
      <c r="BY39" s="601" t="str">
        <f>IF('各会計、関係団体の財政状況及び健全化判断比率'!B73="","",'各会計、関係団体の財政状況及び健全化判断比率'!B73)</f>
        <v>愛媛県市町総合事務組合　自治会館事業分</v>
      </c>
      <c r="BZ39" s="601"/>
      <c r="CA39" s="601"/>
      <c r="CB39" s="601"/>
      <c r="CC39" s="601"/>
      <c r="CD39" s="601"/>
      <c r="CE39" s="601"/>
      <c r="CF39" s="601"/>
      <c r="CG39" s="601"/>
      <c r="CH39" s="601"/>
      <c r="CI39" s="601"/>
      <c r="CJ39" s="601"/>
      <c r="CK39" s="601"/>
      <c r="CL39" s="601"/>
      <c r="CM39" s="601"/>
      <c r="CN39" s="178"/>
      <c r="CO39" s="600">
        <f t="shared" si="3"/>
        <v>30</v>
      </c>
      <c r="CP39" s="600"/>
      <c r="CQ39" s="601" t="str">
        <f>IF('各会計、関係団体の財政状況及び健全化判断比率'!BS12="","",'各会計、関係団体の財政状況及び健全化判断比率'!BS12)</f>
        <v>株式会社林業商社天空の森</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21</v>
      </c>
      <c r="BX40" s="600"/>
      <c r="BY40" s="601" t="str">
        <f>IF('各会計、関係団体の財政状況及び健全化判断比率'!B74="","",'各会計、関係団体の財政状況及び健全化判断比率'!B74)</f>
        <v>愛媛県市町総合事務組合　議員公務災害事業分</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22</v>
      </c>
      <c r="BX41" s="600"/>
      <c r="BY41" s="601" t="str">
        <f>IF('各会計、関係団体の財政状況及び健全化判断比率'!B75="","",'各会計、関係団体の財政状況及び健全化判断比率'!B75)</f>
        <v>愛媛県市町総合事務組合　共通経費分</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23</v>
      </c>
      <c r="BX42" s="600"/>
      <c r="BY42" s="601" t="str">
        <f>IF('各会計、関係団体の財政状況及び健全化判断比率'!B76="","",'各会計、関係団体の財政状況及び健全化判断比率'!B76)</f>
        <v>愛媛地方税滞納整理機構</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24</v>
      </c>
      <c r="BX43" s="600"/>
      <c r="BY43" s="601" t="str">
        <f>IF('各会計、関係団体の財政状況及び健全化判断比率'!B77="","",'各会計、関係団体の財政状況及び健全化判断比率'!B77)</f>
        <v>愛媛県後期高齢者医療広域連合　一般会計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03" t="s">
        <v>205</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206</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207</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208</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209</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210</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211</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611</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81" t="s">
        <v>570</v>
      </c>
      <c r="D34" s="1181"/>
      <c r="E34" s="1182"/>
      <c r="F34" s="32">
        <v>9.06</v>
      </c>
      <c r="G34" s="33">
        <v>11.62</v>
      </c>
      <c r="H34" s="33">
        <v>16.14</v>
      </c>
      <c r="I34" s="33">
        <v>11.64</v>
      </c>
      <c r="J34" s="34">
        <v>13.71</v>
      </c>
      <c r="K34" s="22"/>
      <c r="L34" s="22"/>
      <c r="M34" s="22"/>
      <c r="N34" s="22"/>
      <c r="O34" s="22"/>
      <c r="P34" s="22"/>
    </row>
    <row r="35" spans="1:16" ht="39" customHeight="1" x14ac:dyDescent="0.15">
      <c r="A35" s="22"/>
      <c r="B35" s="35"/>
      <c r="C35" s="1175" t="s">
        <v>571</v>
      </c>
      <c r="D35" s="1176"/>
      <c r="E35" s="1177"/>
      <c r="F35" s="36">
        <v>10.98</v>
      </c>
      <c r="G35" s="37">
        <v>10.83</v>
      </c>
      <c r="H35" s="37">
        <v>11.49</v>
      </c>
      <c r="I35" s="37">
        <v>11.37</v>
      </c>
      <c r="J35" s="38">
        <v>10.37</v>
      </c>
      <c r="K35" s="22"/>
      <c r="L35" s="22"/>
      <c r="M35" s="22"/>
      <c r="N35" s="22"/>
      <c r="O35" s="22"/>
      <c r="P35" s="22"/>
    </row>
    <row r="36" spans="1:16" ht="39" customHeight="1" x14ac:dyDescent="0.15">
      <c r="A36" s="22"/>
      <c r="B36" s="35"/>
      <c r="C36" s="1175" t="s">
        <v>572</v>
      </c>
      <c r="D36" s="1176"/>
      <c r="E36" s="1177"/>
      <c r="F36" s="36">
        <v>5.89</v>
      </c>
      <c r="G36" s="37">
        <v>5.61</v>
      </c>
      <c r="H36" s="37">
        <v>5.44</v>
      </c>
      <c r="I36" s="37">
        <v>5.22</v>
      </c>
      <c r="J36" s="38">
        <v>5.12</v>
      </c>
      <c r="K36" s="22"/>
      <c r="L36" s="22"/>
      <c r="M36" s="22"/>
      <c r="N36" s="22"/>
      <c r="O36" s="22"/>
      <c r="P36" s="22"/>
    </row>
    <row r="37" spans="1:16" ht="39" customHeight="1" x14ac:dyDescent="0.15">
      <c r="A37" s="22"/>
      <c r="B37" s="35"/>
      <c r="C37" s="1175" t="s">
        <v>573</v>
      </c>
      <c r="D37" s="1176"/>
      <c r="E37" s="1177"/>
      <c r="F37" s="36">
        <v>0.27</v>
      </c>
      <c r="G37" s="37">
        <v>0.28000000000000003</v>
      </c>
      <c r="H37" s="37">
        <v>0.06</v>
      </c>
      <c r="I37" s="37">
        <v>0.42</v>
      </c>
      <c r="J37" s="38">
        <v>1.85</v>
      </c>
      <c r="K37" s="22"/>
      <c r="L37" s="22"/>
      <c r="M37" s="22"/>
      <c r="N37" s="22"/>
      <c r="O37" s="22"/>
      <c r="P37" s="22"/>
    </row>
    <row r="38" spans="1:16" ht="39" customHeight="1" x14ac:dyDescent="0.15">
      <c r="A38" s="22"/>
      <c r="B38" s="35"/>
      <c r="C38" s="1175" t="s">
        <v>574</v>
      </c>
      <c r="D38" s="1176"/>
      <c r="E38" s="1177"/>
      <c r="F38" s="36">
        <v>0.72</v>
      </c>
      <c r="G38" s="37">
        <v>1.04</v>
      </c>
      <c r="H38" s="37">
        <v>1.39</v>
      </c>
      <c r="I38" s="37">
        <v>1.87</v>
      </c>
      <c r="J38" s="38">
        <v>1.65</v>
      </c>
      <c r="K38" s="22"/>
      <c r="L38" s="22"/>
      <c r="M38" s="22"/>
      <c r="N38" s="22"/>
      <c r="O38" s="22"/>
      <c r="P38" s="22"/>
    </row>
    <row r="39" spans="1:16" ht="39" customHeight="1" x14ac:dyDescent="0.15">
      <c r="A39" s="22"/>
      <c r="B39" s="35"/>
      <c r="C39" s="1175" t="s">
        <v>575</v>
      </c>
      <c r="D39" s="1176"/>
      <c r="E39" s="1177"/>
      <c r="F39" s="36">
        <v>0.14000000000000001</v>
      </c>
      <c r="G39" s="37">
        <v>0.08</v>
      </c>
      <c r="H39" s="37">
        <v>0.27</v>
      </c>
      <c r="I39" s="37">
        <v>0.6</v>
      </c>
      <c r="J39" s="38">
        <v>0.82</v>
      </c>
      <c r="K39" s="22"/>
      <c r="L39" s="22"/>
      <c r="M39" s="22"/>
      <c r="N39" s="22"/>
      <c r="O39" s="22"/>
      <c r="P39" s="22"/>
    </row>
    <row r="40" spans="1:16" ht="39" customHeight="1" x14ac:dyDescent="0.15">
      <c r="A40" s="22"/>
      <c r="B40" s="35"/>
      <c r="C40" s="1175" t="s">
        <v>576</v>
      </c>
      <c r="D40" s="1176"/>
      <c r="E40" s="1177"/>
      <c r="F40" s="36">
        <v>2.94</v>
      </c>
      <c r="G40" s="37">
        <v>2.38</v>
      </c>
      <c r="H40" s="37">
        <v>1.45</v>
      </c>
      <c r="I40" s="37">
        <v>0.97</v>
      </c>
      <c r="J40" s="38">
        <v>0.75</v>
      </c>
      <c r="K40" s="22"/>
      <c r="L40" s="22"/>
      <c r="M40" s="22"/>
      <c r="N40" s="22"/>
      <c r="O40" s="22"/>
      <c r="P40" s="22"/>
    </row>
    <row r="41" spans="1:16" ht="39" customHeight="1" x14ac:dyDescent="0.15">
      <c r="A41" s="22"/>
      <c r="B41" s="35"/>
      <c r="C41" s="1175" t="s">
        <v>577</v>
      </c>
      <c r="D41" s="1176"/>
      <c r="E41" s="1177"/>
      <c r="F41" s="36">
        <v>0.18</v>
      </c>
      <c r="G41" s="37">
        <v>0.25</v>
      </c>
      <c r="H41" s="37">
        <v>0.23</v>
      </c>
      <c r="I41" s="37">
        <v>0.27</v>
      </c>
      <c r="J41" s="38">
        <v>0.3</v>
      </c>
      <c r="K41" s="22"/>
      <c r="L41" s="22"/>
      <c r="M41" s="22"/>
      <c r="N41" s="22"/>
      <c r="O41" s="22"/>
      <c r="P41" s="22"/>
    </row>
    <row r="42" spans="1:16" ht="39" customHeight="1" x14ac:dyDescent="0.15">
      <c r="A42" s="22"/>
      <c r="B42" s="39"/>
      <c r="C42" s="1175" t="s">
        <v>578</v>
      </c>
      <c r="D42" s="1176"/>
      <c r="E42" s="1177"/>
      <c r="F42" s="36" t="s">
        <v>519</v>
      </c>
      <c r="G42" s="37" t="s">
        <v>519</v>
      </c>
      <c r="H42" s="37" t="s">
        <v>519</v>
      </c>
      <c r="I42" s="37" t="s">
        <v>519</v>
      </c>
      <c r="J42" s="38" t="s">
        <v>519</v>
      </c>
      <c r="K42" s="22"/>
      <c r="L42" s="22"/>
      <c r="M42" s="22"/>
      <c r="N42" s="22"/>
      <c r="O42" s="22"/>
      <c r="P42" s="22"/>
    </row>
    <row r="43" spans="1:16" ht="39" customHeight="1" thickBot="1" x14ac:dyDescent="0.2">
      <c r="A43" s="22"/>
      <c r="B43" s="40"/>
      <c r="C43" s="1178" t="s">
        <v>579</v>
      </c>
      <c r="D43" s="1179"/>
      <c r="E43" s="1180"/>
      <c r="F43" s="41">
        <v>0.28000000000000003</v>
      </c>
      <c r="G43" s="42">
        <v>0.72</v>
      </c>
      <c r="H43" s="42">
        <v>0.54</v>
      </c>
      <c r="I43" s="42">
        <v>0.67</v>
      </c>
      <c r="J43" s="43">
        <v>0.91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EOUmy/JxI8irkMhyo59ynqMU/UYxLnuxY0PwUGDaGmn+UAIXC0UjrmYjfwUK6mdwfhs3qqiXI0pey/ESvgC7w==" saltValue="wOHLIWvd05VPTsJD+siN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83" t="s">
        <v>11</v>
      </c>
      <c r="C45" s="1184"/>
      <c r="D45" s="58"/>
      <c r="E45" s="1189" t="s">
        <v>12</v>
      </c>
      <c r="F45" s="1189"/>
      <c r="G45" s="1189"/>
      <c r="H45" s="1189"/>
      <c r="I45" s="1189"/>
      <c r="J45" s="1190"/>
      <c r="K45" s="59">
        <v>1087</v>
      </c>
      <c r="L45" s="60">
        <v>981</v>
      </c>
      <c r="M45" s="60">
        <v>896</v>
      </c>
      <c r="N45" s="60">
        <v>817</v>
      </c>
      <c r="O45" s="61">
        <v>827</v>
      </c>
      <c r="P45" s="48"/>
      <c r="Q45" s="48"/>
      <c r="R45" s="48"/>
      <c r="S45" s="48"/>
      <c r="T45" s="48"/>
      <c r="U45" s="48"/>
    </row>
    <row r="46" spans="1:21" ht="30.75" customHeight="1" x14ac:dyDescent="0.15">
      <c r="A46" s="48"/>
      <c r="B46" s="1185"/>
      <c r="C46" s="1186"/>
      <c r="D46" s="62"/>
      <c r="E46" s="1191" t="s">
        <v>13</v>
      </c>
      <c r="F46" s="1191"/>
      <c r="G46" s="1191"/>
      <c r="H46" s="1191"/>
      <c r="I46" s="1191"/>
      <c r="J46" s="1192"/>
      <c r="K46" s="63" t="s">
        <v>519</v>
      </c>
      <c r="L46" s="64" t="s">
        <v>519</v>
      </c>
      <c r="M46" s="64" t="s">
        <v>519</v>
      </c>
      <c r="N46" s="64" t="s">
        <v>519</v>
      </c>
      <c r="O46" s="65" t="s">
        <v>519</v>
      </c>
      <c r="P46" s="48"/>
      <c r="Q46" s="48"/>
      <c r="R46" s="48"/>
      <c r="S46" s="48"/>
      <c r="T46" s="48"/>
      <c r="U46" s="48"/>
    </row>
    <row r="47" spans="1:21" ht="30.75" customHeight="1" x14ac:dyDescent="0.15">
      <c r="A47" s="48"/>
      <c r="B47" s="1185"/>
      <c r="C47" s="1186"/>
      <c r="D47" s="62"/>
      <c r="E47" s="1191" t="s">
        <v>14</v>
      </c>
      <c r="F47" s="1191"/>
      <c r="G47" s="1191"/>
      <c r="H47" s="1191"/>
      <c r="I47" s="1191"/>
      <c r="J47" s="1192"/>
      <c r="K47" s="63" t="s">
        <v>519</v>
      </c>
      <c r="L47" s="64" t="s">
        <v>519</v>
      </c>
      <c r="M47" s="64" t="s">
        <v>519</v>
      </c>
      <c r="N47" s="64" t="s">
        <v>519</v>
      </c>
      <c r="O47" s="65" t="s">
        <v>519</v>
      </c>
      <c r="P47" s="48"/>
      <c r="Q47" s="48"/>
      <c r="R47" s="48"/>
      <c r="S47" s="48"/>
      <c r="T47" s="48"/>
      <c r="U47" s="48"/>
    </row>
    <row r="48" spans="1:21" ht="30.75" customHeight="1" x14ac:dyDescent="0.15">
      <c r="A48" s="48"/>
      <c r="B48" s="1185"/>
      <c r="C48" s="1186"/>
      <c r="D48" s="62"/>
      <c r="E48" s="1191" t="s">
        <v>15</v>
      </c>
      <c r="F48" s="1191"/>
      <c r="G48" s="1191"/>
      <c r="H48" s="1191"/>
      <c r="I48" s="1191"/>
      <c r="J48" s="1192"/>
      <c r="K48" s="63">
        <v>632</v>
      </c>
      <c r="L48" s="64">
        <v>628</v>
      </c>
      <c r="M48" s="64">
        <v>605</v>
      </c>
      <c r="N48" s="64">
        <v>622</v>
      </c>
      <c r="O48" s="65">
        <v>589</v>
      </c>
      <c r="P48" s="48"/>
      <c r="Q48" s="48"/>
      <c r="R48" s="48"/>
      <c r="S48" s="48"/>
      <c r="T48" s="48"/>
      <c r="U48" s="48"/>
    </row>
    <row r="49" spans="1:21" ht="30.75" customHeight="1" x14ac:dyDescent="0.15">
      <c r="A49" s="48"/>
      <c r="B49" s="1185"/>
      <c r="C49" s="1186"/>
      <c r="D49" s="62"/>
      <c r="E49" s="1191" t="s">
        <v>16</v>
      </c>
      <c r="F49" s="1191"/>
      <c r="G49" s="1191"/>
      <c r="H49" s="1191"/>
      <c r="I49" s="1191"/>
      <c r="J49" s="1192"/>
      <c r="K49" s="63" t="s">
        <v>519</v>
      </c>
      <c r="L49" s="64" t="s">
        <v>519</v>
      </c>
      <c r="M49" s="64" t="s">
        <v>519</v>
      </c>
      <c r="N49" s="64" t="s">
        <v>519</v>
      </c>
      <c r="O49" s="65" t="s">
        <v>519</v>
      </c>
      <c r="P49" s="48"/>
      <c r="Q49" s="48"/>
      <c r="R49" s="48"/>
      <c r="S49" s="48"/>
      <c r="T49" s="48"/>
      <c r="U49" s="48"/>
    </row>
    <row r="50" spans="1:21" ht="30.75" customHeight="1" x14ac:dyDescent="0.15">
      <c r="A50" s="48"/>
      <c r="B50" s="1185"/>
      <c r="C50" s="1186"/>
      <c r="D50" s="62"/>
      <c r="E50" s="1191" t="s">
        <v>17</v>
      </c>
      <c r="F50" s="1191"/>
      <c r="G50" s="1191"/>
      <c r="H50" s="1191"/>
      <c r="I50" s="1191"/>
      <c r="J50" s="1192"/>
      <c r="K50" s="63">
        <v>17</v>
      </c>
      <c r="L50" s="64">
        <v>16</v>
      </c>
      <c r="M50" s="64">
        <v>16</v>
      </c>
      <c r="N50" s="64">
        <v>15</v>
      </c>
      <c r="O50" s="65">
        <v>15</v>
      </c>
      <c r="P50" s="48"/>
      <c r="Q50" s="48"/>
      <c r="R50" s="48"/>
      <c r="S50" s="48"/>
      <c r="T50" s="48"/>
      <c r="U50" s="48"/>
    </row>
    <row r="51" spans="1:21" ht="30.75" customHeight="1" x14ac:dyDescent="0.15">
      <c r="A51" s="48"/>
      <c r="B51" s="1187"/>
      <c r="C51" s="1188"/>
      <c r="D51" s="66"/>
      <c r="E51" s="1191" t="s">
        <v>18</v>
      </c>
      <c r="F51" s="1191"/>
      <c r="G51" s="1191"/>
      <c r="H51" s="1191"/>
      <c r="I51" s="1191"/>
      <c r="J51" s="1192"/>
      <c r="K51" s="63">
        <v>0</v>
      </c>
      <c r="L51" s="64">
        <v>0</v>
      </c>
      <c r="M51" s="64">
        <v>0</v>
      </c>
      <c r="N51" s="64">
        <v>0</v>
      </c>
      <c r="O51" s="65">
        <v>0</v>
      </c>
      <c r="P51" s="48"/>
      <c r="Q51" s="48"/>
      <c r="R51" s="48"/>
      <c r="S51" s="48"/>
      <c r="T51" s="48"/>
      <c r="U51" s="48"/>
    </row>
    <row r="52" spans="1:21" ht="30.75" customHeight="1" x14ac:dyDescent="0.15">
      <c r="A52" s="48"/>
      <c r="B52" s="1193" t="s">
        <v>19</v>
      </c>
      <c r="C52" s="1194"/>
      <c r="D52" s="66"/>
      <c r="E52" s="1191" t="s">
        <v>20</v>
      </c>
      <c r="F52" s="1191"/>
      <c r="G52" s="1191"/>
      <c r="H52" s="1191"/>
      <c r="I52" s="1191"/>
      <c r="J52" s="1192"/>
      <c r="K52" s="63">
        <v>1150</v>
      </c>
      <c r="L52" s="64">
        <v>1076</v>
      </c>
      <c r="M52" s="64">
        <v>1012</v>
      </c>
      <c r="N52" s="64">
        <v>958</v>
      </c>
      <c r="O52" s="65">
        <v>923</v>
      </c>
      <c r="P52" s="48"/>
      <c r="Q52" s="48"/>
      <c r="R52" s="48"/>
      <c r="S52" s="48"/>
      <c r="T52" s="48"/>
      <c r="U52" s="48"/>
    </row>
    <row r="53" spans="1:21" ht="30.75" customHeight="1" thickBot="1" x14ac:dyDescent="0.2">
      <c r="A53" s="48"/>
      <c r="B53" s="1195" t="s">
        <v>21</v>
      </c>
      <c r="C53" s="1196"/>
      <c r="D53" s="67"/>
      <c r="E53" s="1197" t="s">
        <v>22</v>
      </c>
      <c r="F53" s="1197"/>
      <c r="G53" s="1197"/>
      <c r="H53" s="1197"/>
      <c r="I53" s="1197"/>
      <c r="J53" s="1198"/>
      <c r="K53" s="68">
        <v>586</v>
      </c>
      <c r="L53" s="69">
        <v>549</v>
      </c>
      <c r="M53" s="69">
        <v>505</v>
      </c>
      <c r="N53" s="69">
        <v>496</v>
      </c>
      <c r="O53" s="70">
        <v>508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199" t="s">
        <v>25</v>
      </c>
      <c r="C57" s="1200"/>
      <c r="D57" s="1203" t="s">
        <v>26</v>
      </c>
      <c r="E57" s="1204"/>
      <c r="F57" s="1204"/>
      <c r="G57" s="1204"/>
      <c r="H57" s="1204"/>
      <c r="I57" s="1204"/>
      <c r="J57" s="1205"/>
      <c r="K57" s="83"/>
      <c r="L57" s="84"/>
      <c r="M57" s="84"/>
      <c r="N57" s="84"/>
      <c r="O57" s="85"/>
    </row>
    <row r="58" spans="1:21" ht="31.5" customHeight="1" thickBot="1" x14ac:dyDescent="0.2">
      <c r="B58" s="1201"/>
      <c r="C58" s="1202"/>
      <c r="D58" s="1206" t="s">
        <v>27</v>
      </c>
      <c r="E58" s="1207"/>
      <c r="F58" s="1207"/>
      <c r="G58" s="1207"/>
      <c r="H58" s="1207"/>
      <c r="I58" s="1207"/>
      <c r="J58" s="120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oul+ximjKQ4+sVOmFwvKCgb0qxAhh7J1WdJ6hsguJw5StuyAM3RinKEs/i2VQ2Y1LCt2FjM5MizFd4i0gYKoA==" saltValue="lde7fRg4s9+stnZLOgSWh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09" t="s">
        <v>30</v>
      </c>
      <c r="C41" s="1210"/>
      <c r="D41" s="102"/>
      <c r="E41" s="1215" t="s">
        <v>31</v>
      </c>
      <c r="F41" s="1215"/>
      <c r="G41" s="1215"/>
      <c r="H41" s="1216"/>
      <c r="I41" s="351">
        <v>8570</v>
      </c>
      <c r="J41" s="352">
        <v>8190</v>
      </c>
      <c r="K41" s="352">
        <v>8742</v>
      </c>
      <c r="L41" s="352">
        <v>8841</v>
      </c>
      <c r="M41" s="353">
        <v>9425</v>
      </c>
    </row>
    <row r="42" spans="2:13" ht="27.75" customHeight="1" x14ac:dyDescent="0.15">
      <c r="B42" s="1211"/>
      <c r="C42" s="1212"/>
      <c r="D42" s="103"/>
      <c r="E42" s="1217" t="s">
        <v>32</v>
      </c>
      <c r="F42" s="1217"/>
      <c r="G42" s="1217"/>
      <c r="H42" s="1218"/>
      <c r="I42" s="354">
        <v>110</v>
      </c>
      <c r="J42" s="355">
        <v>93</v>
      </c>
      <c r="K42" s="355">
        <v>77</v>
      </c>
      <c r="L42" s="355">
        <v>59</v>
      </c>
      <c r="M42" s="356">
        <v>44</v>
      </c>
    </row>
    <row r="43" spans="2:13" ht="27.75" customHeight="1" x14ac:dyDescent="0.15">
      <c r="B43" s="1211"/>
      <c r="C43" s="1212"/>
      <c r="D43" s="103"/>
      <c r="E43" s="1217" t="s">
        <v>33</v>
      </c>
      <c r="F43" s="1217"/>
      <c r="G43" s="1217"/>
      <c r="H43" s="1218"/>
      <c r="I43" s="354">
        <v>5175</v>
      </c>
      <c r="J43" s="355">
        <v>4807</v>
      </c>
      <c r="K43" s="355">
        <v>4509</v>
      </c>
      <c r="L43" s="355">
        <v>4072</v>
      </c>
      <c r="M43" s="356">
        <v>3541</v>
      </c>
    </row>
    <row r="44" spans="2:13" ht="27.75" customHeight="1" x14ac:dyDescent="0.15">
      <c r="B44" s="1211"/>
      <c r="C44" s="1212"/>
      <c r="D44" s="103"/>
      <c r="E44" s="1217" t="s">
        <v>34</v>
      </c>
      <c r="F44" s="1217"/>
      <c r="G44" s="1217"/>
      <c r="H44" s="1218"/>
      <c r="I44" s="354" t="s">
        <v>519</v>
      </c>
      <c r="J44" s="355" t="s">
        <v>519</v>
      </c>
      <c r="K44" s="355" t="s">
        <v>519</v>
      </c>
      <c r="L44" s="355" t="s">
        <v>519</v>
      </c>
      <c r="M44" s="356" t="s">
        <v>519</v>
      </c>
    </row>
    <row r="45" spans="2:13" ht="27.75" customHeight="1" x14ac:dyDescent="0.15">
      <c r="B45" s="1211"/>
      <c r="C45" s="1212"/>
      <c r="D45" s="103"/>
      <c r="E45" s="1217" t="s">
        <v>35</v>
      </c>
      <c r="F45" s="1217"/>
      <c r="G45" s="1217"/>
      <c r="H45" s="1218"/>
      <c r="I45" s="354">
        <v>1365</v>
      </c>
      <c r="J45" s="355">
        <v>1258</v>
      </c>
      <c r="K45" s="355">
        <v>1191</v>
      </c>
      <c r="L45" s="355">
        <v>1164</v>
      </c>
      <c r="M45" s="356">
        <v>1143</v>
      </c>
    </row>
    <row r="46" spans="2:13" ht="27.75" customHeight="1" x14ac:dyDescent="0.15">
      <c r="B46" s="1211"/>
      <c r="C46" s="1212"/>
      <c r="D46" s="104"/>
      <c r="E46" s="1217" t="s">
        <v>36</v>
      </c>
      <c r="F46" s="1217"/>
      <c r="G46" s="1217"/>
      <c r="H46" s="1218"/>
      <c r="I46" s="354" t="s">
        <v>519</v>
      </c>
      <c r="J46" s="355" t="s">
        <v>519</v>
      </c>
      <c r="K46" s="355" t="s">
        <v>519</v>
      </c>
      <c r="L46" s="355" t="s">
        <v>519</v>
      </c>
      <c r="M46" s="356" t="s">
        <v>519</v>
      </c>
    </row>
    <row r="47" spans="2:13" ht="27.75" customHeight="1" x14ac:dyDescent="0.15">
      <c r="B47" s="1211"/>
      <c r="C47" s="1212"/>
      <c r="D47" s="105"/>
      <c r="E47" s="1219" t="s">
        <v>37</v>
      </c>
      <c r="F47" s="1220"/>
      <c r="G47" s="1220"/>
      <c r="H47" s="1221"/>
      <c r="I47" s="354" t="s">
        <v>519</v>
      </c>
      <c r="J47" s="355" t="s">
        <v>519</v>
      </c>
      <c r="K47" s="355" t="s">
        <v>519</v>
      </c>
      <c r="L47" s="355" t="s">
        <v>519</v>
      </c>
      <c r="M47" s="356" t="s">
        <v>519</v>
      </c>
    </row>
    <row r="48" spans="2:13" ht="27.75" customHeight="1" x14ac:dyDescent="0.15">
      <c r="B48" s="1211"/>
      <c r="C48" s="1212"/>
      <c r="D48" s="103"/>
      <c r="E48" s="1217" t="s">
        <v>38</v>
      </c>
      <c r="F48" s="1217"/>
      <c r="G48" s="1217"/>
      <c r="H48" s="1218"/>
      <c r="I48" s="354" t="s">
        <v>519</v>
      </c>
      <c r="J48" s="355" t="s">
        <v>519</v>
      </c>
      <c r="K48" s="355" t="s">
        <v>519</v>
      </c>
      <c r="L48" s="355" t="s">
        <v>519</v>
      </c>
      <c r="M48" s="356" t="s">
        <v>519</v>
      </c>
    </row>
    <row r="49" spans="2:13" ht="27.75" customHeight="1" x14ac:dyDescent="0.15">
      <c r="B49" s="1213"/>
      <c r="C49" s="1214"/>
      <c r="D49" s="103"/>
      <c r="E49" s="1217" t="s">
        <v>39</v>
      </c>
      <c r="F49" s="1217"/>
      <c r="G49" s="1217"/>
      <c r="H49" s="1218"/>
      <c r="I49" s="354" t="s">
        <v>519</v>
      </c>
      <c r="J49" s="355" t="s">
        <v>519</v>
      </c>
      <c r="K49" s="355" t="s">
        <v>519</v>
      </c>
      <c r="L49" s="355" t="s">
        <v>519</v>
      </c>
      <c r="M49" s="356" t="s">
        <v>519</v>
      </c>
    </row>
    <row r="50" spans="2:13" ht="27.75" customHeight="1" x14ac:dyDescent="0.15">
      <c r="B50" s="1222" t="s">
        <v>40</v>
      </c>
      <c r="C50" s="1223"/>
      <c r="D50" s="106"/>
      <c r="E50" s="1217" t="s">
        <v>41</v>
      </c>
      <c r="F50" s="1217"/>
      <c r="G50" s="1217"/>
      <c r="H50" s="1218"/>
      <c r="I50" s="354">
        <v>6931</v>
      </c>
      <c r="J50" s="355">
        <v>6532</v>
      </c>
      <c r="K50" s="355">
        <v>6167</v>
      </c>
      <c r="L50" s="355">
        <v>6147</v>
      </c>
      <c r="M50" s="356">
        <v>6070</v>
      </c>
    </row>
    <row r="51" spans="2:13" ht="27.75" customHeight="1" x14ac:dyDescent="0.15">
      <c r="B51" s="1211"/>
      <c r="C51" s="1212"/>
      <c r="D51" s="103"/>
      <c r="E51" s="1217" t="s">
        <v>42</v>
      </c>
      <c r="F51" s="1217"/>
      <c r="G51" s="1217"/>
      <c r="H51" s="1218"/>
      <c r="I51" s="354">
        <v>174</v>
      </c>
      <c r="J51" s="355">
        <v>113</v>
      </c>
      <c r="K51" s="355">
        <v>80</v>
      </c>
      <c r="L51" s="355">
        <v>62</v>
      </c>
      <c r="M51" s="356">
        <v>38</v>
      </c>
    </row>
    <row r="52" spans="2:13" ht="27.75" customHeight="1" x14ac:dyDescent="0.15">
      <c r="B52" s="1213"/>
      <c r="C52" s="1214"/>
      <c r="D52" s="103"/>
      <c r="E52" s="1217" t="s">
        <v>43</v>
      </c>
      <c r="F52" s="1217"/>
      <c r="G52" s="1217"/>
      <c r="H52" s="1218"/>
      <c r="I52" s="354">
        <v>9234</v>
      </c>
      <c r="J52" s="355">
        <v>8913</v>
      </c>
      <c r="K52" s="355">
        <v>8983</v>
      </c>
      <c r="L52" s="355">
        <v>9277</v>
      </c>
      <c r="M52" s="356">
        <v>9201</v>
      </c>
    </row>
    <row r="53" spans="2:13" ht="27.75" customHeight="1" thickBot="1" x14ac:dyDescent="0.2">
      <c r="B53" s="1224" t="s">
        <v>44</v>
      </c>
      <c r="C53" s="1225"/>
      <c r="D53" s="107"/>
      <c r="E53" s="1226" t="s">
        <v>45</v>
      </c>
      <c r="F53" s="1226"/>
      <c r="G53" s="1226"/>
      <c r="H53" s="1227"/>
      <c r="I53" s="357">
        <v>-1118</v>
      </c>
      <c r="J53" s="358">
        <v>-1209</v>
      </c>
      <c r="K53" s="358">
        <v>-711</v>
      </c>
      <c r="L53" s="358">
        <v>-1350</v>
      </c>
      <c r="M53" s="359">
        <v>-1156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28aRfk5vRx9bHTWL9MS3e4uYNtGEvEkfhMiBCUgD1Q6L9rAyETloTkF3jIjr7rY3N8oRzMglzdhAJGNI897oQ==" saltValue="Nu+wwOs7WsBDv/fkaVWa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36" t="s">
        <v>48</v>
      </c>
      <c r="D55" s="1236"/>
      <c r="E55" s="1237"/>
      <c r="F55" s="119">
        <v>3546</v>
      </c>
      <c r="G55" s="119">
        <v>3699</v>
      </c>
      <c r="H55" s="120">
        <v>3761</v>
      </c>
    </row>
    <row r="56" spans="2:8" ht="52.5" customHeight="1" x14ac:dyDescent="0.15">
      <c r="B56" s="121"/>
      <c r="C56" s="1238" t="s">
        <v>49</v>
      </c>
      <c r="D56" s="1238"/>
      <c r="E56" s="1239"/>
      <c r="F56" s="122">
        <v>197</v>
      </c>
      <c r="G56" s="122">
        <v>197</v>
      </c>
      <c r="H56" s="123">
        <v>249</v>
      </c>
    </row>
    <row r="57" spans="2:8" ht="53.25" customHeight="1" x14ac:dyDescent="0.15">
      <c r="B57" s="121"/>
      <c r="C57" s="1240" t="s">
        <v>50</v>
      </c>
      <c r="D57" s="1240"/>
      <c r="E57" s="1241"/>
      <c r="F57" s="124">
        <v>2237</v>
      </c>
      <c r="G57" s="124">
        <v>2073</v>
      </c>
      <c r="H57" s="125">
        <v>1878</v>
      </c>
    </row>
    <row r="58" spans="2:8" ht="45.75" customHeight="1" x14ac:dyDescent="0.15">
      <c r="B58" s="126"/>
      <c r="C58" s="1228" t="s">
        <v>593</v>
      </c>
      <c r="D58" s="1229"/>
      <c r="E58" s="1230"/>
      <c r="F58" s="127">
        <v>470</v>
      </c>
      <c r="G58" s="127">
        <v>441</v>
      </c>
      <c r="H58" s="128">
        <v>394</v>
      </c>
    </row>
    <row r="59" spans="2:8" ht="45.75" customHeight="1" x14ac:dyDescent="0.15">
      <c r="B59" s="126"/>
      <c r="C59" s="1228" t="s">
        <v>594</v>
      </c>
      <c r="D59" s="1229"/>
      <c r="E59" s="1230"/>
      <c r="F59" s="127">
        <v>608</v>
      </c>
      <c r="G59" s="127">
        <v>493</v>
      </c>
      <c r="H59" s="128">
        <v>380</v>
      </c>
    </row>
    <row r="60" spans="2:8" ht="45.75" customHeight="1" x14ac:dyDescent="0.15">
      <c r="B60" s="126"/>
      <c r="C60" s="1228" t="s">
        <v>595</v>
      </c>
      <c r="D60" s="1229"/>
      <c r="E60" s="1230"/>
      <c r="F60" s="127">
        <v>266</v>
      </c>
      <c r="G60" s="127">
        <v>261</v>
      </c>
      <c r="H60" s="128">
        <v>294</v>
      </c>
    </row>
    <row r="61" spans="2:8" ht="45.75" customHeight="1" x14ac:dyDescent="0.15">
      <c r="B61" s="126"/>
      <c r="C61" s="1228" t="s">
        <v>596</v>
      </c>
      <c r="D61" s="1229"/>
      <c r="E61" s="1230"/>
      <c r="F61" s="127">
        <v>231</v>
      </c>
      <c r="G61" s="127">
        <v>229</v>
      </c>
      <c r="H61" s="128">
        <v>226</v>
      </c>
    </row>
    <row r="62" spans="2:8" ht="45.75" customHeight="1" thickBot="1" x14ac:dyDescent="0.2">
      <c r="B62" s="129"/>
      <c r="C62" s="1231" t="s">
        <v>597</v>
      </c>
      <c r="D62" s="1232"/>
      <c r="E62" s="1233"/>
      <c r="F62" s="130">
        <v>301</v>
      </c>
      <c r="G62" s="130">
        <v>293</v>
      </c>
      <c r="H62" s="131">
        <v>223</v>
      </c>
    </row>
    <row r="63" spans="2:8" ht="52.5" customHeight="1" thickBot="1" x14ac:dyDescent="0.2">
      <c r="B63" s="132"/>
      <c r="C63" s="1234" t="s">
        <v>51</v>
      </c>
      <c r="D63" s="1234"/>
      <c r="E63" s="1235"/>
      <c r="F63" s="133">
        <v>5980</v>
      </c>
      <c r="G63" s="133">
        <v>5969</v>
      </c>
      <c r="H63" s="134">
        <v>5888</v>
      </c>
    </row>
    <row r="64" spans="2:8" x14ac:dyDescent="0.15"/>
  </sheetData>
  <sheetProtection algorithmName="SHA-512" hashValue="CamPG6jUAOR2io6LV6RNl2K0R7q/UsJgv7GS/cgnE9rFnl7CxRJ5z/B1gYZca+sCmzdilIXlRy8O0Lje1oSNTA==" saltValue="B5dGdwxzVOMju4DS6SO6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election activeCell="AP71" sqref="AP71"/>
    </sheetView>
  </sheetViews>
  <sheetFormatPr defaultColWidth="0" defaultRowHeight="0" customHeight="1" zeroHeight="1" x14ac:dyDescent="0.15"/>
  <cols>
    <col min="1" max="1" width="6.375" style="1242" customWidth="1"/>
    <col min="2" max="107" width="2.5" style="1242" customWidth="1"/>
    <col min="108" max="108" width="6.125" style="1244" customWidth="1"/>
    <col min="109" max="109" width="5.875" style="1243" customWidth="1"/>
    <col min="110" max="16384" width="8.625" style="1242" hidden="1"/>
  </cols>
  <sheetData>
    <row r="1" spans="1:109" ht="42.75" customHeight="1" x14ac:dyDescent="0.15">
      <c r="A1" s="1299"/>
      <c r="B1" s="1298"/>
      <c r="DD1" s="1242"/>
      <c r="DE1" s="1242"/>
    </row>
    <row r="2" spans="1:109" ht="25.5" customHeight="1" x14ac:dyDescent="0.15">
      <c r="A2" s="1297"/>
      <c r="C2" s="1297"/>
      <c r="O2" s="1297"/>
      <c r="P2" s="1297"/>
      <c r="Q2" s="1297"/>
      <c r="R2" s="1297"/>
      <c r="S2" s="1297"/>
      <c r="T2" s="1297"/>
      <c r="U2" s="1297"/>
      <c r="V2" s="1297"/>
      <c r="W2" s="1297"/>
      <c r="X2" s="1297"/>
      <c r="Y2" s="1297"/>
      <c r="Z2" s="1297"/>
      <c r="AA2" s="1297"/>
      <c r="AB2" s="1297"/>
      <c r="AC2" s="1297"/>
      <c r="AD2" s="1297"/>
      <c r="AE2" s="1297"/>
      <c r="AF2" s="1297"/>
      <c r="AG2" s="1297"/>
      <c r="AH2" s="1297"/>
      <c r="AI2" s="1297"/>
      <c r="AU2" s="1297"/>
      <c r="BG2" s="1297"/>
      <c r="BS2" s="1297"/>
      <c r="CE2" s="1297"/>
      <c r="CQ2" s="1297"/>
      <c r="DD2" s="1242"/>
      <c r="DE2" s="1242"/>
    </row>
    <row r="3" spans="1:109" ht="25.5" customHeight="1" x14ac:dyDescent="0.15">
      <c r="A3" s="1297"/>
      <c r="C3" s="1297"/>
      <c r="O3" s="1297"/>
      <c r="P3" s="1297"/>
      <c r="Q3" s="1297"/>
      <c r="R3" s="1297"/>
      <c r="S3" s="1297"/>
      <c r="T3" s="1297"/>
      <c r="U3" s="1297"/>
      <c r="V3" s="1297"/>
      <c r="W3" s="1297"/>
      <c r="X3" s="1297"/>
      <c r="Y3" s="1297"/>
      <c r="Z3" s="1297"/>
      <c r="AA3" s="1297"/>
      <c r="AB3" s="1297"/>
      <c r="AC3" s="1297"/>
      <c r="AD3" s="1297"/>
      <c r="AE3" s="1297"/>
      <c r="AF3" s="1297"/>
      <c r="AG3" s="1297"/>
      <c r="AH3" s="1297"/>
      <c r="AI3" s="1297"/>
      <c r="AU3" s="1297"/>
      <c r="BG3" s="1297"/>
      <c r="BS3" s="1297"/>
      <c r="CE3" s="1297"/>
      <c r="CQ3" s="1297"/>
      <c r="DD3" s="1242"/>
      <c r="DE3" s="1242"/>
    </row>
    <row r="4" spans="1:109" s="255" customFormat="1" ht="13.5" x14ac:dyDescent="0.15">
      <c r="A4" s="1297"/>
      <c r="B4" s="1297"/>
      <c r="C4" s="1297"/>
      <c r="D4" s="1297"/>
      <c r="E4" s="1297"/>
      <c r="F4" s="1297"/>
      <c r="G4" s="1297"/>
      <c r="H4" s="1297"/>
      <c r="I4" s="1297"/>
      <c r="J4" s="1297"/>
      <c r="K4" s="1297"/>
      <c r="L4" s="1297"/>
      <c r="M4" s="1297"/>
      <c r="N4" s="1297"/>
      <c r="O4" s="1297"/>
      <c r="P4" s="1297"/>
      <c r="Q4" s="1297"/>
      <c r="R4" s="1297"/>
      <c r="S4" s="1297"/>
      <c r="T4" s="1297"/>
      <c r="U4" s="1297"/>
      <c r="V4" s="1297"/>
      <c r="W4" s="1297"/>
      <c r="X4" s="1297"/>
      <c r="Y4" s="1297"/>
      <c r="Z4" s="1297"/>
      <c r="AA4" s="1297"/>
      <c r="AB4" s="1297"/>
      <c r="AC4" s="1297"/>
      <c r="AD4" s="1297"/>
      <c r="AE4" s="1297"/>
      <c r="AF4" s="1297"/>
      <c r="AG4" s="1297"/>
      <c r="AH4" s="1297"/>
      <c r="AI4" s="1297"/>
      <c r="AJ4" s="1297"/>
      <c r="AK4" s="1297"/>
      <c r="AL4" s="1297"/>
      <c r="AM4" s="1297"/>
      <c r="AN4" s="1297"/>
      <c r="AO4" s="1297"/>
      <c r="AP4" s="1297"/>
      <c r="AQ4" s="1297"/>
      <c r="AR4" s="1297"/>
      <c r="AS4" s="1297"/>
      <c r="AT4" s="1297"/>
      <c r="AU4" s="1297"/>
      <c r="AV4" s="1297"/>
      <c r="AW4" s="1297"/>
      <c r="AX4" s="1297"/>
      <c r="AY4" s="1297"/>
      <c r="AZ4" s="1297"/>
      <c r="BA4" s="1297"/>
      <c r="BB4" s="1297"/>
      <c r="BC4" s="1297"/>
      <c r="BD4" s="1297"/>
      <c r="BE4" s="1297"/>
      <c r="BF4" s="1297"/>
      <c r="BG4" s="1297"/>
      <c r="BH4" s="1297"/>
      <c r="BI4" s="1297"/>
      <c r="BJ4" s="1297"/>
      <c r="BK4" s="1297"/>
      <c r="BL4" s="1297"/>
      <c r="BM4" s="1297"/>
      <c r="BN4" s="1297"/>
      <c r="BO4" s="1297"/>
      <c r="BP4" s="1297"/>
      <c r="BQ4" s="1297"/>
      <c r="BR4" s="1297"/>
      <c r="BS4" s="1297"/>
      <c r="BT4" s="1297"/>
      <c r="BU4" s="1297"/>
      <c r="BV4" s="1297"/>
      <c r="BW4" s="1297"/>
      <c r="BX4" s="1297"/>
      <c r="BY4" s="1297"/>
      <c r="BZ4" s="1297"/>
      <c r="CA4" s="1297"/>
      <c r="CB4" s="1297"/>
      <c r="CC4" s="1297"/>
      <c r="CD4" s="1297"/>
      <c r="CE4" s="1297"/>
      <c r="CF4" s="1297"/>
      <c r="CG4" s="1297"/>
      <c r="CH4" s="1297"/>
      <c r="CI4" s="1297"/>
      <c r="CJ4" s="1297"/>
      <c r="CK4" s="1297"/>
      <c r="CL4" s="1297"/>
      <c r="CM4" s="1297"/>
      <c r="CN4" s="1297"/>
      <c r="CO4" s="1297"/>
      <c r="CP4" s="1297"/>
      <c r="CQ4" s="1297"/>
      <c r="CR4" s="1297"/>
      <c r="CS4" s="1297"/>
      <c r="CT4" s="1297"/>
      <c r="CU4" s="1297"/>
      <c r="CV4" s="1297"/>
      <c r="CW4" s="1297"/>
      <c r="CX4" s="1297"/>
      <c r="CY4" s="1297"/>
      <c r="CZ4" s="1297"/>
      <c r="DA4" s="1297"/>
      <c r="DB4" s="1297"/>
      <c r="DC4" s="1297"/>
      <c r="DD4" s="1297"/>
      <c r="DE4" s="1297"/>
    </row>
    <row r="5" spans="1:109" s="255" customFormat="1" ht="13.5" x14ac:dyDescent="0.15">
      <c r="A5" s="1297"/>
      <c r="B5" s="1297"/>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c r="AE5" s="1297"/>
      <c r="AF5" s="1297"/>
      <c r="AG5" s="1297"/>
      <c r="AH5" s="1297"/>
      <c r="AI5" s="1297"/>
      <c r="AJ5" s="1297"/>
      <c r="AK5" s="1297"/>
      <c r="AL5" s="1297"/>
      <c r="AM5" s="1297"/>
      <c r="AN5" s="1297"/>
      <c r="AO5" s="1297"/>
      <c r="AP5" s="1297"/>
      <c r="AQ5" s="1297"/>
      <c r="AR5" s="1297"/>
      <c r="AS5" s="1297"/>
      <c r="AT5" s="1297"/>
      <c r="AU5" s="1297"/>
      <c r="AV5" s="1297"/>
      <c r="AW5" s="1297"/>
      <c r="AX5" s="1297"/>
      <c r="AY5" s="1297"/>
      <c r="AZ5" s="1297"/>
      <c r="BA5" s="1297"/>
      <c r="BB5" s="1297"/>
      <c r="BC5" s="1297"/>
      <c r="BD5" s="1297"/>
      <c r="BE5" s="1297"/>
      <c r="BF5" s="1297"/>
      <c r="BG5" s="1297"/>
      <c r="BH5" s="1297"/>
      <c r="BI5" s="1297"/>
      <c r="BJ5" s="1297"/>
      <c r="BK5" s="1297"/>
      <c r="BL5" s="1297"/>
      <c r="BM5" s="1297"/>
      <c r="BN5" s="1297"/>
      <c r="BO5" s="1297"/>
      <c r="BP5" s="1297"/>
      <c r="BQ5" s="1297"/>
      <c r="BR5" s="1297"/>
      <c r="BS5" s="1297"/>
      <c r="BT5" s="1297"/>
      <c r="BU5" s="1297"/>
      <c r="BV5" s="1297"/>
      <c r="BW5" s="1297"/>
      <c r="BX5" s="1297"/>
      <c r="BY5" s="1297"/>
      <c r="BZ5" s="1297"/>
      <c r="CA5" s="1297"/>
      <c r="CB5" s="1297"/>
      <c r="CC5" s="1297"/>
      <c r="CD5" s="1297"/>
      <c r="CE5" s="1297"/>
      <c r="CF5" s="1297"/>
      <c r="CG5" s="1297"/>
      <c r="CH5" s="1297"/>
      <c r="CI5" s="1297"/>
      <c r="CJ5" s="1297"/>
      <c r="CK5" s="1297"/>
      <c r="CL5" s="1297"/>
      <c r="CM5" s="1297"/>
      <c r="CN5" s="1297"/>
      <c r="CO5" s="1297"/>
      <c r="CP5" s="1297"/>
      <c r="CQ5" s="1297"/>
      <c r="CR5" s="1297"/>
      <c r="CS5" s="1297"/>
      <c r="CT5" s="1297"/>
      <c r="CU5" s="1297"/>
      <c r="CV5" s="1297"/>
      <c r="CW5" s="1297"/>
      <c r="CX5" s="1297"/>
      <c r="CY5" s="1297"/>
      <c r="CZ5" s="1297"/>
      <c r="DA5" s="1297"/>
      <c r="DB5" s="1297"/>
      <c r="DC5" s="1297"/>
      <c r="DD5" s="1297"/>
      <c r="DE5" s="1297"/>
    </row>
    <row r="6" spans="1:109" s="255" customFormat="1" ht="13.5" x14ac:dyDescent="0.15">
      <c r="A6" s="1297"/>
      <c r="B6" s="1297"/>
      <c r="C6" s="1297"/>
      <c r="D6" s="1297"/>
      <c r="E6" s="1297"/>
      <c r="F6" s="1297"/>
      <c r="G6" s="1297"/>
      <c r="H6" s="1297"/>
      <c r="I6" s="1297"/>
      <c r="J6" s="1297"/>
      <c r="K6" s="1297"/>
      <c r="L6" s="1297"/>
      <c r="M6" s="1297"/>
      <c r="N6" s="1297"/>
      <c r="O6" s="1297"/>
      <c r="P6" s="1297"/>
      <c r="Q6" s="1297"/>
      <c r="R6" s="1297"/>
      <c r="S6" s="1297"/>
      <c r="T6" s="1297"/>
      <c r="U6" s="1297"/>
      <c r="V6" s="1297"/>
      <c r="W6" s="1297"/>
      <c r="X6" s="1297"/>
      <c r="Y6" s="1297"/>
      <c r="Z6" s="1297"/>
      <c r="AA6" s="1297"/>
      <c r="AB6" s="1297"/>
      <c r="AC6" s="1297"/>
      <c r="AD6" s="1297"/>
      <c r="AE6" s="1297"/>
      <c r="AF6" s="1297"/>
      <c r="AG6" s="1297"/>
      <c r="AH6" s="1297"/>
      <c r="AI6" s="1297"/>
      <c r="AJ6" s="1297"/>
      <c r="AK6" s="1297"/>
      <c r="AL6" s="1297"/>
      <c r="AM6" s="1297"/>
      <c r="AN6" s="1297"/>
      <c r="AO6" s="1297"/>
      <c r="AP6" s="1297"/>
      <c r="AQ6" s="1297"/>
      <c r="AR6" s="1297"/>
      <c r="AS6" s="1297"/>
      <c r="AT6" s="1297"/>
      <c r="AU6" s="1297"/>
      <c r="AV6" s="1297"/>
      <c r="AW6" s="1297"/>
      <c r="AX6" s="1297"/>
      <c r="AY6" s="1297"/>
      <c r="AZ6" s="1297"/>
      <c r="BA6" s="1297"/>
      <c r="BB6" s="1297"/>
      <c r="BC6" s="1297"/>
      <c r="BD6" s="1297"/>
      <c r="BE6" s="1297"/>
      <c r="BF6" s="1297"/>
      <c r="BG6" s="1297"/>
      <c r="BH6" s="1297"/>
      <c r="BI6" s="1297"/>
      <c r="BJ6" s="1297"/>
      <c r="BK6" s="1297"/>
      <c r="BL6" s="1297"/>
      <c r="BM6" s="1297"/>
      <c r="BN6" s="1297"/>
      <c r="BO6" s="1297"/>
      <c r="BP6" s="1297"/>
      <c r="BQ6" s="1297"/>
      <c r="BR6" s="1297"/>
      <c r="BS6" s="1297"/>
      <c r="BT6" s="1297"/>
      <c r="BU6" s="1297"/>
      <c r="BV6" s="1297"/>
      <c r="BW6" s="1297"/>
      <c r="BX6" s="1297"/>
      <c r="BY6" s="1297"/>
      <c r="BZ6" s="1297"/>
      <c r="CA6" s="1297"/>
      <c r="CB6" s="1297"/>
      <c r="CC6" s="1297"/>
      <c r="CD6" s="1297"/>
      <c r="CE6" s="1297"/>
      <c r="CF6" s="1297"/>
      <c r="CG6" s="1297"/>
      <c r="CH6" s="1297"/>
      <c r="CI6" s="1297"/>
      <c r="CJ6" s="1297"/>
      <c r="CK6" s="1297"/>
      <c r="CL6" s="1297"/>
      <c r="CM6" s="1297"/>
      <c r="CN6" s="1297"/>
      <c r="CO6" s="1297"/>
      <c r="CP6" s="1297"/>
      <c r="CQ6" s="1297"/>
      <c r="CR6" s="1297"/>
      <c r="CS6" s="1297"/>
      <c r="CT6" s="1297"/>
      <c r="CU6" s="1297"/>
      <c r="CV6" s="1297"/>
      <c r="CW6" s="1297"/>
      <c r="CX6" s="1297"/>
      <c r="CY6" s="1297"/>
      <c r="CZ6" s="1297"/>
      <c r="DA6" s="1297"/>
      <c r="DB6" s="1297"/>
      <c r="DC6" s="1297"/>
      <c r="DD6" s="1297"/>
      <c r="DE6" s="1297"/>
    </row>
    <row r="7" spans="1:109" s="255" customFormat="1" ht="13.5" x14ac:dyDescent="0.15">
      <c r="A7" s="1297"/>
      <c r="B7" s="1297"/>
      <c r="C7" s="1297"/>
      <c r="D7" s="1297"/>
      <c r="E7" s="1297"/>
      <c r="F7" s="1297"/>
      <c r="G7" s="1297"/>
      <c r="H7" s="1297"/>
      <c r="I7" s="1297"/>
      <c r="J7" s="1297"/>
      <c r="K7" s="1297"/>
      <c r="L7" s="1297"/>
      <c r="M7" s="1297"/>
      <c r="N7" s="1297"/>
      <c r="O7" s="1297"/>
      <c r="P7" s="1297"/>
      <c r="Q7" s="1297"/>
      <c r="R7" s="1297"/>
      <c r="S7" s="1297"/>
      <c r="T7" s="1297"/>
      <c r="U7" s="1297"/>
      <c r="V7" s="1297"/>
      <c r="W7" s="1297"/>
      <c r="X7" s="1297"/>
      <c r="Y7" s="1297"/>
      <c r="Z7" s="1297"/>
      <c r="AA7" s="1297"/>
      <c r="AB7" s="1297"/>
      <c r="AC7" s="1297"/>
      <c r="AD7" s="1297"/>
      <c r="AE7" s="1297"/>
      <c r="AF7" s="1297"/>
      <c r="AG7" s="1297"/>
      <c r="AH7" s="1297"/>
      <c r="AI7" s="1297"/>
      <c r="AJ7" s="1297"/>
      <c r="AK7" s="1297"/>
      <c r="AL7" s="1297"/>
      <c r="AM7" s="1297"/>
      <c r="AN7" s="1297"/>
      <c r="AO7" s="1297"/>
      <c r="AP7" s="1297"/>
      <c r="AQ7" s="1297"/>
      <c r="AR7" s="1297"/>
      <c r="AS7" s="1297"/>
      <c r="AT7" s="1297"/>
      <c r="AU7" s="1297"/>
      <c r="AV7" s="1297"/>
      <c r="AW7" s="1297"/>
      <c r="AX7" s="1297"/>
      <c r="AY7" s="1297"/>
      <c r="AZ7" s="1297"/>
      <c r="BA7" s="1297"/>
      <c r="BB7" s="1297"/>
      <c r="BC7" s="1297"/>
      <c r="BD7" s="1297"/>
      <c r="BE7" s="1297"/>
      <c r="BF7" s="1297"/>
      <c r="BG7" s="1297"/>
      <c r="BH7" s="1297"/>
      <c r="BI7" s="1297"/>
      <c r="BJ7" s="1297"/>
      <c r="BK7" s="1297"/>
      <c r="BL7" s="1297"/>
      <c r="BM7" s="1297"/>
      <c r="BN7" s="1297"/>
      <c r="BO7" s="1297"/>
      <c r="BP7" s="1297"/>
      <c r="BQ7" s="1297"/>
      <c r="BR7" s="1297"/>
      <c r="BS7" s="1297"/>
      <c r="BT7" s="1297"/>
      <c r="BU7" s="1297"/>
      <c r="BV7" s="1297"/>
      <c r="BW7" s="1297"/>
      <c r="BX7" s="1297"/>
      <c r="BY7" s="1297"/>
      <c r="BZ7" s="1297"/>
      <c r="CA7" s="1297"/>
      <c r="CB7" s="1297"/>
      <c r="CC7" s="1297"/>
      <c r="CD7" s="1297"/>
      <c r="CE7" s="1297"/>
      <c r="CF7" s="1297"/>
      <c r="CG7" s="1297"/>
      <c r="CH7" s="1297"/>
      <c r="CI7" s="1297"/>
      <c r="CJ7" s="1297"/>
      <c r="CK7" s="1297"/>
      <c r="CL7" s="1297"/>
      <c r="CM7" s="1297"/>
      <c r="CN7" s="1297"/>
      <c r="CO7" s="1297"/>
      <c r="CP7" s="1297"/>
      <c r="CQ7" s="1297"/>
      <c r="CR7" s="1297"/>
      <c r="CS7" s="1297"/>
      <c r="CT7" s="1297"/>
      <c r="CU7" s="1297"/>
      <c r="CV7" s="1297"/>
      <c r="CW7" s="1297"/>
      <c r="CX7" s="1297"/>
      <c r="CY7" s="1297"/>
      <c r="CZ7" s="1297"/>
      <c r="DA7" s="1297"/>
      <c r="DB7" s="1297"/>
      <c r="DC7" s="1297"/>
      <c r="DD7" s="1297"/>
      <c r="DE7" s="1297"/>
    </row>
    <row r="8" spans="1:109" s="255" customFormat="1" ht="13.5" x14ac:dyDescent="0.15">
      <c r="A8" s="1297"/>
      <c r="B8" s="1297"/>
      <c r="C8" s="1297"/>
      <c r="D8" s="1297"/>
      <c r="E8" s="1297"/>
      <c r="F8" s="1297"/>
      <c r="G8" s="1297"/>
      <c r="H8" s="1297"/>
      <c r="I8" s="1297"/>
      <c r="J8" s="1297"/>
      <c r="K8" s="1297"/>
      <c r="L8" s="1297"/>
      <c r="M8" s="1297"/>
      <c r="N8" s="1297"/>
      <c r="O8" s="1297"/>
      <c r="P8" s="1297"/>
      <c r="Q8" s="1297"/>
      <c r="R8" s="1297"/>
      <c r="S8" s="1297"/>
      <c r="T8" s="1297"/>
      <c r="U8" s="1297"/>
      <c r="V8" s="1297"/>
      <c r="W8" s="1297"/>
      <c r="X8" s="1297"/>
      <c r="Y8" s="1297"/>
      <c r="Z8" s="1297"/>
      <c r="AA8" s="1297"/>
      <c r="AB8" s="1297"/>
      <c r="AC8" s="1297"/>
      <c r="AD8" s="1297"/>
      <c r="AE8" s="1297"/>
      <c r="AF8" s="1297"/>
      <c r="AG8" s="1297"/>
      <c r="AH8" s="1297"/>
      <c r="AI8" s="1297"/>
      <c r="AJ8" s="1297"/>
      <c r="AK8" s="1297"/>
      <c r="AL8" s="1297"/>
      <c r="AM8" s="1297"/>
      <c r="AN8" s="1297"/>
      <c r="AO8" s="1297"/>
      <c r="AP8" s="1297"/>
      <c r="AQ8" s="1297"/>
      <c r="AR8" s="1297"/>
      <c r="AS8" s="1297"/>
      <c r="AT8" s="1297"/>
      <c r="AU8" s="1297"/>
      <c r="AV8" s="1297"/>
      <c r="AW8" s="1297"/>
      <c r="AX8" s="1297"/>
      <c r="AY8" s="1297"/>
      <c r="AZ8" s="1297"/>
      <c r="BA8" s="1297"/>
      <c r="BB8" s="1297"/>
      <c r="BC8" s="1297"/>
      <c r="BD8" s="1297"/>
      <c r="BE8" s="1297"/>
      <c r="BF8" s="1297"/>
      <c r="BG8" s="1297"/>
      <c r="BH8" s="1297"/>
      <c r="BI8" s="1297"/>
      <c r="BJ8" s="1297"/>
      <c r="BK8" s="1297"/>
      <c r="BL8" s="1297"/>
      <c r="BM8" s="1297"/>
      <c r="BN8" s="1297"/>
      <c r="BO8" s="1297"/>
      <c r="BP8" s="1297"/>
      <c r="BQ8" s="1297"/>
      <c r="BR8" s="1297"/>
      <c r="BS8" s="1297"/>
      <c r="BT8" s="1297"/>
      <c r="BU8" s="1297"/>
      <c r="BV8" s="1297"/>
      <c r="BW8" s="1297"/>
      <c r="BX8" s="1297"/>
      <c r="BY8" s="1297"/>
      <c r="BZ8" s="1297"/>
      <c r="CA8" s="1297"/>
      <c r="CB8" s="1297"/>
      <c r="CC8" s="1297"/>
      <c r="CD8" s="1297"/>
      <c r="CE8" s="1297"/>
      <c r="CF8" s="1297"/>
      <c r="CG8" s="1297"/>
      <c r="CH8" s="1297"/>
      <c r="CI8" s="1297"/>
      <c r="CJ8" s="1297"/>
      <c r="CK8" s="1297"/>
      <c r="CL8" s="1297"/>
      <c r="CM8" s="1297"/>
      <c r="CN8" s="1297"/>
      <c r="CO8" s="1297"/>
      <c r="CP8" s="1297"/>
      <c r="CQ8" s="1297"/>
      <c r="CR8" s="1297"/>
      <c r="CS8" s="1297"/>
      <c r="CT8" s="1297"/>
      <c r="CU8" s="1297"/>
      <c r="CV8" s="1297"/>
      <c r="CW8" s="1297"/>
      <c r="CX8" s="1297"/>
      <c r="CY8" s="1297"/>
      <c r="CZ8" s="1297"/>
      <c r="DA8" s="1297"/>
      <c r="DB8" s="1297"/>
      <c r="DC8" s="1297"/>
      <c r="DD8" s="1297"/>
      <c r="DE8" s="1297"/>
    </row>
    <row r="9" spans="1:109" s="255" customFormat="1" ht="13.5" x14ac:dyDescent="0.15">
      <c r="A9" s="1297"/>
      <c r="B9" s="1297"/>
      <c r="C9" s="1297"/>
      <c r="D9" s="1297"/>
      <c r="E9" s="1297"/>
      <c r="F9" s="1297"/>
      <c r="G9" s="1297"/>
      <c r="H9" s="1297"/>
      <c r="I9" s="1297"/>
      <c r="J9" s="1297"/>
      <c r="K9" s="1297"/>
      <c r="L9" s="1297"/>
      <c r="M9" s="1297"/>
      <c r="N9" s="1297"/>
      <c r="O9" s="1297"/>
      <c r="P9" s="1297"/>
      <c r="Q9" s="1297"/>
      <c r="R9" s="1297"/>
      <c r="S9" s="1297"/>
      <c r="T9" s="1297"/>
      <c r="U9" s="1297"/>
      <c r="V9" s="1297"/>
      <c r="W9" s="1297"/>
      <c r="X9" s="1297"/>
      <c r="Y9" s="1297"/>
      <c r="Z9" s="1297"/>
      <c r="AA9" s="1297"/>
      <c r="AB9" s="1297"/>
      <c r="AC9" s="1297"/>
      <c r="AD9" s="1297"/>
      <c r="AE9" s="1297"/>
      <c r="AF9" s="1297"/>
      <c r="AG9" s="1297"/>
      <c r="AH9" s="1297"/>
      <c r="AI9" s="1297"/>
      <c r="AJ9" s="1297"/>
      <c r="AK9" s="1297"/>
      <c r="AL9" s="1297"/>
      <c r="AM9" s="1297"/>
      <c r="AN9" s="1297"/>
      <c r="AO9" s="1297"/>
      <c r="AP9" s="1297"/>
      <c r="AQ9" s="1297"/>
      <c r="AR9" s="1297"/>
      <c r="AS9" s="1297"/>
      <c r="AT9" s="1297"/>
      <c r="AU9" s="1297"/>
      <c r="AV9" s="1297"/>
      <c r="AW9" s="1297"/>
      <c r="AX9" s="1297"/>
      <c r="AY9" s="1297"/>
      <c r="AZ9" s="1297"/>
      <c r="BA9" s="1297"/>
      <c r="BB9" s="1297"/>
      <c r="BC9" s="1297"/>
      <c r="BD9" s="1297"/>
      <c r="BE9" s="1297"/>
      <c r="BF9" s="1297"/>
      <c r="BG9" s="1297"/>
      <c r="BH9" s="1297"/>
      <c r="BI9" s="1297"/>
      <c r="BJ9" s="1297"/>
      <c r="BK9" s="1297"/>
      <c r="BL9" s="1297"/>
      <c r="BM9" s="1297"/>
      <c r="BN9" s="1297"/>
      <c r="BO9" s="1297"/>
      <c r="BP9" s="1297"/>
      <c r="BQ9" s="1297"/>
      <c r="BR9" s="1297"/>
      <c r="BS9" s="1297"/>
      <c r="BT9" s="1297"/>
      <c r="BU9" s="1297"/>
      <c r="BV9" s="1297"/>
      <c r="BW9" s="1297"/>
      <c r="BX9" s="1297"/>
      <c r="BY9" s="1297"/>
      <c r="BZ9" s="1297"/>
      <c r="CA9" s="1297"/>
      <c r="CB9" s="1297"/>
      <c r="CC9" s="1297"/>
      <c r="CD9" s="1297"/>
      <c r="CE9" s="1297"/>
      <c r="CF9" s="1297"/>
      <c r="CG9" s="1297"/>
      <c r="CH9" s="1297"/>
      <c r="CI9" s="1297"/>
      <c r="CJ9" s="1297"/>
      <c r="CK9" s="1297"/>
      <c r="CL9" s="1297"/>
      <c r="CM9" s="1297"/>
      <c r="CN9" s="1297"/>
      <c r="CO9" s="1297"/>
      <c r="CP9" s="1297"/>
      <c r="CQ9" s="1297"/>
      <c r="CR9" s="1297"/>
      <c r="CS9" s="1297"/>
      <c r="CT9" s="1297"/>
      <c r="CU9" s="1297"/>
      <c r="CV9" s="1297"/>
      <c r="CW9" s="1297"/>
      <c r="CX9" s="1297"/>
      <c r="CY9" s="1297"/>
      <c r="CZ9" s="1297"/>
      <c r="DA9" s="1297"/>
      <c r="DB9" s="1297"/>
      <c r="DC9" s="1297"/>
      <c r="DD9" s="1297"/>
      <c r="DE9" s="1297"/>
    </row>
    <row r="10" spans="1:109" s="255" customFormat="1" ht="13.5" x14ac:dyDescent="0.15">
      <c r="A10" s="1297"/>
      <c r="B10" s="1297"/>
      <c r="C10" s="1297"/>
      <c r="D10" s="1297"/>
      <c r="E10" s="1297"/>
      <c r="F10" s="1297"/>
      <c r="G10" s="1297"/>
      <c r="H10" s="1297"/>
      <c r="I10" s="1297"/>
      <c r="J10" s="1297"/>
      <c r="K10" s="1297"/>
      <c r="L10" s="1297"/>
      <c r="M10" s="1297"/>
      <c r="N10" s="1297"/>
      <c r="O10" s="1297"/>
      <c r="P10" s="1297"/>
      <c r="Q10" s="1297"/>
      <c r="R10" s="1297"/>
      <c r="S10" s="1297"/>
      <c r="T10" s="1297"/>
      <c r="U10" s="1297"/>
      <c r="V10" s="1297"/>
      <c r="W10" s="1297"/>
      <c r="X10" s="1297"/>
      <c r="Y10" s="1297"/>
      <c r="Z10" s="1297"/>
      <c r="AA10" s="1297"/>
      <c r="AB10" s="1297"/>
      <c r="AC10" s="1297"/>
      <c r="AD10" s="1297"/>
      <c r="AE10" s="1297"/>
      <c r="AF10" s="1297"/>
      <c r="AG10" s="1297"/>
      <c r="AH10" s="1297"/>
      <c r="AI10" s="1297"/>
      <c r="AJ10" s="1297"/>
      <c r="AK10" s="1297"/>
      <c r="AL10" s="1297"/>
      <c r="AM10" s="1297"/>
      <c r="AN10" s="1297"/>
      <c r="AO10" s="1297"/>
      <c r="AP10" s="1297"/>
      <c r="AQ10" s="1297"/>
      <c r="AR10" s="1297"/>
      <c r="AS10" s="1297"/>
      <c r="AT10" s="1297"/>
      <c r="AU10" s="1297"/>
      <c r="AV10" s="1297"/>
      <c r="AW10" s="1297"/>
      <c r="AX10" s="1297"/>
      <c r="AY10" s="1297"/>
      <c r="AZ10" s="1297"/>
      <c r="BA10" s="1297"/>
      <c r="BB10" s="1297"/>
      <c r="BC10" s="1297"/>
      <c r="BD10" s="1297"/>
      <c r="BE10" s="1297"/>
      <c r="BF10" s="1297"/>
      <c r="BG10" s="1297"/>
      <c r="BH10" s="1297"/>
      <c r="BI10" s="1297"/>
      <c r="BJ10" s="1297"/>
      <c r="BK10" s="1297"/>
      <c r="BL10" s="1297"/>
      <c r="BM10" s="1297"/>
      <c r="BN10" s="1297"/>
      <c r="BO10" s="1297"/>
      <c r="BP10" s="1297"/>
      <c r="BQ10" s="1297"/>
      <c r="BR10" s="1297"/>
      <c r="BS10" s="1297"/>
      <c r="BT10" s="1297"/>
      <c r="BU10" s="1297"/>
      <c r="BV10" s="1297"/>
      <c r="BW10" s="1297"/>
      <c r="BX10" s="1297"/>
      <c r="BY10" s="1297"/>
      <c r="BZ10" s="1297"/>
      <c r="CA10" s="1297"/>
      <c r="CB10" s="1297"/>
      <c r="CC10" s="1297"/>
      <c r="CD10" s="1297"/>
      <c r="CE10" s="1297"/>
      <c r="CF10" s="1297"/>
      <c r="CG10" s="1297"/>
      <c r="CH10" s="1297"/>
      <c r="CI10" s="1297"/>
      <c r="CJ10" s="1297"/>
      <c r="CK10" s="1297"/>
      <c r="CL10" s="1297"/>
      <c r="CM10" s="1297"/>
      <c r="CN10" s="1297"/>
      <c r="CO10" s="1297"/>
      <c r="CP10" s="1297"/>
      <c r="CQ10" s="1297"/>
      <c r="CR10" s="1297"/>
      <c r="CS10" s="1297"/>
      <c r="CT10" s="1297"/>
      <c r="CU10" s="1297"/>
      <c r="CV10" s="1297"/>
      <c r="CW10" s="1297"/>
      <c r="CX10" s="1297"/>
      <c r="CY10" s="1297"/>
      <c r="CZ10" s="1297"/>
      <c r="DA10" s="1297"/>
      <c r="DB10" s="1297"/>
      <c r="DC10" s="1297"/>
      <c r="DD10" s="1297"/>
      <c r="DE10" s="1297"/>
    </row>
    <row r="11" spans="1:109" s="255" customFormat="1" ht="13.5" x14ac:dyDescent="0.15">
      <c r="A11" s="1297"/>
      <c r="B11" s="1297"/>
      <c r="C11" s="1297"/>
      <c r="D11" s="1297"/>
      <c r="E11" s="1297"/>
      <c r="F11" s="1297"/>
      <c r="G11" s="1297"/>
      <c r="H11" s="1297"/>
      <c r="I11" s="1297"/>
      <c r="J11" s="1297"/>
      <c r="K11" s="1297"/>
      <c r="L11" s="1297"/>
      <c r="M11" s="1297"/>
      <c r="N11" s="1297"/>
      <c r="O11" s="1297"/>
      <c r="P11" s="1297"/>
      <c r="Q11" s="1297"/>
      <c r="R11" s="1297"/>
      <c r="S11" s="1297"/>
      <c r="T11" s="1297"/>
      <c r="U11" s="1297"/>
      <c r="V11" s="1297"/>
      <c r="W11" s="1297"/>
      <c r="X11" s="1297"/>
      <c r="Y11" s="1297"/>
      <c r="Z11" s="1297"/>
      <c r="AA11" s="1297"/>
      <c r="AB11" s="1297"/>
      <c r="AC11" s="1297"/>
      <c r="AD11" s="1297"/>
      <c r="AE11" s="1297"/>
      <c r="AF11" s="1297"/>
      <c r="AG11" s="1297"/>
      <c r="AH11" s="1297"/>
      <c r="AI11" s="1297"/>
      <c r="AJ11" s="1297"/>
      <c r="AK11" s="1297"/>
      <c r="AL11" s="1297"/>
      <c r="AM11" s="1297"/>
      <c r="AN11" s="1297"/>
      <c r="AO11" s="1297"/>
      <c r="AP11" s="1297"/>
      <c r="AQ11" s="1297"/>
      <c r="AR11" s="1297"/>
      <c r="AS11" s="1297"/>
      <c r="AT11" s="1297"/>
      <c r="AU11" s="1297"/>
      <c r="AV11" s="1297"/>
      <c r="AW11" s="1297"/>
      <c r="AX11" s="1297"/>
      <c r="AY11" s="1297"/>
      <c r="AZ11" s="1297"/>
      <c r="BA11" s="1297"/>
      <c r="BB11" s="1297"/>
      <c r="BC11" s="1297"/>
      <c r="BD11" s="1297"/>
      <c r="BE11" s="1297"/>
      <c r="BF11" s="1297"/>
      <c r="BG11" s="1297"/>
      <c r="BH11" s="1297"/>
      <c r="BI11" s="1297"/>
      <c r="BJ11" s="1297"/>
      <c r="BK11" s="1297"/>
      <c r="BL11" s="1297"/>
      <c r="BM11" s="1297"/>
      <c r="BN11" s="1297"/>
      <c r="BO11" s="1297"/>
      <c r="BP11" s="1297"/>
      <c r="BQ11" s="1297"/>
      <c r="BR11" s="1297"/>
      <c r="BS11" s="1297"/>
      <c r="BT11" s="1297"/>
      <c r="BU11" s="1297"/>
      <c r="BV11" s="1297"/>
      <c r="BW11" s="1297"/>
      <c r="BX11" s="1297"/>
      <c r="BY11" s="1297"/>
      <c r="BZ11" s="1297"/>
      <c r="CA11" s="1297"/>
      <c r="CB11" s="1297"/>
      <c r="CC11" s="1297"/>
      <c r="CD11" s="1297"/>
      <c r="CE11" s="1297"/>
      <c r="CF11" s="1297"/>
      <c r="CG11" s="1297"/>
      <c r="CH11" s="1297"/>
      <c r="CI11" s="1297"/>
      <c r="CJ11" s="1297"/>
      <c r="CK11" s="1297"/>
      <c r="CL11" s="1297"/>
      <c r="CM11" s="1297"/>
      <c r="CN11" s="1297"/>
      <c r="CO11" s="1297"/>
      <c r="CP11" s="1297"/>
      <c r="CQ11" s="1297"/>
      <c r="CR11" s="1297"/>
      <c r="CS11" s="1297"/>
      <c r="CT11" s="1297"/>
      <c r="CU11" s="1297"/>
      <c r="CV11" s="1297"/>
      <c r="CW11" s="1297"/>
      <c r="CX11" s="1297"/>
      <c r="CY11" s="1297"/>
      <c r="CZ11" s="1297"/>
      <c r="DA11" s="1297"/>
      <c r="DB11" s="1297"/>
      <c r="DC11" s="1297"/>
      <c r="DD11" s="1297"/>
      <c r="DE11" s="1297"/>
    </row>
    <row r="12" spans="1:109" s="255" customFormat="1" ht="13.5" x14ac:dyDescent="0.15">
      <c r="A12" s="1297"/>
      <c r="B12" s="1297"/>
      <c r="C12" s="1297"/>
      <c r="D12" s="1297"/>
      <c r="E12" s="1297"/>
      <c r="F12" s="1297"/>
      <c r="G12" s="1297"/>
      <c r="H12" s="1297"/>
      <c r="I12" s="1297"/>
      <c r="J12" s="1297"/>
      <c r="K12" s="1297"/>
      <c r="L12" s="1297"/>
      <c r="M12" s="1297"/>
      <c r="N12" s="1297"/>
      <c r="O12" s="1297"/>
      <c r="P12" s="1297"/>
      <c r="Q12" s="1297"/>
      <c r="R12" s="1297"/>
      <c r="S12" s="1297"/>
      <c r="T12" s="1297"/>
      <c r="U12" s="1297"/>
      <c r="V12" s="1297"/>
      <c r="W12" s="1297"/>
      <c r="X12" s="1297"/>
      <c r="Y12" s="1297"/>
      <c r="Z12" s="1297"/>
      <c r="AA12" s="1297"/>
      <c r="AB12" s="1297"/>
      <c r="AC12" s="1297"/>
      <c r="AD12" s="1297"/>
      <c r="AE12" s="1297"/>
      <c r="AF12" s="1297"/>
      <c r="AG12" s="1297"/>
      <c r="AH12" s="1297"/>
      <c r="AI12" s="1297"/>
      <c r="AJ12" s="1297"/>
      <c r="AK12" s="1297"/>
      <c r="AL12" s="1297"/>
      <c r="AM12" s="1297"/>
      <c r="AN12" s="1297"/>
      <c r="AO12" s="1297"/>
      <c r="AP12" s="1297"/>
      <c r="AQ12" s="1297"/>
      <c r="AR12" s="1297"/>
      <c r="AS12" s="1297"/>
      <c r="AT12" s="1297"/>
      <c r="AU12" s="1297"/>
      <c r="AV12" s="1297"/>
      <c r="AW12" s="1297"/>
      <c r="AX12" s="1297"/>
      <c r="AY12" s="1297"/>
      <c r="AZ12" s="1297"/>
      <c r="BA12" s="1297"/>
      <c r="BB12" s="1297"/>
      <c r="BC12" s="1297"/>
      <c r="BD12" s="1297"/>
      <c r="BE12" s="1297"/>
      <c r="BF12" s="1297"/>
      <c r="BG12" s="1297"/>
      <c r="BH12" s="1297"/>
      <c r="BI12" s="1297"/>
      <c r="BJ12" s="1297"/>
      <c r="BK12" s="1297"/>
      <c r="BL12" s="1297"/>
      <c r="BM12" s="1297"/>
      <c r="BN12" s="1297"/>
      <c r="BO12" s="1297"/>
      <c r="BP12" s="1297"/>
      <c r="BQ12" s="1297"/>
      <c r="BR12" s="1297"/>
      <c r="BS12" s="1297"/>
      <c r="BT12" s="1297"/>
      <c r="BU12" s="1297"/>
      <c r="BV12" s="1297"/>
      <c r="BW12" s="1297"/>
      <c r="BX12" s="1297"/>
      <c r="BY12" s="1297"/>
      <c r="BZ12" s="1297"/>
      <c r="CA12" s="1297"/>
      <c r="CB12" s="1297"/>
      <c r="CC12" s="1297"/>
      <c r="CD12" s="1297"/>
      <c r="CE12" s="1297"/>
      <c r="CF12" s="1297"/>
      <c r="CG12" s="1297"/>
      <c r="CH12" s="1297"/>
      <c r="CI12" s="1297"/>
      <c r="CJ12" s="1297"/>
      <c r="CK12" s="1297"/>
      <c r="CL12" s="1297"/>
      <c r="CM12" s="1297"/>
      <c r="CN12" s="1297"/>
      <c r="CO12" s="1297"/>
      <c r="CP12" s="1297"/>
      <c r="CQ12" s="1297"/>
      <c r="CR12" s="1297"/>
      <c r="CS12" s="1297"/>
      <c r="CT12" s="1297"/>
      <c r="CU12" s="1297"/>
      <c r="CV12" s="1297"/>
      <c r="CW12" s="1297"/>
      <c r="CX12" s="1297"/>
      <c r="CY12" s="1297"/>
      <c r="CZ12" s="1297"/>
      <c r="DA12" s="1297"/>
      <c r="DB12" s="1297"/>
      <c r="DC12" s="1297"/>
      <c r="DD12" s="1297"/>
      <c r="DE12" s="1297"/>
    </row>
    <row r="13" spans="1:109" s="255" customFormat="1" ht="13.5" x14ac:dyDescent="0.15">
      <c r="A13" s="1297"/>
      <c r="B13" s="1297"/>
      <c r="C13" s="1297"/>
      <c r="D13" s="1297"/>
      <c r="E13" s="1297"/>
      <c r="F13" s="1297"/>
      <c r="G13" s="1297"/>
      <c r="H13" s="1297"/>
      <c r="I13" s="1297"/>
      <c r="J13" s="1297"/>
      <c r="K13" s="1297"/>
      <c r="L13" s="1297"/>
      <c r="M13" s="1297"/>
      <c r="N13" s="1297"/>
      <c r="O13" s="1297"/>
      <c r="P13" s="1297"/>
      <c r="Q13" s="1297"/>
      <c r="R13" s="1297"/>
      <c r="S13" s="1297"/>
      <c r="T13" s="1297"/>
      <c r="U13" s="1297"/>
      <c r="V13" s="1297"/>
      <c r="W13" s="1297"/>
      <c r="X13" s="1297"/>
      <c r="Y13" s="1297"/>
      <c r="Z13" s="1297"/>
      <c r="AA13" s="1297"/>
      <c r="AB13" s="1297"/>
      <c r="AC13" s="1297"/>
      <c r="AD13" s="1297"/>
      <c r="AE13" s="1297"/>
      <c r="AF13" s="1297"/>
      <c r="AG13" s="1297"/>
      <c r="AH13" s="1297"/>
      <c r="AI13" s="1297"/>
      <c r="AJ13" s="1297"/>
      <c r="AK13" s="1297"/>
      <c r="AL13" s="1297"/>
      <c r="AM13" s="1297"/>
      <c r="AN13" s="1297"/>
      <c r="AO13" s="1297"/>
      <c r="AP13" s="1297"/>
      <c r="AQ13" s="1297"/>
      <c r="AR13" s="1297"/>
      <c r="AS13" s="1297"/>
      <c r="AT13" s="1297"/>
      <c r="AU13" s="1297"/>
      <c r="AV13" s="1297"/>
      <c r="AW13" s="1297"/>
      <c r="AX13" s="1297"/>
      <c r="AY13" s="1297"/>
      <c r="AZ13" s="1297"/>
      <c r="BA13" s="1297"/>
      <c r="BB13" s="1297"/>
      <c r="BC13" s="1297"/>
      <c r="BD13" s="1297"/>
      <c r="BE13" s="1297"/>
      <c r="BF13" s="1297"/>
      <c r="BG13" s="1297"/>
      <c r="BH13" s="1297"/>
      <c r="BI13" s="1297"/>
      <c r="BJ13" s="1297"/>
      <c r="BK13" s="1297"/>
      <c r="BL13" s="1297"/>
      <c r="BM13" s="1297"/>
      <c r="BN13" s="1297"/>
      <c r="BO13" s="1297"/>
      <c r="BP13" s="1297"/>
      <c r="BQ13" s="1297"/>
      <c r="BR13" s="1297"/>
      <c r="BS13" s="1297"/>
      <c r="BT13" s="1297"/>
      <c r="BU13" s="1297"/>
      <c r="BV13" s="1297"/>
      <c r="BW13" s="1297"/>
      <c r="BX13" s="1297"/>
      <c r="BY13" s="1297"/>
      <c r="BZ13" s="1297"/>
      <c r="CA13" s="1297"/>
      <c r="CB13" s="1297"/>
      <c r="CC13" s="1297"/>
      <c r="CD13" s="1297"/>
      <c r="CE13" s="1297"/>
      <c r="CF13" s="1297"/>
      <c r="CG13" s="1297"/>
      <c r="CH13" s="1297"/>
      <c r="CI13" s="1297"/>
      <c r="CJ13" s="1297"/>
      <c r="CK13" s="1297"/>
      <c r="CL13" s="1297"/>
      <c r="CM13" s="1297"/>
      <c r="CN13" s="1297"/>
      <c r="CO13" s="1297"/>
      <c r="CP13" s="1297"/>
      <c r="CQ13" s="1297"/>
      <c r="CR13" s="1297"/>
      <c r="CS13" s="1297"/>
      <c r="CT13" s="1297"/>
      <c r="CU13" s="1297"/>
      <c r="CV13" s="1297"/>
      <c r="CW13" s="1297"/>
      <c r="CX13" s="1297"/>
      <c r="CY13" s="1297"/>
      <c r="CZ13" s="1297"/>
      <c r="DA13" s="1297"/>
      <c r="DB13" s="1297"/>
      <c r="DC13" s="1297"/>
      <c r="DD13" s="1297"/>
      <c r="DE13" s="1297"/>
    </row>
    <row r="14" spans="1:109" s="255" customFormat="1" ht="13.5" x14ac:dyDescent="0.15">
      <c r="A14" s="1297"/>
      <c r="B14" s="1297"/>
      <c r="C14" s="1297"/>
      <c r="D14" s="1297"/>
      <c r="E14" s="1297"/>
      <c r="F14" s="1297"/>
      <c r="G14" s="1297"/>
      <c r="H14" s="1297"/>
      <c r="I14" s="1297"/>
      <c r="J14" s="1297"/>
      <c r="K14" s="1297"/>
      <c r="L14" s="1297"/>
      <c r="M14" s="1297"/>
      <c r="N14" s="1297"/>
      <c r="O14" s="1297"/>
      <c r="P14" s="1297"/>
      <c r="Q14" s="1297"/>
      <c r="R14" s="1297"/>
      <c r="S14" s="1297"/>
      <c r="T14" s="1297"/>
      <c r="U14" s="1297"/>
      <c r="V14" s="1297"/>
      <c r="W14" s="1297"/>
      <c r="X14" s="1297"/>
      <c r="Y14" s="1297"/>
      <c r="Z14" s="1297"/>
      <c r="AA14" s="1297"/>
      <c r="AB14" s="1297"/>
      <c r="AC14" s="1297"/>
      <c r="AD14" s="1297"/>
      <c r="AE14" s="1297"/>
      <c r="AF14" s="1297"/>
      <c r="AG14" s="1297"/>
      <c r="AH14" s="1297"/>
      <c r="AI14" s="1297"/>
      <c r="AJ14" s="1297"/>
      <c r="AK14" s="1297"/>
      <c r="AL14" s="1297"/>
      <c r="AM14" s="1297"/>
      <c r="AN14" s="1297"/>
      <c r="AO14" s="1297"/>
      <c r="AP14" s="1297"/>
      <c r="AQ14" s="1297"/>
      <c r="AR14" s="1297"/>
      <c r="AS14" s="1297"/>
      <c r="AT14" s="1297"/>
      <c r="AU14" s="1297"/>
      <c r="AV14" s="1297"/>
      <c r="AW14" s="1297"/>
      <c r="AX14" s="1297"/>
      <c r="AY14" s="1297"/>
      <c r="AZ14" s="1297"/>
      <c r="BA14" s="1297"/>
      <c r="BB14" s="1297"/>
      <c r="BC14" s="1297"/>
      <c r="BD14" s="1297"/>
      <c r="BE14" s="1297"/>
      <c r="BF14" s="1297"/>
      <c r="BG14" s="1297"/>
      <c r="BH14" s="1297"/>
      <c r="BI14" s="1297"/>
      <c r="BJ14" s="1297"/>
      <c r="BK14" s="1297"/>
      <c r="BL14" s="1297"/>
      <c r="BM14" s="1297"/>
      <c r="BN14" s="1297"/>
      <c r="BO14" s="1297"/>
      <c r="BP14" s="1297"/>
      <c r="BQ14" s="1297"/>
      <c r="BR14" s="1297"/>
      <c r="BS14" s="1297"/>
      <c r="BT14" s="1297"/>
      <c r="BU14" s="1297"/>
      <c r="BV14" s="1297"/>
      <c r="BW14" s="1297"/>
      <c r="BX14" s="1297"/>
      <c r="BY14" s="1297"/>
      <c r="BZ14" s="1297"/>
      <c r="CA14" s="1297"/>
      <c r="CB14" s="1297"/>
      <c r="CC14" s="1297"/>
      <c r="CD14" s="1297"/>
      <c r="CE14" s="1297"/>
      <c r="CF14" s="1297"/>
      <c r="CG14" s="1297"/>
      <c r="CH14" s="1297"/>
      <c r="CI14" s="1297"/>
      <c r="CJ14" s="1297"/>
      <c r="CK14" s="1297"/>
      <c r="CL14" s="1297"/>
      <c r="CM14" s="1297"/>
      <c r="CN14" s="1297"/>
      <c r="CO14" s="1297"/>
      <c r="CP14" s="1297"/>
      <c r="CQ14" s="1297"/>
      <c r="CR14" s="1297"/>
      <c r="CS14" s="1297"/>
      <c r="CT14" s="1297"/>
      <c r="CU14" s="1297"/>
      <c r="CV14" s="1297"/>
      <c r="CW14" s="1297"/>
      <c r="CX14" s="1297"/>
      <c r="CY14" s="1297"/>
      <c r="CZ14" s="1297"/>
      <c r="DA14" s="1297"/>
      <c r="DB14" s="1297"/>
      <c r="DC14" s="1297"/>
      <c r="DD14" s="1297"/>
      <c r="DE14" s="1297"/>
    </row>
    <row r="15" spans="1:109" s="255" customFormat="1" ht="13.5" x14ac:dyDescent="0.15">
      <c r="A15" s="1242"/>
      <c r="B15" s="1297"/>
      <c r="C15" s="1297"/>
      <c r="D15" s="1297"/>
      <c r="E15" s="1297"/>
      <c r="F15" s="1297"/>
      <c r="G15" s="1297"/>
      <c r="H15" s="1297"/>
      <c r="I15" s="1297"/>
      <c r="J15" s="1297"/>
      <c r="K15" s="1297"/>
      <c r="L15" s="1297"/>
      <c r="M15" s="1297"/>
      <c r="N15" s="1297"/>
      <c r="O15" s="1297"/>
      <c r="P15" s="1297"/>
      <c r="Q15" s="1297"/>
      <c r="R15" s="1297"/>
      <c r="S15" s="1297"/>
      <c r="T15" s="1297"/>
      <c r="U15" s="1297"/>
      <c r="V15" s="1297"/>
      <c r="W15" s="1297"/>
      <c r="X15" s="1297"/>
      <c r="Y15" s="1297"/>
      <c r="Z15" s="1297"/>
      <c r="AA15" s="1297"/>
      <c r="AB15" s="1297"/>
      <c r="AC15" s="1297"/>
      <c r="AD15" s="1297"/>
      <c r="AE15" s="1297"/>
      <c r="AF15" s="1297"/>
      <c r="AG15" s="1297"/>
      <c r="AH15" s="1297"/>
      <c r="AI15" s="1297"/>
      <c r="AJ15" s="1297"/>
      <c r="AK15" s="1297"/>
      <c r="AL15" s="1297"/>
      <c r="AM15" s="1297"/>
      <c r="AN15" s="1297"/>
      <c r="AO15" s="1297"/>
      <c r="AP15" s="1297"/>
      <c r="AQ15" s="1297"/>
      <c r="AR15" s="1297"/>
      <c r="AS15" s="1297"/>
      <c r="AT15" s="1297"/>
      <c r="AU15" s="1297"/>
      <c r="AV15" s="1297"/>
      <c r="AW15" s="1297"/>
      <c r="AX15" s="1297"/>
      <c r="AY15" s="1297"/>
      <c r="AZ15" s="1297"/>
      <c r="BA15" s="1297"/>
      <c r="BB15" s="1297"/>
      <c r="BC15" s="1297"/>
      <c r="BD15" s="1297"/>
      <c r="BE15" s="1297"/>
      <c r="BF15" s="1297"/>
      <c r="BG15" s="1297"/>
      <c r="BH15" s="1297"/>
      <c r="BI15" s="1297"/>
      <c r="BJ15" s="1297"/>
      <c r="BK15" s="1297"/>
      <c r="BL15" s="1297"/>
      <c r="BM15" s="1297"/>
      <c r="BN15" s="1297"/>
      <c r="BO15" s="1297"/>
      <c r="BP15" s="1297"/>
      <c r="BQ15" s="1297"/>
      <c r="BR15" s="1297"/>
      <c r="BS15" s="1297"/>
      <c r="BT15" s="1297"/>
      <c r="BU15" s="1297"/>
      <c r="BV15" s="1297"/>
      <c r="BW15" s="1297"/>
      <c r="BX15" s="1297"/>
      <c r="BY15" s="1297"/>
      <c r="BZ15" s="1297"/>
      <c r="CA15" s="1297"/>
      <c r="CB15" s="1297"/>
      <c r="CC15" s="1297"/>
      <c r="CD15" s="1297"/>
      <c r="CE15" s="1297"/>
      <c r="CF15" s="1297"/>
      <c r="CG15" s="1297"/>
      <c r="CH15" s="1297"/>
      <c r="CI15" s="1297"/>
      <c r="CJ15" s="1297"/>
      <c r="CK15" s="1297"/>
      <c r="CL15" s="1297"/>
      <c r="CM15" s="1297"/>
      <c r="CN15" s="1297"/>
      <c r="CO15" s="1297"/>
      <c r="CP15" s="1297"/>
      <c r="CQ15" s="1297"/>
      <c r="CR15" s="1297"/>
      <c r="CS15" s="1297"/>
      <c r="CT15" s="1297"/>
      <c r="CU15" s="1297"/>
      <c r="CV15" s="1297"/>
      <c r="CW15" s="1297"/>
      <c r="CX15" s="1297"/>
      <c r="CY15" s="1297"/>
      <c r="CZ15" s="1297"/>
      <c r="DA15" s="1297"/>
      <c r="DB15" s="1297"/>
      <c r="DC15" s="1297"/>
      <c r="DD15" s="1297"/>
      <c r="DE15" s="1297"/>
    </row>
    <row r="16" spans="1:109" s="255" customFormat="1" ht="13.5" x14ac:dyDescent="0.15">
      <c r="A16" s="1242"/>
      <c r="B16" s="1297"/>
      <c r="C16" s="1297"/>
      <c r="D16" s="1297"/>
      <c r="E16" s="1297"/>
      <c r="F16" s="1297"/>
      <c r="G16" s="1297"/>
      <c r="H16" s="1297"/>
      <c r="I16" s="1297"/>
      <c r="J16" s="1297"/>
      <c r="K16" s="1297"/>
      <c r="L16" s="1297"/>
      <c r="M16" s="1297"/>
      <c r="N16" s="1297"/>
      <c r="O16" s="1297"/>
      <c r="P16" s="1297"/>
      <c r="Q16" s="1297"/>
      <c r="R16" s="1297"/>
      <c r="S16" s="1297"/>
      <c r="T16" s="1297"/>
      <c r="U16" s="1297"/>
      <c r="V16" s="1297"/>
      <c r="W16" s="1297"/>
      <c r="X16" s="1297"/>
      <c r="Y16" s="1297"/>
      <c r="Z16" s="1297"/>
      <c r="AA16" s="1297"/>
      <c r="AB16" s="1297"/>
      <c r="AC16" s="1297"/>
      <c r="AD16" s="1297"/>
      <c r="AE16" s="1297"/>
      <c r="AF16" s="1297"/>
      <c r="AG16" s="1297"/>
      <c r="AH16" s="1297"/>
      <c r="AI16" s="1297"/>
      <c r="AJ16" s="1297"/>
      <c r="AK16" s="1297"/>
      <c r="AL16" s="1297"/>
      <c r="AM16" s="1297"/>
      <c r="AN16" s="1297"/>
      <c r="AO16" s="1297"/>
      <c r="AP16" s="1297"/>
      <c r="AQ16" s="1297"/>
      <c r="AR16" s="1297"/>
      <c r="AS16" s="1297"/>
      <c r="AT16" s="1297"/>
      <c r="AU16" s="1297"/>
      <c r="AV16" s="1297"/>
      <c r="AW16" s="1297"/>
      <c r="AX16" s="1297"/>
      <c r="AY16" s="1297"/>
      <c r="AZ16" s="1297"/>
      <c r="BA16" s="1297"/>
      <c r="BB16" s="1297"/>
      <c r="BC16" s="1297"/>
      <c r="BD16" s="1297"/>
      <c r="BE16" s="1297"/>
      <c r="BF16" s="1297"/>
      <c r="BG16" s="1297"/>
      <c r="BH16" s="1297"/>
      <c r="BI16" s="1297"/>
      <c r="BJ16" s="1297"/>
      <c r="BK16" s="1297"/>
      <c r="BL16" s="1297"/>
      <c r="BM16" s="1297"/>
      <c r="BN16" s="1297"/>
      <c r="BO16" s="1297"/>
      <c r="BP16" s="1297"/>
      <c r="BQ16" s="1297"/>
      <c r="BR16" s="1297"/>
      <c r="BS16" s="1297"/>
      <c r="BT16" s="1297"/>
      <c r="BU16" s="1297"/>
      <c r="BV16" s="1297"/>
      <c r="BW16" s="1297"/>
      <c r="BX16" s="1297"/>
      <c r="BY16" s="1297"/>
      <c r="BZ16" s="1297"/>
      <c r="CA16" s="1297"/>
      <c r="CB16" s="1297"/>
      <c r="CC16" s="1297"/>
      <c r="CD16" s="1297"/>
      <c r="CE16" s="1297"/>
      <c r="CF16" s="1297"/>
      <c r="CG16" s="1297"/>
      <c r="CH16" s="1297"/>
      <c r="CI16" s="1297"/>
      <c r="CJ16" s="1297"/>
      <c r="CK16" s="1297"/>
      <c r="CL16" s="1297"/>
      <c r="CM16" s="1297"/>
      <c r="CN16" s="1297"/>
      <c r="CO16" s="1297"/>
      <c r="CP16" s="1297"/>
      <c r="CQ16" s="1297"/>
      <c r="CR16" s="1297"/>
      <c r="CS16" s="1297"/>
      <c r="CT16" s="1297"/>
      <c r="CU16" s="1297"/>
      <c r="CV16" s="1297"/>
      <c r="CW16" s="1297"/>
      <c r="CX16" s="1297"/>
      <c r="CY16" s="1297"/>
      <c r="CZ16" s="1297"/>
      <c r="DA16" s="1297"/>
      <c r="DB16" s="1297"/>
      <c r="DC16" s="1297"/>
      <c r="DD16" s="1297"/>
      <c r="DE16" s="1297"/>
    </row>
    <row r="17" spans="1:109" s="255" customFormat="1" ht="13.5" x14ac:dyDescent="0.15">
      <c r="A17" s="1242"/>
      <c r="B17" s="1297"/>
      <c r="C17" s="1297"/>
      <c r="D17" s="1297"/>
      <c r="E17" s="1297"/>
      <c r="F17" s="1297"/>
      <c r="G17" s="1297"/>
      <c r="H17" s="1297"/>
      <c r="I17" s="1297"/>
      <c r="J17" s="1297"/>
      <c r="K17" s="1297"/>
      <c r="L17" s="1297"/>
      <c r="M17" s="1297"/>
      <c r="N17" s="1297"/>
      <c r="O17" s="1297"/>
      <c r="P17" s="1297"/>
      <c r="Q17" s="1297"/>
      <c r="R17" s="1297"/>
      <c r="S17" s="1297"/>
      <c r="T17" s="1297"/>
      <c r="U17" s="1297"/>
      <c r="V17" s="1297"/>
      <c r="W17" s="1297"/>
      <c r="X17" s="1297"/>
      <c r="Y17" s="1297"/>
      <c r="Z17" s="1297"/>
      <c r="AA17" s="1297"/>
      <c r="AB17" s="1297"/>
      <c r="AC17" s="1297"/>
      <c r="AD17" s="1297"/>
      <c r="AE17" s="1297"/>
      <c r="AF17" s="1297"/>
      <c r="AG17" s="1297"/>
      <c r="AH17" s="1297"/>
      <c r="AI17" s="1297"/>
      <c r="AJ17" s="1297"/>
      <c r="AK17" s="1297"/>
      <c r="AL17" s="1297"/>
      <c r="AM17" s="1297"/>
      <c r="AN17" s="1297"/>
      <c r="AO17" s="1297"/>
      <c r="AP17" s="1297"/>
      <c r="AQ17" s="1297"/>
      <c r="AR17" s="1297"/>
      <c r="AS17" s="1297"/>
      <c r="AT17" s="1297"/>
      <c r="AU17" s="1297"/>
      <c r="AV17" s="1297"/>
      <c r="AW17" s="1297"/>
      <c r="AX17" s="1297"/>
      <c r="AY17" s="1297"/>
      <c r="AZ17" s="1297"/>
      <c r="BA17" s="1297"/>
      <c r="BB17" s="1297"/>
      <c r="BC17" s="1297"/>
      <c r="BD17" s="1297"/>
      <c r="BE17" s="1297"/>
      <c r="BF17" s="1297"/>
      <c r="BG17" s="1297"/>
      <c r="BH17" s="1297"/>
      <c r="BI17" s="1297"/>
      <c r="BJ17" s="1297"/>
      <c r="BK17" s="1297"/>
      <c r="BL17" s="1297"/>
      <c r="BM17" s="1297"/>
      <c r="BN17" s="1297"/>
      <c r="BO17" s="1297"/>
      <c r="BP17" s="1297"/>
      <c r="BQ17" s="1297"/>
      <c r="BR17" s="1297"/>
      <c r="BS17" s="1297"/>
      <c r="BT17" s="1297"/>
      <c r="BU17" s="1297"/>
      <c r="BV17" s="1297"/>
      <c r="BW17" s="1297"/>
      <c r="BX17" s="1297"/>
      <c r="BY17" s="1297"/>
      <c r="BZ17" s="1297"/>
      <c r="CA17" s="1297"/>
      <c r="CB17" s="1297"/>
      <c r="CC17" s="1297"/>
      <c r="CD17" s="1297"/>
      <c r="CE17" s="1297"/>
      <c r="CF17" s="1297"/>
      <c r="CG17" s="1297"/>
      <c r="CH17" s="1297"/>
      <c r="CI17" s="1297"/>
      <c r="CJ17" s="1297"/>
      <c r="CK17" s="1297"/>
      <c r="CL17" s="1297"/>
      <c r="CM17" s="1297"/>
      <c r="CN17" s="1297"/>
      <c r="CO17" s="1297"/>
      <c r="CP17" s="1297"/>
      <c r="CQ17" s="1297"/>
      <c r="CR17" s="1297"/>
      <c r="CS17" s="1297"/>
      <c r="CT17" s="1297"/>
      <c r="CU17" s="1297"/>
      <c r="CV17" s="1297"/>
      <c r="CW17" s="1297"/>
      <c r="CX17" s="1297"/>
      <c r="CY17" s="1297"/>
      <c r="CZ17" s="1297"/>
      <c r="DA17" s="1297"/>
      <c r="DB17" s="1297"/>
      <c r="DC17" s="1297"/>
      <c r="DD17" s="1297"/>
      <c r="DE17" s="1297"/>
    </row>
    <row r="18" spans="1:109" s="255" customFormat="1" ht="13.5" x14ac:dyDescent="0.15">
      <c r="A18" s="1242"/>
      <c r="B18" s="1297"/>
      <c r="C18" s="1297"/>
      <c r="D18" s="1297"/>
      <c r="E18" s="1297"/>
      <c r="F18" s="1297"/>
      <c r="G18" s="1297"/>
      <c r="H18" s="1297"/>
      <c r="I18" s="1297"/>
      <c r="J18" s="1297"/>
      <c r="K18" s="1297"/>
      <c r="L18" s="1297"/>
      <c r="M18" s="1297"/>
      <c r="N18" s="1297"/>
      <c r="O18" s="1297"/>
      <c r="P18" s="1297"/>
      <c r="Q18" s="1297"/>
      <c r="R18" s="1297"/>
      <c r="S18" s="1297"/>
      <c r="T18" s="1297"/>
      <c r="U18" s="1297"/>
      <c r="V18" s="1297"/>
      <c r="W18" s="1297"/>
      <c r="X18" s="1297"/>
      <c r="Y18" s="1297"/>
      <c r="Z18" s="1297"/>
      <c r="AA18" s="1297"/>
      <c r="AB18" s="1297"/>
      <c r="AC18" s="1297"/>
      <c r="AD18" s="1297"/>
      <c r="AE18" s="1297"/>
      <c r="AF18" s="1297"/>
      <c r="AG18" s="1297"/>
      <c r="AH18" s="1297"/>
      <c r="AI18" s="1297"/>
      <c r="AJ18" s="1297"/>
      <c r="AK18" s="1297"/>
      <c r="AL18" s="1297"/>
      <c r="AM18" s="1297"/>
      <c r="AN18" s="1297"/>
      <c r="AO18" s="1297"/>
      <c r="AP18" s="1297"/>
      <c r="AQ18" s="1297"/>
      <c r="AR18" s="1297"/>
      <c r="AS18" s="1297"/>
      <c r="AT18" s="1297"/>
      <c r="AU18" s="1297"/>
      <c r="AV18" s="1297"/>
      <c r="AW18" s="1297"/>
      <c r="AX18" s="1297"/>
      <c r="AY18" s="1297"/>
      <c r="AZ18" s="1297"/>
      <c r="BA18" s="1297"/>
      <c r="BB18" s="1297"/>
      <c r="BC18" s="1297"/>
      <c r="BD18" s="1297"/>
      <c r="BE18" s="1297"/>
      <c r="BF18" s="1297"/>
      <c r="BG18" s="1297"/>
      <c r="BH18" s="1297"/>
      <c r="BI18" s="1297"/>
      <c r="BJ18" s="1297"/>
      <c r="BK18" s="1297"/>
      <c r="BL18" s="1297"/>
      <c r="BM18" s="1297"/>
      <c r="BN18" s="1297"/>
      <c r="BO18" s="1297"/>
      <c r="BP18" s="1297"/>
      <c r="BQ18" s="1297"/>
      <c r="BR18" s="1297"/>
      <c r="BS18" s="1297"/>
      <c r="BT18" s="1297"/>
      <c r="BU18" s="1297"/>
      <c r="BV18" s="1297"/>
      <c r="BW18" s="1297"/>
      <c r="BX18" s="1297"/>
      <c r="BY18" s="1297"/>
      <c r="BZ18" s="1297"/>
      <c r="CA18" s="1297"/>
      <c r="CB18" s="1297"/>
      <c r="CC18" s="1297"/>
      <c r="CD18" s="1297"/>
      <c r="CE18" s="1297"/>
      <c r="CF18" s="1297"/>
      <c r="CG18" s="1297"/>
      <c r="CH18" s="1297"/>
      <c r="CI18" s="1297"/>
      <c r="CJ18" s="1297"/>
      <c r="CK18" s="1297"/>
      <c r="CL18" s="1297"/>
      <c r="CM18" s="1297"/>
      <c r="CN18" s="1297"/>
      <c r="CO18" s="1297"/>
      <c r="CP18" s="1297"/>
      <c r="CQ18" s="1297"/>
      <c r="CR18" s="1297"/>
      <c r="CS18" s="1297"/>
      <c r="CT18" s="1297"/>
      <c r="CU18" s="1297"/>
      <c r="CV18" s="1297"/>
      <c r="CW18" s="1297"/>
      <c r="CX18" s="1297"/>
      <c r="CY18" s="1297"/>
      <c r="CZ18" s="1297"/>
      <c r="DA18" s="1297"/>
      <c r="DB18" s="1297"/>
      <c r="DC18" s="1297"/>
      <c r="DD18" s="1297"/>
      <c r="DE18" s="1297"/>
    </row>
    <row r="19" spans="1:109" ht="13.5" x14ac:dyDescent="0.15">
      <c r="DD19" s="1242"/>
      <c r="DE19" s="1242"/>
    </row>
    <row r="20" spans="1:109" ht="13.5" x14ac:dyDescent="0.15">
      <c r="DD20" s="1242"/>
      <c r="DE20" s="1242"/>
    </row>
    <row r="21" spans="1:109" ht="17.25" customHeight="1" x14ac:dyDescent="0.15">
      <c r="B21" s="1296"/>
      <c r="C21" s="1293"/>
      <c r="D21" s="1293"/>
      <c r="E21" s="1293"/>
      <c r="F21" s="1293"/>
      <c r="G21" s="1293"/>
      <c r="H21" s="1293"/>
      <c r="I21" s="1293"/>
      <c r="J21" s="1293"/>
      <c r="K21" s="1293"/>
      <c r="L21" s="1293"/>
      <c r="M21" s="1293"/>
      <c r="N21" s="1295"/>
      <c r="O21" s="1293"/>
      <c r="P21" s="1293"/>
      <c r="Q21" s="1293"/>
      <c r="R21" s="1293"/>
      <c r="S21" s="1293"/>
      <c r="T21" s="1293"/>
      <c r="U21" s="1293"/>
      <c r="V21" s="1293"/>
      <c r="W21" s="1293"/>
      <c r="X21" s="1293"/>
      <c r="Y21" s="1293"/>
      <c r="Z21" s="1293"/>
      <c r="AA21" s="1293"/>
      <c r="AB21" s="1293"/>
      <c r="AC21" s="1293"/>
      <c r="AD21" s="1293"/>
      <c r="AE21" s="1293"/>
      <c r="AF21" s="1293"/>
      <c r="AG21" s="1293"/>
      <c r="AH21" s="1293"/>
      <c r="AI21" s="1293"/>
      <c r="AJ21" s="1293"/>
      <c r="AK21" s="1293"/>
      <c r="AL21" s="1293"/>
      <c r="AM21" s="1293"/>
      <c r="AN21" s="1293"/>
      <c r="AO21" s="1293"/>
      <c r="AP21" s="1293"/>
      <c r="AQ21" s="1293"/>
      <c r="AR21" s="1293"/>
      <c r="AS21" s="1293"/>
      <c r="AT21" s="1295"/>
      <c r="AU21" s="1293"/>
      <c r="AV21" s="1293"/>
      <c r="AW21" s="1293"/>
      <c r="AX21" s="1293"/>
      <c r="AY21" s="1293"/>
      <c r="AZ21" s="1293"/>
      <c r="BA21" s="1293"/>
      <c r="BB21" s="1293"/>
      <c r="BC21" s="1293"/>
      <c r="BD21" s="1293"/>
      <c r="BE21" s="1293"/>
      <c r="BF21" s="1295"/>
      <c r="BG21" s="1293"/>
      <c r="BH21" s="1293"/>
      <c r="BI21" s="1293"/>
      <c r="BJ21" s="1293"/>
      <c r="BK21" s="1293"/>
      <c r="BL21" s="1293"/>
      <c r="BM21" s="1293"/>
      <c r="BN21" s="1293"/>
      <c r="BO21" s="1293"/>
      <c r="BP21" s="1293"/>
      <c r="BQ21" s="1293"/>
      <c r="BR21" s="1295"/>
      <c r="BS21" s="1293"/>
      <c r="BT21" s="1293"/>
      <c r="BU21" s="1293"/>
      <c r="BV21" s="1293"/>
      <c r="BW21" s="1293"/>
      <c r="BX21" s="1293"/>
      <c r="BY21" s="1293"/>
      <c r="BZ21" s="1293"/>
      <c r="CA21" s="1293"/>
      <c r="CB21" s="1293"/>
      <c r="CC21" s="1293"/>
      <c r="CD21" s="1295"/>
      <c r="CE21" s="1293"/>
      <c r="CF21" s="1293"/>
      <c r="CG21" s="1293"/>
      <c r="CH21" s="1293"/>
      <c r="CI21" s="1293"/>
      <c r="CJ21" s="1293"/>
      <c r="CK21" s="1293"/>
      <c r="CL21" s="1293"/>
      <c r="CM21" s="1293"/>
      <c r="CN21" s="1293"/>
      <c r="CO21" s="1293"/>
      <c r="CP21" s="1295"/>
      <c r="CQ21" s="1293"/>
      <c r="CR21" s="1293"/>
      <c r="CS21" s="1293"/>
      <c r="CT21" s="1293"/>
      <c r="CU21" s="1293"/>
      <c r="CV21" s="1293"/>
      <c r="CW21" s="1293"/>
      <c r="CX21" s="1293"/>
      <c r="CY21" s="1293"/>
      <c r="CZ21" s="1293"/>
      <c r="DA21" s="1293"/>
      <c r="DB21" s="1295"/>
      <c r="DC21" s="1293"/>
      <c r="DD21" s="1292"/>
      <c r="DE21" s="1242"/>
    </row>
    <row r="22" spans="1:109" ht="17.25" customHeight="1" x14ac:dyDescent="0.15">
      <c r="B22" s="1243"/>
    </row>
    <row r="23" spans="1:109" ht="13.5" x14ac:dyDescent="0.15">
      <c r="B23" s="1243"/>
    </row>
    <row r="24" spans="1:109" ht="13.5" x14ac:dyDescent="0.15">
      <c r="B24" s="1243"/>
    </row>
    <row r="25" spans="1:109" ht="13.5" x14ac:dyDescent="0.15">
      <c r="B25" s="1243"/>
    </row>
    <row r="26" spans="1:109" ht="13.5" x14ac:dyDescent="0.15">
      <c r="B26" s="1243"/>
    </row>
    <row r="27" spans="1:109" ht="13.5" x14ac:dyDescent="0.15">
      <c r="B27" s="1243"/>
    </row>
    <row r="28" spans="1:109" ht="13.5" x14ac:dyDescent="0.15">
      <c r="B28" s="1243"/>
    </row>
    <row r="29" spans="1:109" ht="13.5" x14ac:dyDescent="0.15">
      <c r="B29" s="1243"/>
    </row>
    <row r="30" spans="1:109" ht="13.5" x14ac:dyDescent="0.15">
      <c r="B30" s="1243"/>
    </row>
    <row r="31" spans="1:109" ht="13.5" x14ac:dyDescent="0.15">
      <c r="B31" s="1243"/>
    </row>
    <row r="32" spans="1:109" ht="13.5" x14ac:dyDescent="0.15">
      <c r="B32" s="1243"/>
    </row>
    <row r="33" spans="2:109" ht="13.5" x14ac:dyDescent="0.15">
      <c r="B33" s="1243"/>
    </row>
    <row r="34" spans="2:109" ht="13.5" x14ac:dyDescent="0.15">
      <c r="B34" s="1243"/>
    </row>
    <row r="35" spans="2:109" ht="13.5" x14ac:dyDescent="0.15">
      <c r="B35" s="1243"/>
    </row>
    <row r="36" spans="2:109" ht="13.5" x14ac:dyDescent="0.15">
      <c r="B36" s="1243"/>
    </row>
    <row r="37" spans="2:109" ht="13.5" x14ac:dyDescent="0.15">
      <c r="B37" s="1243"/>
    </row>
    <row r="38" spans="2:109" ht="13.5" x14ac:dyDescent="0.15">
      <c r="B38" s="1243"/>
    </row>
    <row r="39" spans="2:109" ht="13.5" x14ac:dyDescent="0.15">
      <c r="B39" s="1247"/>
      <c r="C39" s="1246"/>
      <c r="D39" s="1246"/>
      <c r="E39" s="1246"/>
      <c r="F39" s="1246"/>
      <c r="G39" s="1246"/>
      <c r="H39" s="1246"/>
      <c r="I39" s="1246"/>
      <c r="J39" s="1246"/>
      <c r="K39" s="1246"/>
      <c r="L39" s="1246"/>
      <c r="M39" s="1246"/>
      <c r="N39" s="1246"/>
      <c r="O39" s="1246"/>
      <c r="P39" s="1246"/>
      <c r="Q39" s="1246"/>
      <c r="R39" s="1246"/>
      <c r="S39" s="1246"/>
      <c r="T39" s="1246"/>
      <c r="U39" s="1246"/>
      <c r="V39" s="1246"/>
      <c r="W39" s="1246"/>
      <c r="X39" s="1246"/>
      <c r="Y39" s="1246"/>
      <c r="Z39" s="1246"/>
      <c r="AA39" s="1246"/>
      <c r="AB39" s="1246"/>
      <c r="AC39" s="1246"/>
      <c r="AD39" s="1246"/>
      <c r="AE39" s="1246"/>
      <c r="AF39" s="1246"/>
      <c r="AG39" s="1246"/>
      <c r="AH39" s="1246"/>
      <c r="AI39" s="1246"/>
      <c r="AJ39" s="1246"/>
      <c r="AK39" s="1246"/>
      <c r="AL39" s="1246"/>
      <c r="AM39" s="1246"/>
      <c r="AN39" s="1246"/>
      <c r="AO39" s="1246"/>
      <c r="AP39" s="1246"/>
      <c r="AQ39" s="1246"/>
      <c r="AR39" s="1246"/>
      <c r="AS39" s="1246"/>
      <c r="AT39" s="1246"/>
      <c r="AU39" s="1246"/>
      <c r="AV39" s="1246"/>
      <c r="AW39" s="1246"/>
      <c r="AX39" s="1246"/>
      <c r="AY39" s="1246"/>
      <c r="AZ39" s="1246"/>
      <c r="BA39" s="1246"/>
      <c r="BB39" s="1246"/>
      <c r="BC39" s="1246"/>
      <c r="BD39" s="1246"/>
      <c r="BE39" s="1246"/>
      <c r="BF39" s="1246"/>
      <c r="BG39" s="1246"/>
      <c r="BH39" s="1246"/>
      <c r="BI39" s="1246"/>
      <c r="BJ39" s="1246"/>
      <c r="BK39" s="1246"/>
      <c r="BL39" s="1246"/>
      <c r="BM39" s="1246"/>
      <c r="BN39" s="1246"/>
      <c r="BO39" s="1246"/>
      <c r="BP39" s="1246"/>
      <c r="BQ39" s="1246"/>
      <c r="BR39" s="1246"/>
      <c r="BS39" s="1246"/>
      <c r="BT39" s="1246"/>
      <c r="BU39" s="1246"/>
      <c r="BV39" s="1246"/>
      <c r="BW39" s="1246"/>
      <c r="BX39" s="1246"/>
      <c r="BY39" s="1246"/>
      <c r="BZ39" s="1246"/>
      <c r="CA39" s="1246"/>
      <c r="CB39" s="1246"/>
      <c r="CC39" s="1246"/>
      <c r="CD39" s="1246"/>
      <c r="CE39" s="1246"/>
      <c r="CF39" s="1246"/>
      <c r="CG39" s="1246"/>
      <c r="CH39" s="1246"/>
      <c r="CI39" s="1246"/>
      <c r="CJ39" s="1246"/>
      <c r="CK39" s="1246"/>
      <c r="CL39" s="1246"/>
      <c r="CM39" s="1246"/>
      <c r="CN39" s="1246"/>
      <c r="CO39" s="1246"/>
      <c r="CP39" s="1246"/>
      <c r="CQ39" s="1246"/>
      <c r="CR39" s="1246"/>
      <c r="CS39" s="1246"/>
      <c r="CT39" s="1246"/>
      <c r="CU39" s="1246"/>
      <c r="CV39" s="1246"/>
      <c r="CW39" s="1246"/>
      <c r="CX39" s="1246"/>
      <c r="CY39" s="1246"/>
      <c r="CZ39" s="1246"/>
      <c r="DA39" s="1246"/>
      <c r="DB39" s="1246"/>
      <c r="DC39" s="1246"/>
      <c r="DD39" s="1245"/>
    </row>
    <row r="40" spans="2:109" ht="13.5" x14ac:dyDescent="0.15">
      <c r="B40" s="1283"/>
      <c r="DD40" s="1283"/>
      <c r="DE40" s="1242"/>
    </row>
    <row r="41" spans="2:109" ht="17.25" x14ac:dyDescent="0.15">
      <c r="B41" s="1294" t="s">
        <v>622</v>
      </c>
      <c r="C41" s="1293"/>
      <c r="D41" s="1293"/>
      <c r="E41" s="1293"/>
      <c r="F41" s="1293"/>
      <c r="G41" s="1293"/>
      <c r="H41" s="1293"/>
      <c r="I41" s="1293"/>
      <c r="J41" s="1293"/>
      <c r="K41" s="1293"/>
      <c r="L41" s="1293"/>
      <c r="M41" s="1293"/>
      <c r="N41" s="1293"/>
      <c r="O41" s="1293"/>
      <c r="P41" s="1293"/>
      <c r="Q41" s="1293"/>
      <c r="R41" s="1293"/>
      <c r="S41" s="1293"/>
      <c r="T41" s="1293"/>
      <c r="U41" s="1293"/>
      <c r="V41" s="1293"/>
      <c r="W41" s="1293"/>
      <c r="X41" s="1293"/>
      <c r="Y41" s="1293"/>
      <c r="Z41" s="1293"/>
      <c r="AA41" s="1293"/>
      <c r="AB41" s="1293"/>
      <c r="AC41" s="1293"/>
      <c r="AD41" s="1293"/>
      <c r="AE41" s="1293"/>
      <c r="AF41" s="1293"/>
      <c r="AG41" s="1293"/>
      <c r="AH41" s="1293"/>
      <c r="AI41" s="1293"/>
      <c r="AJ41" s="1293"/>
      <c r="AK41" s="1293"/>
      <c r="AL41" s="1293"/>
      <c r="AM41" s="1293"/>
      <c r="AN41" s="1293"/>
      <c r="AO41" s="1293"/>
      <c r="AP41" s="1293"/>
      <c r="AQ41" s="1293"/>
      <c r="AR41" s="1293"/>
      <c r="AS41" s="1293"/>
      <c r="AT41" s="1293"/>
      <c r="AU41" s="1293"/>
      <c r="AV41" s="1293"/>
      <c r="AW41" s="1293"/>
      <c r="AX41" s="1293"/>
      <c r="AY41" s="1293"/>
      <c r="AZ41" s="1293"/>
      <c r="BA41" s="1293"/>
      <c r="BB41" s="1293"/>
      <c r="BC41" s="1293"/>
      <c r="BD41" s="1293"/>
      <c r="BE41" s="1293"/>
      <c r="BF41" s="1293"/>
      <c r="BG41" s="1293"/>
      <c r="BH41" s="1293"/>
      <c r="BI41" s="1293"/>
      <c r="BJ41" s="1293"/>
      <c r="BK41" s="1293"/>
      <c r="BL41" s="1293"/>
      <c r="BM41" s="1293"/>
      <c r="BN41" s="1293"/>
      <c r="BO41" s="1293"/>
      <c r="BP41" s="1293"/>
      <c r="BQ41" s="1293"/>
      <c r="BR41" s="1293"/>
      <c r="BS41" s="1293"/>
      <c r="BT41" s="1293"/>
      <c r="BU41" s="1293"/>
      <c r="BV41" s="1293"/>
      <c r="BW41" s="1293"/>
      <c r="BX41" s="1293"/>
      <c r="BY41" s="1293"/>
      <c r="BZ41" s="1293"/>
      <c r="CA41" s="1293"/>
      <c r="CB41" s="1293"/>
      <c r="CC41" s="1293"/>
      <c r="CD41" s="1293"/>
      <c r="CE41" s="1293"/>
      <c r="CF41" s="1293"/>
      <c r="CG41" s="1293"/>
      <c r="CH41" s="1293"/>
      <c r="CI41" s="1293"/>
      <c r="CJ41" s="1293"/>
      <c r="CK41" s="1293"/>
      <c r="CL41" s="1293"/>
      <c r="CM41" s="1293"/>
      <c r="CN41" s="1293"/>
      <c r="CO41" s="1293"/>
      <c r="CP41" s="1293"/>
      <c r="CQ41" s="1293"/>
      <c r="CR41" s="1293"/>
      <c r="CS41" s="1293"/>
      <c r="CT41" s="1293"/>
      <c r="CU41" s="1293"/>
      <c r="CV41" s="1293"/>
      <c r="CW41" s="1293"/>
      <c r="CX41" s="1293"/>
      <c r="CY41" s="1293"/>
      <c r="CZ41" s="1293"/>
      <c r="DA41" s="1293"/>
      <c r="DB41" s="1293"/>
      <c r="DC41" s="1293"/>
      <c r="DD41" s="1292"/>
    </row>
    <row r="42" spans="2:109" ht="13.5" x14ac:dyDescent="0.15">
      <c r="B42" s="1243"/>
      <c r="G42" s="1279"/>
      <c r="I42" s="1278"/>
      <c r="J42" s="1278"/>
      <c r="K42" s="1278"/>
      <c r="AM42" s="1279"/>
      <c r="AN42" s="1279" t="s">
        <v>618</v>
      </c>
      <c r="AP42" s="1278"/>
      <c r="AQ42" s="1278"/>
      <c r="AR42" s="1278"/>
      <c r="AY42" s="1279"/>
      <c r="BA42" s="1278"/>
      <c r="BB42" s="1278"/>
      <c r="BC42" s="1278"/>
      <c r="BK42" s="1279"/>
      <c r="BM42" s="1278"/>
      <c r="BN42" s="1278"/>
      <c r="BO42" s="1278"/>
      <c r="BW42" s="1279"/>
      <c r="BY42" s="1278"/>
      <c r="BZ42" s="1278"/>
      <c r="CA42" s="1278"/>
      <c r="CI42" s="1279"/>
      <c r="CK42" s="1278"/>
      <c r="CL42" s="1278"/>
      <c r="CM42" s="1278"/>
      <c r="CU42" s="1279"/>
      <c r="CW42" s="1278"/>
      <c r="CX42" s="1278"/>
      <c r="CY42" s="1278"/>
    </row>
    <row r="43" spans="2:109" ht="13.5" customHeight="1" x14ac:dyDescent="0.15">
      <c r="B43" s="1243"/>
      <c r="AN43" s="1277" t="s">
        <v>621</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5"/>
    </row>
    <row r="44" spans="2:109" ht="13.5" x14ac:dyDescent="0.15">
      <c r="B44" s="1243"/>
      <c r="AN44" s="1274"/>
      <c r="AO44" s="1273"/>
      <c r="AP44" s="1273"/>
      <c r="AQ44" s="1273"/>
      <c r="AR44" s="1273"/>
      <c r="AS44" s="1273"/>
      <c r="AT44" s="1273"/>
      <c r="AU44" s="1273"/>
      <c r="AV44" s="1273"/>
      <c r="AW44" s="1273"/>
      <c r="AX44" s="1273"/>
      <c r="AY44" s="1273"/>
      <c r="AZ44" s="1273"/>
      <c r="BA44" s="1273"/>
      <c r="BB44" s="1273"/>
      <c r="BC44" s="1273"/>
      <c r="BD44" s="1273"/>
      <c r="BE44" s="1273"/>
      <c r="BF44" s="1273"/>
      <c r="BG44" s="1273"/>
      <c r="BH44" s="1273"/>
      <c r="BI44" s="1273"/>
      <c r="BJ44" s="1273"/>
      <c r="BK44" s="1273"/>
      <c r="BL44" s="1273"/>
      <c r="BM44" s="1273"/>
      <c r="BN44" s="1273"/>
      <c r="BO44" s="1273"/>
      <c r="BP44" s="1273"/>
      <c r="BQ44" s="1273"/>
      <c r="BR44" s="1273"/>
      <c r="BS44" s="1273"/>
      <c r="BT44" s="1273"/>
      <c r="BU44" s="1273"/>
      <c r="BV44" s="1273"/>
      <c r="BW44" s="1273"/>
      <c r="BX44" s="1273"/>
      <c r="BY44" s="1273"/>
      <c r="BZ44" s="1273"/>
      <c r="CA44" s="1273"/>
      <c r="CB44" s="1273"/>
      <c r="CC44" s="1273"/>
      <c r="CD44" s="1273"/>
      <c r="CE44" s="1273"/>
      <c r="CF44" s="1273"/>
      <c r="CG44" s="1273"/>
      <c r="CH44" s="1273"/>
      <c r="CI44" s="1273"/>
      <c r="CJ44" s="1273"/>
      <c r="CK44" s="1273"/>
      <c r="CL44" s="1273"/>
      <c r="CM44" s="1273"/>
      <c r="CN44" s="1273"/>
      <c r="CO44" s="1273"/>
      <c r="CP44" s="1273"/>
      <c r="CQ44" s="1273"/>
      <c r="CR44" s="1273"/>
      <c r="CS44" s="1273"/>
      <c r="CT44" s="1273"/>
      <c r="CU44" s="1273"/>
      <c r="CV44" s="1273"/>
      <c r="CW44" s="1273"/>
      <c r="CX44" s="1273"/>
      <c r="CY44" s="1273"/>
      <c r="CZ44" s="1273"/>
      <c r="DA44" s="1273"/>
      <c r="DB44" s="1273"/>
      <c r="DC44" s="1272"/>
    </row>
    <row r="45" spans="2:109" ht="13.5" x14ac:dyDescent="0.15">
      <c r="B45" s="1243"/>
      <c r="AN45" s="1274"/>
      <c r="AO45" s="1273"/>
      <c r="AP45" s="1273"/>
      <c r="AQ45" s="1273"/>
      <c r="AR45" s="1273"/>
      <c r="AS45" s="1273"/>
      <c r="AT45" s="1273"/>
      <c r="AU45" s="1273"/>
      <c r="AV45" s="1273"/>
      <c r="AW45" s="1273"/>
      <c r="AX45" s="1273"/>
      <c r="AY45" s="1273"/>
      <c r="AZ45" s="1273"/>
      <c r="BA45" s="1273"/>
      <c r="BB45" s="1273"/>
      <c r="BC45" s="1273"/>
      <c r="BD45" s="1273"/>
      <c r="BE45" s="1273"/>
      <c r="BF45" s="1273"/>
      <c r="BG45" s="1273"/>
      <c r="BH45" s="1273"/>
      <c r="BI45" s="1273"/>
      <c r="BJ45" s="1273"/>
      <c r="BK45" s="1273"/>
      <c r="BL45" s="1273"/>
      <c r="BM45" s="1273"/>
      <c r="BN45" s="1273"/>
      <c r="BO45" s="1273"/>
      <c r="BP45" s="1273"/>
      <c r="BQ45" s="1273"/>
      <c r="BR45" s="1273"/>
      <c r="BS45" s="1273"/>
      <c r="BT45" s="1273"/>
      <c r="BU45" s="1273"/>
      <c r="BV45" s="1273"/>
      <c r="BW45" s="1273"/>
      <c r="BX45" s="1273"/>
      <c r="BY45" s="1273"/>
      <c r="BZ45" s="1273"/>
      <c r="CA45" s="1273"/>
      <c r="CB45" s="1273"/>
      <c r="CC45" s="1273"/>
      <c r="CD45" s="1273"/>
      <c r="CE45" s="1273"/>
      <c r="CF45" s="1273"/>
      <c r="CG45" s="1273"/>
      <c r="CH45" s="1273"/>
      <c r="CI45" s="1273"/>
      <c r="CJ45" s="1273"/>
      <c r="CK45" s="1273"/>
      <c r="CL45" s="1273"/>
      <c r="CM45" s="1273"/>
      <c r="CN45" s="1273"/>
      <c r="CO45" s="1273"/>
      <c r="CP45" s="1273"/>
      <c r="CQ45" s="1273"/>
      <c r="CR45" s="1273"/>
      <c r="CS45" s="1273"/>
      <c r="CT45" s="1273"/>
      <c r="CU45" s="1273"/>
      <c r="CV45" s="1273"/>
      <c r="CW45" s="1273"/>
      <c r="CX45" s="1273"/>
      <c r="CY45" s="1273"/>
      <c r="CZ45" s="1273"/>
      <c r="DA45" s="1273"/>
      <c r="DB45" s="1273"/>
      <c r="DC45" s="1272"/>
    </row>
    <row r="46" spans="2:109" ht="13.5" x14ac:dyDescent="0.15">
      <c r="B46" s="1243"/>
      <c r="AN46" s="1274"/>
      <c r="AO46" s="1273"/>
      <c r="AP46" s="1273"/>
      <c r="AQ46" s="1273"/>
      <c r="AR46" s="1273"/>
      <c r="AS46" s="1273"/>
      <c r="AT46" s="1273"/>
      <c r="AU46" s="1273"/>
      <c r="AV46" s="1273"/>
      <c r="AW46" s="1273"/>
      <c r="AX46" s="1273"/>
      <c r="AY46" s="1273"/>
      <c r="AZ46" s="1273"/>
      <c r="BA46" s="1273"/>
      <c r="BB46" s="1273"/>
      <c r="BC46" s="1273"/>
      <c r="BD46" s="1273"/>
      <c r="BE46" s="1273"/>
      <c r="BF46" s="1273"/>
      <c r="BG46" s="1273"/>
      <c r="BH46" s="1273"/>
      <c r="BI46" s="1273"/>
      <c r="BJ46" s="1273"/>
      <c r="BK46" s="1273"/>
      <c r="BL46" s="1273"/>
      <c r="BM46" s="1273"/>
      <c r="BN46" s="1273"/>
      <c r="BO46" s="1273"/>
      <c r="BP46" s="1273"/>
      <c r="BQ46" s="1273"/>
      <c r="BR46" s="1273"/>
      <c r="BS46" s="1273"/>
      <c r="BT46" s="1273"/>
      <c r="BU46" s="1273"/>
      <c r="BV46" s="1273"/>
      <c r="BW46" s="1273"/>
      <c r="BX46" s="1273"/>
      <c r="BY46" s="1273"/>
      <c r="BZ46" s="1273"/>
      <c r="CA46" s="1273"/>
      <c r="CB46" s="1273"/>
      <c r="CC46" s="1273"/>
      <c r="CD46" s="1273"/>
      <c r="CE46" s="1273"/>
      <c r="CF46" s="1273"/>
      <c r="CG46" s="1273"/>
      <c r="CH46" s="1273"/>
      <c r="CI46" s="1273"/>
      <c r="CJ46" s="1273"/>
      <c r="CK46" s="1273"/>
      <c r="CL46" s="1273"/>
      <c r="CM46" s="1273"/>
      <c r="CN46" s="1273"/>
      <c r="CO46" s="1273"/>
      <c r="CP46" s="1273"/>
      <c r="CQ46" s="1273"/>
      <c r="CR46" s="1273"/>
      <c r="CS46" s="1273"/>
      <c r="CT46" s="1273"/>
      <c r="CU46" s="1273"/>
      <c r="CV46" s="1273"/>
      <c r="CW46" s="1273"/>
      <c r="CX46" s="1273"/>
      <c r="CY46" s="1273"/>
      <c r="CZ46" s="1273"/>
      <c r="DA46" s="1273"/>
      <c r="DB46" s="1273"/>
      <c r="DC46" s="1272"/>
    </row>
    <row r="47" spans="2:109" ht="13.5" x14ac:dyDescent="0.15">
      <c r="B47" s="1243"/>
      <c r="AN47" s="1271"/>
      <c r="AO47" s="1270"/>
      <c r="AP47" s="1270"/>
      <c r="AQ47" s="1270"/>
      <c r="AR47" s="1270"/>
      <c r="AS47" s="1270"/>
      <c r="AT47" s="1270"/>
      <c r="AU47" s="1270"/>
      <c r="AV47" s="1270"/>
      <c r="AW47" s="1270"/>
      <c r="AX47" s="1270"/>
      <c r="AY47" s="1270"/>
      <c r="AZ47" s="1270"/>
      <c r="BA47" s="1270"/>
      <c r="BB47" s="1270"/>
      <c r="BC47" s="1270"/>
      <c r="BD47" s="1270"/>
      <c r="BE47" s="1270"/>
      <c r="BF47" s="1270"/>
      <c r="BG47" s="1270"/>
      <c r="BH47" s="1270"/>
      <c r="BI47" s="1270"/>
      <c r="BJ47" s="1270"/>
      <c r="BK47" s="1270"/>
      <c r="BL47" s="1270"/>
      <c r="BM47" s="1270"/>
      <c r="BN47" s="1270"/>
      <c r="BO47" s="1270"/>
      <c r="BP47" s="1270"/>
      <c r="BQ47" s="1270"/>
      <c r="BR47" s="1270"/>
      <c r="BS47" s="1270"/>
      <c r="BT47" s="1270"/>
      <c r="BU47" s="1270"/>
      <c r="BV47" s="1270"/>
      <c r="BW47" s="1270"/>
      <c r="BX47" s="1270"/>
      <c r="BY47" s="1270"/>
      <c r="BZ47" s="1270"/>
      <c r="CA47" s="1270"/>
      <c r="CB47" s="1270"/>
      <c r="CC47" s="1270"/>
      <c r="CD47" s="1270"/>
      <c r="CE47" s="1270"/>
      <c r="CF47" s="1270"/>
      <c r="CG47" s="1270"/>
      <c r="CH47" s="1270"/>
      <c r="CI47" s="1270"/>
      <c r="CJ47" s="1270"/>
      <c r="CK47" s="1270"/>
      <c r="CL47" s="1270"/>
      <c r="CM47" s="1270"/>
      <c r="CN47" s="1270"/>
      <c r="CO47" s="1270"/>
      <c r="CP47" s="1270"/>
      <c r="CQ47" s="1270"/>
      <c r="CR47" s="1270"/>
      <c r="CS47" s="1270"/>
      <c r="CT47" s="1270"/>
      <c r="CU47" s="1270"/>
      <c r="CV47" s="1270"/>
      <c r="CW47" s="1270"/>
      <c r="CX47" s="1270"/>
      <c r="CY47" s="1270"/>
      <c r="CZ47" s="1270"/>
      <c r="DA47" s="1270"/>
      <c r="DB47" s="1270"/>
      <c r="DC47" s="1269"/>
    </row>
    <row r="48" spans="2:109" ht="13.5" x14ac:dyDescent="0.15">
      <c r="B48" s="1243"/>
      <c r="H48" s="1256"/>
      <c r="I48" s="1256"/>
      <c r="J48" s="1256"/>
      <c r="AN48" s="1256"/>
      <c r="AO48" s="1256"/>
      <c r="AP48" s="1256"/>
      <c r="AZ48" s="1256"/>
      <c r="BA48" s="1256"/>
      <c r="BB48" s="1256"/>
      <c r="BL48" s="1256"/>
      <c r="BM48" s="1256"/>
      <c r="BN48" s="1256"/>
      <c r="BX48" s="1256"/>
      <c r="BY48" s="1256"/>
      <c r="BZ48" s="1256"/>
      <c r="CJ48" s="1256"/>
      <c r="CK48" s="1256"/>
      <c r="CL48" s="1256"/>
      <c r="CV48" s="1256"/>
      <c r="CW48" s="1256"/>
      <c r="CX48" s="1256"/>
    </row>
    <row r="49" spans="1:109" ht="13.5" x14ac:dyDescent="0.15">
      <c r="B49" s="1243"/>
      <c r="AN49" s="1242" t="s">
        <v>616</v>
      </c>
    </row>
    <row r="50" spans="1:109" ht="13.5" x14ac:dyDescent="0.15">
      <c r="B50" s="1243"/>
      <c r="G50" s="1254"/>
      <c r="H50" s="1254"/>
      <c r="I50" s="1254"/>
      <c r="J50" s="1254"/>
      <c r="K50" s="1263"/>
      <c r="L50" s="1263"/>
      <c r="M50" s="1262"/>
      <c r="N50" s="1262"/>
      <c r="AN50" s="1261"/>
      <c r="AO50" s="1260"/>
      <c r="AP50" s="1260"/>
      <c r="AQ50" s="1260"/>
      <c r="AR50" s="1260"/>
      <c r="AS50" s="1260"/>
      <c r="AT50" s="1260"/>
      <c r="AU50" s="1260"/>
      <c r="AV50" s="1260"/>
      <c r="AW50" s="1260"/>
      <c r="AX50" s="1260"/>
      <c r="AY50" s="1260"/>
      <c r="AZ50" s="1260"/>
      <c r="BA50" s="1260"/>
      <c r="BB50" s="1260"/>
      <c r="BC50" s="1260"/>
      <c r="BD50" s="1260"/>
      <c r="BE50" s="1260"/>
      <c r="BF50" s="1260"/>
      <c r="BG50" s="1260"/>
      <c r="BH50" s="1260"/>
      <c r="BI50" s="1260"/>
      <c r="BJ50" s="1260"/>
      <c r="BK50" s="1260"/>
      <c r="BL50" s="1260"/>
      <c r="BM50" s="1260"/>
      <c r="BN50" s="1260"/>
      <c r="BO50" s="1259"/>
      <c r="BP50" s="1251" t="s">
        <v>560</v>
      </c>
      <c r="BQ50" s="1251"/>
      <c r="BR50" s="1251"/>
      <c r="BS50" s="1251"/>
      <c r="BT50" s="1251"/>
      <c r="BU50" s="1251"/>
      <c r="BV50" s="1251"/>
      <c r="BW50" s="1251"/>
      <c r="BX50" s="1251" t="s">
        <v>561</v>
      </c>
      <c r="BY50" s="1251"/>
      <c r="BZ50" s="1251"/>
      <c r="CA50" s="1251"/>
      <c r="CB50" s="1251"/>
      <c r="CC50" s="1251"/>
      <c r="CD50" s="1251"/>
      <c r="CE50" s="1251"/>
      <c r="CF50" s="1251" t="s">
        <v>562</v>
      </c>
      <c r="CG50" s="1251"/>
      <c r="CH50" s="1251"/>
      <c r="CI50" s="1251"/>
      <c r="CJ50" s="1251"/>
      <c r="CK50" s="1251"/>
      <c r="CL50" s="1251"/>
      <c r="CM50" s="1251"/>
      <c r="CN50" s="1251" t="s">
        <v>563</v>
      </c>
      <c r="CO50" s="1251"/>
      <c r="CP50" s="1251"/>
      <c r="CQ50" s="1251"/>
      <c r="CR50" s="1251"/>
      <c r="CS50" s="1251"/>
      <c r="CT50" s="1251"/>
      <c r="CU50" s="1251"/>
      <c r="CV50" s="1251" t="s">
        <v>564</v>
      </c>
      <c r="CW50" s="1251"/>
      <c r="CX50" s="1251"/>
      <c r="CY50" s="1251"/>
      <c r="CZ50" s="1251"/>
      <c r="DA50" s="1251"/>
      <c r="DB50" s="1251"/>
      <c r="DC50" s="1251"/>
    </row>
    <row r="51" spans="1:109" ht="13.5" customHeight="1" x14ac:dyDescent="0.15">
      <c r="B51" s="1243"/>
      <c r="G51" s="1258"/>
      <c r="H51" s="1258"/>
      <c r="I51" s="1291"/>
      <c r="J51" s="1291"/>
      <c r="K51" s="1257"/>
      <c r="L51" s="1257"/>
      <c r="M51" s="1257"/>
      <c r="N51" s="1257"/>
      <c r="AM51" s="1256"/>
      <c r="AN51" s="1250" t="s">
        <v>615</v>
      </c>
      <c r="AO51" s="1250"/>
      <c r="AP51" s="1250"/>
      <c r="AQ51" s="1250"/>
      <c r="AR51" s="1250"/>
      <c r="AS51" s="1250"/>
      <c r="AT51" s="1250"/>
      <c r="AU51" s="1250"/>
      <c r="AV51" s="1250"/>
      <c r="AW51" s="1250"/>
      <c r="AX51" s="1250"/>
      <c r="AY51" s="1250"/>
      <c r="AZ51" s="1250"/>
      <c r="BA51" s="1250"/>
      <c r="BB51" s="1250" t="s">
        <v>613</v>
      </c>
      <c r="BC51" s="1250"/>
      <c r="BD51" s="1250"/>
      <c r="BE51" s="1250"/>
      <c r="BF51" s="1250"/>
      <c r="BG51" s="1250"/>
      <c r="BH51" s="1250"/>
      <c r="BI51" s="1250"/>
      <c r="BJ51" s="1250"/>
      <c r="BK51" s="1250"/>
      <c r="BL51" s="1250"/>
      <c r="BM51" s="1250"/>
      <c r="BN51" s="1250"/>
      <c r="BO51" s="1250"/>
      <c r="BP51" s="1249"/>
      <c r="BQ51" s="1249"/>
      <c r="BR51" s="1249"/>
      <c r="BS51" s="1249"/>
      <c r="BT51" s="1249"/>
      <c r="BU51" s="1249"/>
      <c r="BV51" s="1249"/>
      <c r="BW51" s="1249"/>
      <c r="BX51" s="1249"/>
      <c r="BY51" s="1249"/>
      <c r="BZ51" s="1249"/>
      <c r="CA51" s="1249"/>
      <c r="CB51" s="1249"/>
      <c r="CC51" s="1249"/>
      <c r="CD51" s="1249"/>
      <c r="CE51" s="1249"/>
      <c r="CF51" s="1249"/>
      <c r="CG51" s="1249"/>
      <c r="CH51" s="1249"/>
      <c r="CI51" s="1249"/>
      <c r="CJ51" s="1249"/>
      <c r="CK51" s="1249"/>
      <c r="CL51" s="1249"/>
      <c r="CM51" s="1249"/>
      <c r="CN51" s="1249"/>
      <c r="CO51" s="1249"/>
      <c r="CP51" s="1249"/>
      <c r="CQ51" s="1249"/>
      <c r="CR51" s="1249"/>
      <c r="CS51" s="1249"/>
      <c r="CT51" s="1249"/>
      <c r="CU51" s="1249"/>
      <c r="CV51" s="1249"/>
      <c r="CW51" s="1249"/>
      <c r="CX51" s="1249"/>
      <c r="CY51" s="1249"/>
      <c r="CZ51" s="1249"/>
      <c r="DA51" s="1249"/>
      <c r="DB51" s="1249"/>
      <c r="DC51" s="1249"/>
    </row>
    <row r="52" spans="1:109" ht="13.5" x14ac:dyDescent="0.15">
      <c r="B52" s="1243"/>
      <c r="G52" s="1258"/>
      <c r="H52" s="1258"/>
      <c r="I52" s="1291"/>
      <c r="J52" s="1291"/>
      <c r="K52" s="1257"/>
      <c r="L52" s="1257"/>
      <c r="M52" s="1257"/>
      <c r="N52" s="1257"/>
      <c r="AM52" s="1256"/>
      <c r="AN52" s="1250"/>
      <c r="AO52" s="1250"/>
      <c r="AP52" s="1250"/>
      <c r="AQ52" s="1250"/>
      <c r="AR52" s="1250"/>
      <c r="AS52" s="1250"/>
      <c r="AT52" s="1250"/>
      <c r="AU52" s="1250"/>
      <c r="AV52" s="1250"/>
      <c r="AW52" s="1250"/>
      <c r="AX52" s="1250"/>
      <c r="AY52" s="1250"/>
      <c r="AZ52" s="1250"/>
      <c r="BA52" s="1250"/>
      <c r="BB52" s="1250"/>
      <c r="BC52" s="1250"/>
      <c r="BD52" s="1250"/>
      <c r="BE52" s="1250"/>
      <c r="BF52" s="1250"/>
      <c r="BG52" s="1250"/>
      <c r="BH52" s="1250"/>
      <c r="BI52" s="1250"/>
      <c r="BJ52" s="1250"/>
      <c r="BK52" s="1250"/>
      <c r="BL52" s="1250"/>
      <c r="BM52" s="1250"/>
      <c r="BN52" s="1250"/>
      <c r="BO52" s="1250"/>
      <c r="BP52" s="1249"/>
      <c r="BQ52" s="1249"/>
      <c r="BR52" s="1249"/>
      <c r="BS52" s="1249"/>
      <c r="BT52" s="1249"/>
      <c r="BU52" s="1249"/>
      <c r="BV52" s="1249"/>
      <c r="BW52" s="1249"/>
      <c r="BX52" s="1249"/>
      <c r="BY52" s="1249"/>
      <c r="BZ52" s="1249"/>
      <c r="CA52" s="1249"/>
      <c r="CB52" s="1249"/>
      <c r="CC52" s="1249"/>
      <c r="CD52" s="1249"/>
      <c r="CE52" s="1249"/>
      <c r="CF52" s="1249"/>
      <c r="CG52" s="1249"/>
      <c r="CH52" s="1249"/>
      <c r="CI52" s="1249"/>
      <c r="CJ52" s="1249"/>
      <c r="CK52" s="1249"/>
      <c r="CL52" s="1249"/>
      <c r="CM52" s="1249"/>
      <c r="CN52" s="1249"/>
      <c r="CO52" s="1249"/>
      <c r="CP52" s="1249"/>
      <c r="CQ52" s="1249"/>
      <c r="CR52" s="1249"/>
      <c r="CS52" s="1249"/>
      <c r="CT52" s="1249"/>
      <c r="CU52" s="1249"/>
      <c r="CV52" s="1249"/>
      <c r="CW52" s="1249"/>
      <c r="CX52" s="1249"/>
      <c r="CY52" s="1249"/>
      <c r="CZ52" s="1249"/>
      <c r="DA52" s="1249"/>
      <c r="DB52" s="1249"/>
      <c r="DC52" s="1249"/>
    </row>
    <row r="53" spans="1:109" ht="13.5" x14ac:dyDescent="0.15">
      <c r="A53" s="1278"/>
      <c r="B53" s="1243"/>
      <c r="G53" s="1258"/>
      <c r="H53" s="1258"/>
      <c r="I53" s="1254"/>
      <c r="J53" s="1254"/>
      <c r="K53" s="1257"/>
      <c r="L53" s="1257"/>
      <c r="M53" s="1257"/>
      <c r="N53" s="1257"/>
      <c r="AM53" s="1256"/>
      <c r="AN53" s="1250"/>
      <c r="AO53" s="1250"/>
      <c r="AP53" s="1250"/>
      <c r="AQ53" s="1250"/>
      <c r="AR53" s="1250"/>
      <c r="AS53" s="1250"/>
      <c r="AT53" s="1250"/>
      <c r="AU53" s="1250"/>
      <c r="AV53" s="1250"/>
      <c r="AW53" s="1250"/>
      <c r="AX53" s="1250"/>
      <c r="AY53" s="1250"/>
      <c r="AZ53" s="1250"/>
      <c r="BA53" s="1250"/>
      <c r="BB53" s="1250" t="s">
        <v>620</v>
      </c>
      <c r="BC53" s="1250"/>
      <c r="BD53" s="1250"/>
      <c r="BE53" s="1250"/>
      <c r="BF53" s="1250"/>
      <c r="BG53" s="1250"/>
      <c r="BH53" s="1250"/>
      <c r="BI53" s="1250"/>
      <c r="BJ53" s="1250"/>
      <c r="BK53" s="1250"/>
      <c r="BL53" s="1250"/>
      <c r="BM53" s="1250"/>
      <c r="BN53" s="1250"/>
      <c r="BO53" s="1250"/>
      <c r="BP53" s="1249">
        <v>67.7</v>
      </c>
      <c r="BQ53" s="1249"/>
      <c r="BR53" s="1249"/>
      <c r="BS53" s="1249"/>
      <c r="BT53" s="1249"/>
      <c r="BU53" s="1249"/>
      <c r="BV53" s="1249"/>
      <c r="BW53" s="1249"/>
      <c r="BX53" s="1249">
        <v>69.3</v>
      </c>
      <c r="BY53" s="1249"/>
      <c r="BZ53" s="1249"/>
      <c r="CA53" s="1249"/>
      <c r="CB53" s="1249"/>
      <c r="CC53" s="1249"/>
      <c r="CD53" s="1249"/>
      <c r="CE53" s="1249"/>
      <c r="CF53" s="1249">
        <v>70</v>
      </c>
      <c r="CG53" s="1249"/>
      <c r="CH53" s="1249"/>
      <c r="CI53" s="1249"/>
      <c r="CJ53" s="1249"/>
      <c r="CK53" s="1249"/>
      <c r="CL53" s="1249"/>
      <c r="CM53" s="1249"/>
      <c r="CN53" s="1249">
        <v>71.5</v>
      </c>
      <c r="CO53" s="1249"/>
      <c r="CP53" s="1249"/>
      <c r="CQ53" s="1249"/>
      <c r="CR53" s="1249"/>
      <c r="CS53" s="1249"/>
      <c r="CT53" s="1249"/>
      <c r="CU53" s="1249"/>
      <c r="CV53" s="1249">
        <v>71.900000000000006</v>
      </c>
      <c r="CW53" s="1249"/>
      <c r="CX53" s="1249"/>
      <c r="CY53" s="1249"/>
      <c r="CZ53" s="1249"/>
      <c r="DA53" s="1249"/>
      <c r="DB53" s="1249"/>
      <c r="DC53" s="1249"/>
    </row>
    <row r="54" spans="1:109" ht="13.5" x14ac:dyDescent="0.15">
      <c r="A54" s="1278"/>
      <c r="B54" s="1243"/>
      <c r="G54" s="1258"/>
      <c r="H54" s="1258"/>
      <c r="I54" s="1254"/>
      <c r="J54" s="1254"/>
      <c r="K54" s="1257"/>
      <c r="L54" s="1257"/>
      <c r="M54" s="1257"/>
      <c r="N54" s="1257"/>
      <c r="AM54" s="1256"/>
      <c r="AN54" s="1250"/>
      <c r="AO54" s="1250"/>
      <c r="AP54" s="1250"/>
      <c r="AQ54" s="1250"/>
      <c r="AR54" s="1250"/>
      <c r="AS54" s="1250"/>
      <c r="AT54" s="1250"/>
      <c r="AU54" s="1250"/>
      <c r="AV54" s="1250"/>
      <c r="AW54" s="1250"/>
      <c r="AX54" s="1250"/>
      <c r="AY54" s="1250"/>
      <c r="AZ54" s="1250"/>
      <c r="BA54" s="1250"/>
      <c r="BB54" s="1250"/>
      <c r="BC54" s="1250"/>
      <c r="BD54" s="1250"/>
      <c r="BE54" s="1250"/>
      <c r="BF54" s="1250"/>
      <c r="BG54" s="1250"/>
      <c r="BH54" s="1250"/>
      <c r="BI54" s="1250"/>
      <c r="BJ54" s="1250"/>
      <c r="BK54" s="1250"/>
      <c r="BL54" s="1250"/>
      <c r="BM54" s="1250"/>
      <c r="BN54" s="1250"/>
      <c r="BO54" s="1250"/>
      <c r="BP54" s="1249"/>
      <c r="BQ54" s="1249"/>
      <c r="BR54" s="1249"/>
      <c r="BS54" s="1249"/>
      <c r="BT54" s="1249"/>
      <c r="BU54" s="1249"/>
      <c r="BV54" s="1249"/>
      <c r="BW54" s="1249"/>
      <c r="BX54" s="1249"/>
      <c r="BY54" s="1249"/>
      <c r="BZ54" s="1249"/>
      <c r="CA54" s="1249"/>
      <c r="CB54" s="1249"/>
      <c r="CC54" s="1249"/>
      <c r="CD54" s="1249"/>
      <c r="CE54" s="1249"/>
      <c r="CF54" s="1249"/>
      <c r="CG54" s="1249"/>
      <c r="CH54" s="1249"/>
      <c r="CI54" s="1249"/>
      <c r="CJ54" s="1249"/>
      <c r="CK54" s="1249"/>
      <c r="CL54" s="1249"/>
      <c r="CM54" s="1249"/>
      <c r="CN54" s="1249"/>
      <c r="CO54" s="1249"/>
      <c r="CP54" s="1249"/>
      <c r="CQ54" s="1249"/>
      <c r="CR54" s="1249"/>
      <c r="CS54" s="1249"/>
      <c r="CT54" s="1249"/>
      <c r="CU54" s="1249"/>
      <c r="CV54" s="1249"/>
      <c r="CW54" s="1249"/>
      <c r="CX54" s="1249"/>
      <c r="CY54" s="1249"/>
      <c r="CZ54" s="1249"/>
      <c r="DA54" s="1249"/>
      <c r="DB54" s="1249"/>
      <c r="DC54" s="1249"/>
    </row>
    <row r="55" spans="1:109" ht="13.5" x14ac:dyDescent="0.15">
      <c r="A55" s="1278"/>
      <c r="B55" s="1243"/>
      <c r="G55" s="1254"/>
      <c r="H55" s="1254"/>
      <c r="I55" s="1254"/>
      <c r="J55" s="1254"/>
      <c r="K55" s="1257"/>
      <c r="L55" s="1257"/>
      <c r="M55" s="1257"/>
      <c r="N55" s="1257"/>
      <c r="AN55" s="1251" t="s">
        <v>614</v>
      </c>
      <c r="AO55" s="1251"/>
      <c r="AP55" s="1251"/>
      <c r="AQ55" s="1251"/>
      <c r="AR55" s="1251"/>
      <c r="AS55" s="1251"/>
      <c r="AT55" s="1251"/>
      <c r="AU55" s="1251"/>
      <c r="AV55" s="1251"/>
      <c r="AW55" s="1251"/>
      <c r="AX55" s="1251"/>
      <c r="AY55" s="1251"/>
      <c r="AZ55" s="1251"/>
      <c r="BA55" s="1251"/>
      <c r="BB55" s="1250" t="s">
        <v>613</v>
      </c>
      <c r="BC55" s="1250"/>
      <c r="BD55" s="1250"/>
      <c r="BE55" s="1250"/>
      <c r="BF55" s="1250"/>
      <c r="BG55" s="1250"/>
      <c r="BH55" s="1250"/>
      <c r="BI55" s="1250"/>
      <c r="BJ55" s="1250"/>
      <c r="BK55" s="1250"/>
      <c r="BL55" s="1250"/>
      <c r="BM55" s="1250"/>
      <c r="BN55" s="1250"/>
      <c r="BO55" s="1250"/>
      <c r="BP55" s="1249">
        <v>0</v>
      </c>
      <c r="BQ55" s="1249"/>
      <c r="BR55" s="1249"/>
      <c r="BS55" s="1249"/>
      <c r="BT55" s="1249"/>
      <c r="BU55" s="1249"/>
      <c r="BV55" s="1249"/>
      <c r="BW55" s="1249"/>
      <c r="BX55" s="1249">
        <v>0</v>
      </c>
      <c r="BY55" s="1249"/>
      <c r="BZ55" s="1249"/>
      <c r="CA55" s="1249"/>
      <c r="CB55" s="1249"/>
      <c r="CC55" s="1249"/>
      <c r="CD55" s="1249"/>
      <c r="CE55" s="1249"/>
      <c r="CF55" s="1249">
        <v>0</v>
      </c>
      <c r="CG55" s="1249"/>
      <c r="CH55" s="1249"/>
      <c r="CI55" s="1249"/>
      <c r="CJ55" s="1249"/>
      <c r="CK55" s="1249"/>
      <c r="CL55" s="1249"/>
      <c r="CM55" s="1249"/>
      <c r="CN55" s="1249">
        <v>0</v>
      </c>
      <c r="CO55" s="1249"/>
      <c r="CP55" s="1249"/>
      <c r="CQ55" s="1249"/>
      <c r="CR55" s="1249"/>
      <c r="CS55" s="1249"/>
      <c r="CT55" s="1249"/>
      <c r="CU55" s="1249"/>
      <c r="CV55" s="1249">
        <v>0</v>
      </c>
      <c r="CW55" s="1249"/>
      <c r="CX55" s="1249"/>
      <c r="CY55" s="1249"/>
      <c r="CZ55" s="1249"/>
      <c r="DA55" s="1249"/>
      <c r="DB55" s="1249"/>
      <c r="DC55" s="1249"/>
    </row>
    <row r="56" spans="1:109" ht="13.5" x14ac:dyDescent="0.15">
      <c r="A56" s="1278"/>
      <c r="B56" s="1243"/>
      <c r="G56" s="1254"/>
      <c r="H56" s="1254"/>
      <c r="I56" s="1254"/>
      <c r="J56" s="1254"/>
      <c r="K56" s="1257"/>
      <c r="L56" s="1257"/>
      <c r="M56" s="1257"/>
      <c r="N56" s="1257"/>
      <c r="AN56" s="1251"/>
      <c r="AO56" s="1251"/>
      <c r="AP56" s="1251"/>
      <c r="AQ56" s="1251"/>
      <c r="AR56" s="1251"/>
      <c r="AS56" s="1251"/>
      <c r="AT56" s="1251"/>
      <c r="AU56" s="1251"/>
      <c r="AV56" s="1251"/>
      <c r="AW56" s="1251"/>
      <c r="AX56" s="1251"/>
      <c r="AY56" s="1251"/>
      <c r="AZ56" s="1251"/>
      <c r="BA56" s="1251"/>
      <c r="BB56" s="1250"/>
      <c r="BC56" s="1250"/>
      <c r="BD56" s="1250"/>
      <c r="BE56" s="1250"/>
      <c r="BF56" s="1250"/>
      <c r="BG56" s="1250"/>
      <c r="BH56" s="1250"/>
      <c r="BI56" s="1250"/>
      <c r="BJ56" s="1250"/>
      <c r="BK56" s="1250"/>
      <c r="BL56" s="1250"/>
      <c r="BM56" s="1250"/>
      <c r="BN56" s="1250"/>
      <c r="BO56" s="1250"/>
      <c r="BP56" s="1249"/>
      <c r="BQ56" s="1249"/>
      <c r="BR56" s="1249"/>
      <c r="BS56" s="1249"/>
      <c r="BT56" s="1249"/>
      <c r="BU56" s="1249"/>
      <c r="BV56" s="1249"/>
      <c r="BW56" s="1249"/>
      <c r="BX56" s="1249"/>
      <c r="BY56" s="1249"/>
      <c r="BZ56" s="1249"/>
      <c r="CA56" s="1249"/>
      <c r="CB56" s="1249"/>
      <c r="CC56" s="1249"/>
      <c r="CD56" s="1249"/>
      <c r="CE56" s="1249"/>
      <c r="CF56" s="1249"/>
      <c r="CG56" s="1249"/>
      <c r="CH56" s="1249"/>
      <c r="CI56" s="1249"/>
      <c r="CJ56" s="1249"/>
      <c r="CK56" s="1249"/>
      <c r="CL56" s="1249"/>
      <c r="CM56" s="1249"/>
      <c r="CN56" s="1249"/>
      <c r="CO56" s="1249"/>
      <c r="CP56" s="1249"/>
      <c r="CQ56" s="1249"/>
      <c r="CR56" s="1249"/>
      <c r="CS56" s="1249"/>
      <c r="CT56" s="1249"/>
      <c r="CU56" s="1249"/>
      <c r="CV56" s="1249"/>
      <c r="CW56" s="1249"/>
      <c r="CX56" s="1249"/>
      <c r="CY56" s="1249"/>
      <c r="CZ56" s="1249"/>
      <c r="DA56" s="1249"/>
      <c r="DB56" s="1249"/>
      <c r="DC56" s="1249"/>
    </row>
    <row r="57" spans="1:109" s="1278" customFormat="1" ht="13.5" x14ac:dyDescent="0.15">
      <c r="B57" s="1284"/>
      <c r="G57" s="1254"/>
      <c r="H57" s="1254"/>
      <c r="I57" s="1253"/>
      <c r="J57" s="1253"/>
      <c r="K57" s="1257"/>
      <c r="L57" s="1257"/>
      <c r="M57" s="1257"/>
      <c r="N57" s="1257"/>
      <c r="AM57" s="1242"/>
      <c r="AN57" s="1251"/>
      <c r="AO57" s="1251"/>
      <c r="AP57" s="1251"/>
      <c r="AQ57" s="1251"/>
      <c r="AR57" s="1251"/>
      <c r="AS57" s="1251"/>
      <c r="AT57" s="1251"/>
      <c r="AU57" s="1251"/>
      <c r="AV57" s="1251"/>
      <c r="AW57" s="1251"/>
      <c r="AX57" s="1251"/>
      <c r="AY57" s="1251"/>
      <c r="AZ57" s="1251"/>
      <c r="BA57" s="1251"/>
      <c r="BB57" s="1250" t="s">
        <v>620</v>
      </c>
      <c r="BC57" s="1250"/>
      <c r="BD57" s="1250"/>
      <c r="BE57" s="1250"/>
      <c r="BF57" s="1250"/>
      <c r="BG57" s="1250"/>
      <c r="BH57" s="1250"/>
      <c r="BI57" s="1250"/>
      <c r="BJ57" s="1250"/>
      <c r="BK57" s="1250"/>
      <c r="BL57" s="1250"/>
      <c r="BM57" s="1250"/>
      <c r="BN57" s="1250"/>
      <c r="BO57" s="1250"/>
      <c r="BP57" s="1249">
        <v>58.2</v>
      </c>
      <c r="BQ57" s="1249"/>
      <c r="BR57" s="1249"/>
      <c r="BS57" s="1249"/>
      <c r="BT57" s="1249"/>
      <c r="BU57" s="1249"/>
      <c r="BV57" s="1249"/>
      <c r="BW57" s="1249"/>
      <c r="BX57" s="1249">
        <v>60.1</v>
      </c>
      <c r="BY57" s="1249"/>
      <c r="BZ57" s="1249"/>
      <c r="CA57" s="1249"/>
      <c r="CB57" s="1249"/>
      <c r="CC57" s="1249"/>
      <c r="CD57" s="1249"/>
      <c r="CE57" s="1249"/>
      <c r="CF57" s="1249">
        <v>61.6</v>
      </c>
      <c r="CG57" s="1249"/>
      <c r="CH57" s="1249"/>
      <c r="CI57" s="1249"/>
      <c r="CJ57" s="1249"/>
      <c r="CK57" s="1249"/>
      <c r="CL57" s="1249"/>
      <c r="CM57" s="1249"/>
      <c r="CN57" s="1249">
        <v>64</v>
      </c>
      <c r="CO57" s="1249"/>
      <c r="CP57" s="1249"/>
      <c r="CQ57" s="1249"/>
      <c r="CR57" s="1249"/>
      <c r="CS57" s="1249"/>
      <c r="CT57" s="1249"/>
      <c r="CU57" s="1249"/>
      <c r="CV57" s="1249">
        <v>64.900000000000006</v>
      </c>
      <c r="CW57" s="1249"/>
      <c r="CX57" s="1249"/>
      <c r="CY57" s="1249"/>
      <c r="CZ57" s="1249"/>
      <c r="DA57" s="1249"/>
      <c r="DB57" s="1249"/>
      <c r="DC57" s="1249"/>
      <c r="DD57" s="1289"/>
      <c r="DE57" s="1284"/>
    </row>
    <row r="58" spans="1:109" s="1278" customFormat="1" ht="13.5" x14ac:dyDescent="0.15">
      <c r="A58" s="1242"/>
      <c r="B58" s="1284"/>
      <c r="G58" s="1254"/>
      <c r="H58" s="1254"/>
      <c r="I58" s="1253"/>
      <c r="J58" s="1253"/>
      <c r="K58" s="1257"/>
      <c r="L58" s="1257"/>
      <c r="M58" s="1257"/>
      <c r="N58" s="1257"/>
      <c r="AM58" s="1242"/>
      <c r="AN58" s="1251"/>
      <c r="AO58" s="1251"/>
      <c r="AP58" s="1251"/>
      <c r="AQ58" s="1251"/>
      <c r="AR58" s="1251"/>
      <c r="AS58" s="1251"/>
      <c r="AT58" s="1251"/>
      <c r="AU58" s="1251"/>
      <c r="AV58" s="1251"/>
      <c r="AW58" s="1251"/>
      <c r="AX58" s="1251"/>
      <c r="AY58" s="1251"/>
      <c r="AZ58" s="1251"/>
      <c r="BA58" s="1251"/>
      <c r="BB58" s="1250"/>
      <c r="BC58" s="1250"/>
      <c r="BD58" s="1250"/>
      <c r="BE58" s="1250"/>
      <c r="BF58" s="1250"/>
      <c r="BG58" s="1250"/>
      <c r="BH58" s="1250"/>
      <c r="BI58" s="1250"/>
      <c r="BJ58" s="1250"/>
      <c r="BK58" s="1250"/>
      <c r="BL58" s="1250"/>
      <c r="BM58" s="1250"/>
      <c r="BN58" s="1250"/>
      <c r="BO58" s="1250"/>
      <c r="BP58" s="1249"/>
      <c r="BQ58" s="1249"/>
      <c r="BR58" s="1249"/>
      <c r="BS58" s="1249"/>
      <c r="BT58" s="1249"/>
      <c r="BU58" s="1249"/>
      <c r="BV58" s="1249"/>
      <c r="BW58" s="1249"/>
      <c r="BX58" s="1249"/>
      <c r="BY58" s="1249"/>
      <c r="BZ58" s="1249"/>
      <c r="CA58" s="1249"/>
      <c r="CB58" s="1249"/>
      <c r="CC58" s="1249"/>
      <c r="CD58" s="1249"/>
      <c r="CE58" s="1249"/>
      <c r="CF58" s="1249"/>
      <c r="CG58" s="1249"/>
      <c r="CH58" s="1249"/>
      <c r="CI58" s="1249"/>
      <c r="CJ58" s="1249"/>
      <c r="CK58" s="1249"/>
      <c r="CL58" s="1249"/>
      <c r="CM58" s="1249"/>
      <c r="CN58" s="1249"/>
      <c r="CO58" s="1249"/>
      <c r="CP58" s="1249"/>
      <c r="CQ58" s="1249"/>
      <c r="CR58" s="1249"/>
      <c r="CS58" s="1249"/>
      <c r="CT58" s="1249"/>
      <c r="CU58" s="1249"/>
      <c r="CV58" s="1249"/>
      <c r="CW58" s="1249"/>
      <c r="CX58" s="1249"/>
      <c r="CY58" s="1249"/>
      <c r="CZ58" s="1249"/>
      <c r="DA58" s="1249"/>
      <c r="DB58" s="1249"/>
      <c r="DC58" s="1249"/>
      <c r="DD58" s="1289"/>
      <c r="DE58" s="1284"/>
    </row>
    <row r="59" spans="1:109" s="1278" customFormat="1" ht="13.5" x14ac:dyDescent="0.15">
      <c r="A59" s="1242"/>
      <c r="B59" s="1284"/>
      <c r="K59" s="1290"/>
      <c r="L59" s="1290"/>
      <c r="M59" s="1290"/>
      <c r="N59" s="1290"/>
      <c r="AQ59" s="1290"/>
      <c r="AR59" s="1290"/>
      <c r="AS59" s="1290"/>
      <c r="AT59" s="1290"/>
      <c r="BC59" s="1290"/>
      <c r="BD59" s="1290"/>
      <c r="BE59" s="1290"/>
      <c r="BF59" s="1290"/>
      <c r="BO59" s="1290"/>
      <c r="BP59" s="1290"/>
      <c r="BQ59" s="1290"/>
      <c r="BR59" s="1290"/>
      <c r="CA59" s="1290"/>
      <c r="CB59" s="1290"/>
      <c r="CC59" s="1290"/>
      <c r="CD59" s="1290"/>
      <c r="CM59" s="1290"/>
      <c r="CN59" s="1290"/>
      <c r="CO59" s="1290"/>
      <c r="CP59" s="1290"/>
      <c r="CY59" s="1290"/>
      <c r="CZ59" s="1290"/>
      <c r="DA59" s="1290"/>
      <c r="DB59" s="1290"/>
      <c r="DC59" s="1290"/>
      <c r="DD59" s="1289"/>
      <c r="DE59" s="1284"/>
    </row>
    <row r="60" spans="1:109" s="1278" customFormat="1" ht="13.5" x14ac:dyDescent="0.15">
      <c r="A60" s="1242"/>
      <c r="B60" s="1284"/>
      <c r="K60" s="1290"/>
      <c r="L60" s="1290"/>
      <c r="M60" s="1290"/>
      <c r="N60" s="1290"/>
      <c r="AQ60" s="1290"/>
      <c r="AR60" s="1290"/>
      <c r="AS60" s="1290"/>
      <c r="AT60" s="1290"/>
      <c r="BC60" s="1290"/>
      <c r="BD60" s="1290"/>
      <c r="BE60" s="1290"/>
      <c r="BF60" s="1290"/>
      <c r="BO60" s="1290"/>
      <c r="BP60" s="1290"/>
      <c r="BQ60" s="1290"/>
      <c r="BR60" s="1290"/>
      <c r="CA60" s="1290"/>
      <c r="CB60" s="1290"/>
      <c r="CC60" s="1290"/>
      <c r="CD60" s="1290"/>
      <c r="CM60" s="1290"/>
      <c r="CN60" s="1290"/>
      <c r="CO60" s="1290"/>
      <c r="CP60" s="1290"/>
      <c r="CY60" s="1290"/>
      <c r="CZ60" s="1290"/>
      <c r="DA60" s="1290"/>
      <c r="DB60" s="1290"/>
      <c r="DC60" s="1290"/>
      <c r="DD60" s="1289"/>
      <c r="DE60" s="1284"/>
    </row>
    <row r="61" spans="1:109" s="1278" customFormat="1" ht="13.5" x14ac:dyDescent="0.15">
      <c r="A61" s="1242"/>
      <c r="B61" s="1288"/>
      <c r="C61" s="1287"/>
      <c r="D61" s="1287"/>
      <c r="E61" s="1287"/>
      <c r="F61" s="1287"/>
      <c r="G61" s="1287"/>
      <c r="H61" s="1287"/>
      <c r="I61" s="1287"/>
      <c r="J61" s="1287"/>
      <c r="K61" s="1287"/>
      <c r="L61" s="1287"/>
      <c r="M61" s="1286"/>
      <c r="N61" s="1286"/>
      <c r="O61" s="1287"/>
      <c r="P61" s="1287"/>
      <c r="Q61" s="1287"/>
      <c r="R61" s="1287"/>
      <c r="S61" s="1287"/>
      <c r="T61" s="1287"/>
      <c r="U61" s="1287"/>
      <c r="V61" s="1287"/>
      <c r="W61" s="1287"/>
      <c r="X61" s="1287"/>
      <c r="Y61" s="1287"/>
      <c r="Z61" s="1287"/>
      <c r="AA61" s="1287"/>
      <c r="AB61" s="1287"/>
      <c r="AC61" s="1287"/>
      <c r="AD61" s="1287"/>
      <c r="AE61" s="1287"/>
      <c r="AF61" s="1287"/>
      <c r="AG61" s="1287"/>
      <c r="AH61" s="1287"/>
      <c r="AI61" s="1287"/>
      <c r="AJ61" s="1287"/>
      <c r="AK61" s="1287"/>
      <c r="AL61" s="1287"/>
      <c r="AM61" s="1287"/>
      <c r="AN61" s="1287"/>
      <c r="AO61" s="1287"/>
      <c r="AP61" s="1287"/>
      <c r="AQ61" s="1287"/>
      <c r="AR61" s="1287"/>
      <c r="AS61" s="1286"/>
      <c r="AT61" s="1286"/>
      <c r="AU61" s="1287"/>
      <c r="AV61" s="1287"/>
      <c r="AW61" s="1287"/>
      <c r="AX61" s="1287"/>
      <c r="AY61" s="1287"/>
      <c r="AZ61" s="1287"/>
      <c r="BA61" s="1287"/>
      <c r="BB61" s="1287"/>
      <c r="BC61" s="1287"/>
      <c r="BD61" s="1287"/>
      <c r="BE61" s="1286"/>
      <c r="BF61" s="1286"/>
      <c r="BG61" s="1287"/>
      <c r="BH61" s="1287"/>
      <c r="BI61" s="1287"/>
      <c r="BJ61" s="1287"/>
      <c r="BK61" s="1287"/>
      <c r="BL61" s="1287"/>
      <c r="BM61" s="1287"/>
      <c r="BN61" s="1287"/>
      <c r="BO61" s="1287"/>
      <c r="BP61" s="1287"/>
      <c r="BQ61" s="1286"/>
      <c r="BR61" s="1286"/>
      <c r="BS61" s="1287"/>
      <c r="BT61" s="1287"/>
      <c r="BU61" s="1287"/>
      <c r="BV61" s="1287"/>
      <c r="BW61" s="1287"/>
      <c r="BX61" s="1287"/>
      <c r="BY61" s="1287"/>
      <c r="BZ61" s="1287"/>
      <c r="CA61" s="1287"/>
      <c r="CB61" s="1287"/>
      <c r="CC61" s="1286"/>
      <c r="CD61" s="1286"/>
      <c r="CE61" s="1287"/>
      <c r="CF61" s="1287"/>
      <c r="CG61" s="1287"/>
      <c r="CH61" s="1287"/>
      <c r="CI61" s="1287"/>
      <c r="CJ61" s="1287"/>
      <c r="CK61" s="1287"/>
      <c r="CL61" s="1287"/>
      <c r="CM61" s="1287"/>
      <c r="CN61" s="1287"/>
      <c r="CO61" s="1286"/>
      <c r="CP61" s="1286"/>
      <c r="CQ61" s="1287"/>
      <c r="CR61" s="1287"/>
      <c r="CS61" s="1287"/>
      <c r="CT61" s="1287"/>
      <c r="CU61" s="1287"/>
      <c r="CV61" s="1287"/>
      <c r="CW61" s="1287"/>
      <c r="CX61" s="1287"/>
      <c r="CY61" s="1287"/>
      <c r="CZ61" s="1287"/>
      <c r="DA61" s="1286"/>
      <c r="DB61" s="1286"/>
      <c r="DC61" s="1286"/>
      <c r="DD61" s="1285"/>
      <c r="DE61" s="1284"/>
    </row>
    <row r="62" spans="1:109" ht="13.5" x14ac:dyDescent="0.15">
      <c r="B62" s="1283"/>
      <c r="C62" s="1283"/>
      <c r="D62" s="1283"/>
      <c r="E62" s="1283"/>
      <c r="F62" s="1283"/>
      <c r="G62" s="1283"/>
      <c r="H62" s="1283"/>
      <c r="I62" s="1283"/>
      <c r="J62" s="1283"/>
      <c r="K62" s="1283"/>
      <c r="L62" s="1283"/>
      <c r="M62" s="1283"/>
      <c r="N62" s="1283"/>
      <c r="O62" s="1283"/>
      <c r="P62" s="1283"/>
      <c r="Q62" s="1283"/>
      <c r="R62" s="1283"/>
      <c r="S62" s="1283"/>
      <c r="T62" s="1283"/>
      <c r="U62" s="1283"/>
      <c r="V62" s="1283"/>
      <c r="W62" s="1283"/>
      <c r="X62" s="1283"/>
      <c r="Y62" s="1283"/>
      <c r="Z62" s="1283"/>
      <c r="AA62" s="1283"/>
      <c r="AB62" s="1283"/>
      <c r="AC62" s="1283"/>
      <c r="AD62" s="1283"/>
      <c r="AE62" s="1283"/>
      <c r="AF62" s="1283"/>
      <c r="AG62" s="1283"/>
      <c r="AH62" s="1283"/>
      <c r="AI62" s="1283"/>
      <c r="AJ62" s="1283"/>
      <c r="AK62" s="1283"/>
      <c r="AL62" s="1283"/>
      <c r="AM62" s="1283"/>
      <c r="AN62" s="1283"/>
      <c r="AO62" s="1283"/>
      <c r="AP62" s="1283"/>
      <c r="AQ62" s="1283"/>
      <c r="AR62" s="1283"/>
      <c r="AS62" s="1283"/>
      <c r="AT62" s="1283"/>
      <c r="AU62" s="1283"/>
      <c r="AV62" s="1283"/>
      <c r="AW62" s="1283"/>
      <c r="AX62" s="1283"/>
      <c r="AY62" s="1283"/>
      <c r="AZ62" s="1283"/>
      <c r="BA62" s="1283"/>
      <c r="BB62" s="1283"/>
      <c r="BC62" s="1283"/>
      <c r="BD62" s="1283"/>
      <c r="BE62" s="1283"/>
      <c r="BF62" s="1283"/>
      <c r="BG62" s="1283"/>
      <c r="BH62" s="1283"/>
      <c r="BI62" s="1283"/>
      <c r="BJ62" s="1283"/>
      <c r="BK62" s="1283"/>
      <c r="BL62" s="1283"/>
      <c r="BM62" s="1283"/>
      <c r="BN62" s="1283"/>
      <c r="BO62" s="1283"/>
      <c r="BP62" s="1283"/>
      <c r="BQ62" s="1283"/>
      <c r="BR62" s="1283"/>
      <c r="BS62" s="1283"/>
      <c r="BT62" s="1283"/>
      <c r="BU62" s="1283"/>
      <c r="BV62" s="1283"/>
      <c r="BW62" s="1283"/>
      <c r="BX62" s="1283"/>
      <c r="BY62" s="1283"/>
      <c r="BZ62" s="1283"/>
      <c r="CA62" s="1283"/>
      <c r="CB62" s="1283"/>
      <c r="CC62" s="1283"/>
      <c r="CD62" s="1283"/>
      <c r="CE62" s="1283"/>
      <c r="CF62" s="1283"/>
      <c r="CG62" s="1283"/>
      <c r="CH62" s="1283"/>
      <c r="CI62" s="1283"/>
      <c r="CJ62" s="1283"/>
      <c r="CK62" s="1283"/>
      <c r="CL62" s="1283"/>
      <c r="CM62" s="1283"/>
      <c r="CN62" s="1283"/>
      <c r="CO62" s="1283"/>
      <c r="CP62" s="1283"/>
      <c r="CQ62" s="1283"/>
      <c r="CR62" s="1283"/>
      <c r="CS62" s="1283"/>
      <c r="CT62" s="1283"/>
      <c r="CU62" s="1283"/>
      <c r="CV62" s="1283"/>
      <c r="CW62" s="1283"/>
      <c r="CX62" s="1283"/>
      <c r="CY62" s="1283"/>
      <c r="CZ62" s="1283"/>
      <c r="DA62" s="1283"/>
      <c r="DB62" s="1283"/>
      <c r="DC62" s="1283"/>
      <c r="DD62" s="1283"/>
      <c r="DE62" s="1242"/>
    </row>
    <row r="63" spans="1:109" ht="17.25" x14ac:dyDescent="0.15">
      <c r="B63" s="1282" t="s">
        <v>619</v>
      </c>
    </row>
    <row r="64" spans="1:109" ht="13.5" x14ac:dyDescent="0.15">
      <c r="B64" s="1243"/>
      <c r="G64" s="1279"/>
      <c r="I64" s="1281"/>
      <c r="J64" s="1281"/>
      <c r="K64" s="1281"/>
      <c r="L64" s="1281"/>
      <c r="M64" s="1281"/>
      <c r="N64" s="1280"/>
      <c r="AM64" s="1279"/>
      <c r="AN64" s="1279" t="s">
        <v>618</v>
      </c>
      <c r="AP64" s="1278"/>
      <c r="AQ64" s="1278"/>
      <c r="AR64" s="1278"/>
      <c r="AY64" s="1279"/>
      <c r="BA64" s="1278"/>
      <c r="BB64" s="1278"/>
      <c r="BC64" s="1278"/>
      <c r="BK64" s="1279"/>
      <c r="BM64" s="1278"/>
      <c r="BN64" s="1278"/>
      <c r="BO64" s="1278"/>
      <c r="BW64" s="1279"/>
      <c r="BY64" s="1278"/>
      <c r="BZ64" s="1278"/>
      <c r="CA64" s="1278"/>
      <c r="CI64" s="1279"/>
      <c r="CK64" s="1278"/>
      <c r="CL64" s="1278"/>
      <c r="CM64" s="1278"/>
      <c r="CU64" s="1279"/>
      <c r="CW64" s="1278"/>
      <c r="CX64" s="1278"/>
      <c r="CY64" s="1278"/>
    </row>
    <row r="65" spans="2:107" ht="13.5" x14ac:dyDescent="0.15">
      <c r="B65" s="1243"/>
      <c r="AN65" s="1277" t="s">
        <v>617</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5"/>
    </row>
    <row r="66" spans="2:107" ht="13.5" x14ac:dyDescent="0.15">
      <c r="B66" s="1243"/>
      <c r="AN66" s="1274"/>
      <c r="AO66" s="1273"/>
      <c r="AP66" s="1273"/>
      <c r="AQ66" s="1273"/>
      <c r="AR66" s="1273"/>
      <c r="AS66" s="1273"/>
      <c r="AT66" s="1273"/>
      <c r="AU66" s="1273"/>
      <c r="AV66" s="1273"/>
      <c r="AW66" s="1273"/>
      <c r="AX66" s="1273"/>
      <c r="AY66" s="1273"/>
      <c r="AZ66" s="1273"/>
      <c r="BA66" s="1273"/>
      <c r="BB66" s="1273"/>
      <c r="BC66" s="1273"/>
      <c r="BD66" s="1273"/>
      <c r="BE66" s="1273"/>
      <c r="BF66" s="1273"/>
      <c r="BG66" s="1273"/>
      <c r="BH66" s="1273"/>
      <c r="BI66" s="1273"/>
      <c r="BJ66" s="1273"/>
      <c r="BK66" s="1273"/>
      <c r="BL66" s="1273"/>
      <c r="BM66" s="1273"/>
      <c r="BN66" s="1273"/>
      <c r="BO66" s="1273"/>
      <c r="BP66" s="1273"/>
      <c r="BQ66" s="1273"/>
      <c r="BR66" s="1273"/>
      <c r="BS66" s="1273"/>
      <c r="BT66" s="1273"/>
      <c r="BU66" s="1273"/>
      <c r="BV66" s="1273"/>
      <c r="BW66" s="1273"/>
      <c r="BX66" s="1273"/>
      <c r="BY66" s="1273"/>
      <c r="BZ66" s="1273"/>
      <c r="CA66" s="1273"/>
      <c r="CB66" s="1273"/>
      <c r="CC66" s="1273"/>
      <c r="CD66" s="1273"/>
      <c r="CE66" s="1273"/>
      <c r="CF66" s="1273"/>
      <c r="CG66" s="1273"/>
      <c r="CH66" s="1273"/>
      <c r="CI66" s="1273"/>
      <c r="CJ66" s="1273"/>
      <c r="CK66" s="1273"/>
      <c r="CL66" s="1273"/>
      <c r="CM66" s="1273"/>
      <c r="CN66" s="1273"/>
      <c r="CO66" s="1273"/>
      <c r="CP66" s="1273"/>
      <c r="CQ66" s="1273"/>
      <c r="CR66" s="1273"/>
      <c r="CS66" s="1273"/>
      <c r="CT66" s="1273"/>
      <c r="CU66" s="1273"/>
      <c r="CV66" s="1273"/>
      <c r="CW66" s="1273"/>
      <c r="CX66" s="1273"/>
      <c r="CY66" s="1273"/>
      <c r="CZ66" s="1273"/>
      <c r="DA66" s="1273"/>
      <c r="DB66" s="1273"/>
      <c r="DC66" s="1272"/>
    </row>
    <row r="67" spans="2:107" ht="13.5" x14ac:dyDescent="0.15">
      <c r="B67" s="1243"/>
      <c r="AN67" s="1274"/>
      <c r="AO67" s="1273"/>
      <c r="AP67" s="1273"/>
      <c r="AQ67" s="1273"/>
      <c r="AR67" s="1273"/>
      <c r="AS67" s="1273"/>
      <c r="AT67" s="1273"/>
      <c r="AU67" s="1273"/>
      <c r="AV67" s="1273"/>
      <c r="AW67" s="1273"/>
      <c r="AX67" s="1273"/>
      <c r="AY67" s="1273"/>
      <c r="AZ67" s="1273"/>
      <c r="BA67" s="1273"/>
      <c r="BB67" s="1273"/>
      <c r="BC67" s="1273"/>
      <c r="BD67" s="1273"/>
      <c r="BE67" s="1273"/>
      <c r="BF67" s="1273"/>
      <c r="BG67" s="1273"/>
      <c r="BH67" s="1273"/>
      <c r="BI67" s="1273"/>
      <c r="BJ67" s="1273"/>
      <c r="BK67" s="1273"/>
      <c r="BL67" s="1273"/>
      <c r="BM67" s="1273"/>
      <c r="BN67" s="1273"/>
      <c r="BO67" s="1273"/>
      <c r="BP67" s="1273"/>
      <c r="BQ67" s="1273"/>
      <c r="BR67" s="1273"/>
      <c r="BS67" s="1273"/>
      <c r="BT67" s="1273"/>
      <c r="BU67" s="1273"/>
      <c r="BV67" s="1273"/>
      <c r="BW67" s="1273"/>
      <c r="BX67" s="1273"/>
      <c r="BY67" s="1273"/>
      <c r="BZ67" s="1273"/>
      <c r="CA67" s="1273"/>
      <c r="CB67" s="1273"/>
      <c r="CC67" s="1273"/>
      <c r="CD67" s="1273"/>
      <c r="CE67" s="1273"/>
      <c r="CF67" s="1273"/>
      <c r="CG67" s="1273"/>
      <c r="CH67" s="1273"/>
      <c r="CI67" s="1273"/>
      <c r="CJ67" s="1273"/>
      <c r="CK67" s="1273"/>
      <c r="CL67" s="1273"/>
      <c r="CM67" s="1273"/>
      <c r="CN67" s="1273"/>
      <c r="CO67" s="1273"/>
      <c r="CP67" s="1273"/>
      <c r="CQ67" s="1273"/>
      <c r="CR67" s="1273"/>
      <c r="CS67" s="1273"/>
      <c r="CT67" s="1273"/>
      <c r="CU67" s="1273"/>
      <c r="CV67" s="1273"/>
      <c r="CW67" s="1273"/>
      <c r="CX67" s="1273"/>
      <c r="CY67" s="1273"/>
      <c r="CZ67" s="1273"/>
      <c r="DA67" s="1273"/>
      <c r="DB67" s="1273"/>
      <c r="DC67" s="1272"/>
    </row>
    <row r="68" spans="2:107" ht="13.5" x14ac:dyDescent="0.15">
      <c r="B68" s="1243"/>
      <c r="AN68" s="1274"/>
      <c r="AO68" s="1273"/>
      <c r="AP68" s="1273"/>
      <c r="AQ68" s="1273"/>
      <c r="AR68" s="1273"/>
      <c r="AS68" s="1273"/>
      <c r="AT68" s="1273"/>
      <c r="AU68" s="1273"/>
      <c r="AV68" s="1273"/>
      <c r="AW68" s="1273"/>
      <c r="AX68" s="1273"/>
      <c r="AY68" s="1273"/>
      <c r="AZ68" s="1273"/>
      <c r="BA68" s="1273"/>
      <c r="BB68" s="1273"/>
      <c r="BC68" s="1273"/>
      <c r="BD68" s="1273"/>
      <c r="BE68" s="1273"/>
      <c r="BF68" s="1273"/>
      <c r="BG68" s="1273"/>
      <c r="BH68" s="1273"/>
      <c r="BI68" s="1273"/>
      <c r="BJ68" s="1273"/>
      <c r="BK68" s="1273"/>
      <c r="BL68" s="1273"/>
      <c r="BM68" s="1273"/>
      <c r="BN68" s="1273"/>
      <c r="BO68" s="1273"/>
      <c r="BP68" s="1273"/>
      <c r="BQ68" s="1273"/>
      <c r="BR68" s="1273"/>
      <c r="BS68" s="1273"/>
      <c r="BT68" s="1273"/>
      <c r="BU68" s="1273"/>
      <c r="BV68" s="1273"/>
      <c r="BW68" s="1273"/>
      <c r="BX68" s="1273"/>
      <c r="BY68" s="1273"/>
      <c r="BZ68" s="1273"/>
      <c r="CA68" s="1273"/>
      <c r="CB68" s="1273"/>
      <c r="CC68" s="1273"/>
      <c r="CD68" s="1273"/>
      <c r="CE68" s="1273"/>
      <c r="CF68" s="1273"/>
      <c r="CG68" s="1273"/>
      <c r="CH68" s="1273"/>
      <c r="CI68" s="1273"/>
      <c r="CJ68" s="1273"/>
      <c r="CK68" s="1273"/>
      <c r="CL68" s="1273"/>
      <c r="CM68" s="1273"/>
      <c r="CN68" s="1273"/>
      <c r="CO68" s="1273"/>
      <c r="CP68" s="1273"/>
      <c r="CQ68" s="1273"/>
      <c r="CR68" s="1273"/>
      <c r="CS68" s="1273"/>
      <c r="CT68" s="1273"/>
      <c r="CU68" s="1273"/>
      <c r="CV68" s="1273"/>
      <c r="CW68" s="1273"/>
      <c r="CX68" s="1273"/>
      <c r="CY68" s="1273"/>
      <c r="CZ68" s="1273"/>
      <c r="DA68" s="1273"/>
      <c r="DB68" s="1273"/>
      <c r="DC68" s="1272"/>
    </row>
    <row r="69" spans="2:107" ht="13.5" x14ac:dyDescent="0.15">
      <c r="B69" s="1243"/>
      <c r="AN69" s="1271"/>
      <c r="AO69" s="1270"/>
      <c r="AP69" s="1270"/>
      <c r="AQ69" s="1270"/>
      <c r="AR69" s="1270"/>
      <c r="AS69" s="1270"/>
      <c r="AT69" s="1270"/>
      <c r="AU69" s="1270"/>
      <c r="AV69" s="1270"/>
      <c r="AW69" s="1270"/>
      <c r="AX69" s="1270"/>
      <c r="AY69" s="1270"/>
      <c r="AZ69" s="1270"/>
      <c r="BA69" s="1270"/>
      <c r="BB69" s="1270"/>
      <c r="BC69" s="1270"/>
      <c r="BD69" s="1270"/>
      <c r="BE69" s="1270"/>
      <c r="BF69" s="1270"/>
      <c r="BG69" s="1270"/>
      <c r="BH69" s="1270"/>
      <c r="BI69" s="1270"/>
      <c r="BJ69" s="1270"/>
      <c r="BK69" s="1270"/>
      <c r="BL69" s="1270"/>
      <c r="BM69" s="1270"/>
      <c r="BN69" s="1270"/>
      <c r="BO69" s="1270"/>
      <c r="BP69" s="1270"/>
      <c r="BQ69" s="1270"/>
      <c r="BR69" s="1270"/>
      <c r="BS69" s="1270"/>
      <c r="BT69" s="1270"/>
      <c r="BU69" s="1270"/>
      <c r="BV69" s="1270"/>
      <c r="BW69" s="1270"/>
      <c r="BX69" s="1270"/>
      <c r="BY69" s="1270"/>
      <c r="BZ69" s="1270"/>
      <c r="CA69" s="1270"/>
      <c r="CB69" s="1270"/>
      <c r="CC69" s="1270"/>
      <c r="CD69" s="1270"/>
      <c r="CE69" s="1270"/>
      <c r="CF69" s="1270"/>
      <c r="CG69" s="1270"/>
      <c r="CH69" s="1270"/>
      <c r="CI69" s="1270"/>
      <c r="CJ69" s="1270"/>
      <c r="CK69" s="1270"/>
      <c r="CL69" s="1270"/>
      <c r="CM69" s="1270"/>
      <c r="CN69" s="1270"/>
      <c r="CO69" s="1270"/>
      <c r="CP69" s="1270"/>
      <c r="CQ69" s="1270"/>
      <c r="CR69" s="1270"/>
      <c r="CS69" s="1270"/>
      <c r="CT69" s="1270"/>
      <c r="CU69" s="1270"/>
      <c r="CV69" s="1270"/>
      <c r="CW69" s="1270"/>
      <c r="CX69" s="1270"/>
      <c r="CY69" s="1270"/>
      <c r="CZ69" s="1270"/>
      <c r="DA69" s="1270"/>
      <c r="DB69" s="1270"/>
      <c r="DC69" s="1269"/>
    </row>
    <row r="70" spans="2:107" ht="13.5" x14ac:dyDescent="0.15">
      <c r="B70" s="1243"/>
      <c r="H70" s="1268"/>
      <c r="I70" s="1268"/>
      <c r="J70" s="1266"/>
      <c r="K70" s="1266"/>
      <c r="L70" s="1265"/>
      <c r="M70" s="1266"/>
      <c r="N70" s="1265"/>
      <c r="AN70" s="1256"/>
      <c r="AO70" s="1256"/>
      <c r="AP70" s="1256"/>
      <c r="AZ70" s="1256"/>
      <c r="BA70" s="1256"/>
      <c r="BB70" s="1256"/>
      <c r="BL70" s="1256"/>
      <c r="BM70" s="1256"/>
      <c r="BN70" s="1256"/>
      <c r="BX70" s="1256"/>
      <c r="BY70" s="1256"/>
      <c r="BZ70" s="1256"/>
      <c r="CJ70" s="1256"/>
      <c r="CK70" s="1256"/>
      <c r="CL70" s="1256"/>
      <c r="CV70" s="1256"/>
      <c r="CW70" s="1256"/>
      <c r="CX70" s="1256"/>
    </row>
    <row r="71" spans="2:107" ht="13.5" x14ac:dyDescent="0.15">
      <c r="B71" s="1243"/>
      <c r="G71" s="1264"/>
      <c r="I71" s="1267"/>
      <c r="J71" s="1266"/>
      <c r="K71" s="1266"/>
      <c r="L71" s="1265"/>
      <c r="M71" s="1266"/>
      <c r="N71" s="1265"/>
      <c r="AM71" s="1264"/>
      <c r="AN71" s="1242" t="s">
        <v>616</v>
      </c>
    </row>
    <row r="72" spans="2:107" ht="13.5" x14ac:dyDescent="0.15">
      <c r="B72" s="1243"/>
      <c r="G72" s="1254"/>
      <c r="H72" s="1254"/>
      <c r="I72" s="1254"/>
      <c r="J72" s="1254"/>
      <c r="K72" s="1263"/>
      <c r="L72" s="1263"/>
      <c r="M72" s="1262"/>
      <c r="N72" s="1262"/>
      <c r="AN72" s="1261"/>
      <c r="AO72" s="1260"/>
      <c r="AP72" s="1260"/>
      <c r="AQ72" s="1260"/>
      <c r="AR72" s="1260"/>
      <c r="AS72" s="1260"/>
      <c r="AT72" s="1260"/>
      <c r="AU72" s="1260"/>
      <c r="AV72" s="1260"/>
      <c r="AW72" s="1260"/>
      <c r="AX72" s="1260"/>
      <c r="AY72" s="1260"/>
      <c r="AZ72" s="1260"/>
      <c r="BA72" s="1260"/>
      <c r="BB72" s="1260"/>
      <c r="BC72" s="1260"/>
      <c r="BD72" s="1260"/>
      <c r="BE72" s="1260"/>
      <c r="BF72" s="1260"/>
      <c r="BG72" s="1260"/>
      <c r="BH72" s="1260"/>
      <c r="BI72" s="1260"/>
      <c r="BJ72" s="1260"/>
      <c r="BK72" s="1260"/>
      <c r="BL72" s="1260"/>
      <c r="BM72" s="1260"/>
      <c r="BN72" s="1260"/>
      <c r="BO72" s="1259"/>
      <c r="BP72" s="1251" t="s">
        <v>560</v>
      </c>
      <c r="BQ72" s="1251"/>
      <c r="BR72" s="1251"/>
      <c r="BS72" s="1251"/>
      <c r="BT72" s="1251"/>
      <c r="BU72" s="1251"/>
      <c r="BV72" s="1251"/>
      <c r="BW72" s="1251"/>
      <c r="BX72" s="1251" t="s">
        <v>561</v>
      </c>
      <c r="BY72" s="1251"/>
      <c r="BZ72" s="1251"/>
      <c r="CA72" s="1251"/>
      <c r="CB72" s="1251"/>
      <c r="CC72" s="1251"/>
      <c r="CD72" s="1251"/>
      <c r="CE72" s="1251"/>
      <c r="CF72" s="1251" t="s">
        <v>562</v>
      </c>
      <c r="CG72" s="1251"/>
      <c r="CH72" s="1251"/>
      <c r="CI72" s="1251"/>
      <c r="CJ72" s="1251"/>
      <c r="CK72" s="1251"/>
      <c r="CL72" s="1251"/>
      <c r="CM72" s="1251"/>
      <c r="CN72" s="1251" t="s">
        <v>563</v>
      </c>
      <c r="CO72" s="1251"/>
      <c r="CP72" s="1251"/>
      <c r="CQ72" s="1251"/>
      <c r="CR72" s="1251"/>
      <c r="CS72" s="1251"/>
      <c r="CT72" s="1251"/>
      <c r="CU72" s="1251"/>
      <c r="CV72" s="1251" t="s">
        <v>564</v>
      </c>
      <c r="CW72" s="1251"/>
      <c r="CX72" s="1251"/>
      <c r="CY72" s="1251"/>
      <c r="CZ72" s="1251"/>
      <c r="DA72" s="1251"/>
      <c r="DB72" s="1251"/>
      <c r="DC72" s="1251"/>
    </row>
    <row r="73" spans="2:107" ht="13.5" x14ac:dyDescent="0.15">
      <c r="B73" s="1243"/>
      <c r="G73" s="1258"/>
      <c r="H73" s="1258"/>
      <c r="I73" s="1258"/>
      <c r="J73" s="1258"/>
      <c r="K73" s="1255"/>
      <c r="L73" s="1255"/>
      <c r="M73" s="1255"/>
      <c r="N73" s="1255"/>
      <c r="AM73" s="1256"/>
      <c r="AN73" s="1250" t="s">
        <v>615</v>
      </c>
      <c r="AO73" s="1250"/>
      <c r="AP73" s="1250"/>
      <c r="AQ73" s="1250"/>
      <c r="AR73" s="1250"/>
      <c r="AS73" s="1250"/>
      <c r="AT73" s="1250"/>
      <c r="AU73" s="1250"/>
      <c r="AV73" s="1250"/>
      <c r="AW73" s="1250"/>
      <c r="AX73" s="1250"/>
      <c r="AY73" s="1250"/>
      <c r="AZ73" s="1250"/>
      <c r="BA73" s="1250"/>
      <c r="BB73" s="1250" t="s">
        <v>613</v>
      </c>
      <c r="BC73" s="1250"/>
      <c r="BD73" s="1250"/>
      <c r="BE73" s="1250"/>
      <c r="BF73" s="1250"/>
      <c r="BG73" s="1250"/>
      <c r="BH73" s="1250"/>
      <c r="BI73" s="1250"/>
      <c r="BJ73" s="1250"/>
      <c r="BK73" s="1250"/>
      <c r="BL73" s="1250"/>
      <c r="BM73" s="1250"/>
      <c r="BN73" s="1250"/>
      <c r="BO73" s="1250"/>
      <c r="BP73" s="1249"/>
      <c r="BQ73" s="1249"/>
      <c r="BR73" s="1249"/>
      <c r="BS73" s="1249"/>
      <c r="BT73" s="1249"/>
      <c r="BU73" s="1249"/>
      <c r="BV73" s="1249"/>
      <c r="BW73" s="1249"/>
      <c r="BX73" s="1249"/>
      <c r="BY73" s="1249"/>
      <c r="BZ73" s="1249"/>
      <c r="CA73" s="1249"/>
      <c r="CB73" s="1249"/>
      <c r="CC73" s="1249"/>
      <c r="CD73" s="1249"/>
      <c r="CE73" s="1249"/>
      <c r="CF73" s="1249"/>
      <c r="CG73" s="1249"/>
      <c r="CH73" s="1249"/>
      <c r="CI73" s="1249"/>
      <c r="CJ73" s="1249"/>
      <c r="CK73" s="1249"/>
      <c r="CL73" s="1249"/>
      <c r="CM73" s="1249"/>
      <c r="CN73" s="1249"/>
      <c r="CO73" s="1249"/>
      <c r="CP73" s="1249"/>
      <c r="CQ73" s="1249"/>
      <c r="CR73" s="1249"/>
      <c r="CS73" s="1249"/>
      <c r="CT73" s="1249"/>
      <c r="CU73" s="1249"/>
      <c r="CV73" s="1249"/>
      <c r="CW73" s="1249"/>
      <c r="CX73" s="1249"/>
      <c r="CY73" s="1249"/>
      <c r="CZ73" s="1249"/>
      <c r="DA73" s="1249"/>
      <c r="DB73" s="1249"/>
      <c r="DC73" s="1249"/>
    </row>
    <row r="74" spans="2:107" ht="13.5" x14ac:dyDescent="0.15">
      <c r="B74" s="1243"/>
      <c r="G74" s="1258"/>
      <c r="H74" s="1258"/>
      <c r="I74" s="1258"/>
      <c r="J74" s="1258"/>
      <c r="K74" s="1255"/>
      <c r="L74" s="1255"/>
      <c r="M74" s="1255"/>
      <c r="N74" s="1255"/>
      <c r="AM74" s="1256"/>
      <c r="AN74" s="1250"/>
      <c r="AO74" s="1250"/>
      <c r="AP74" s="1250"/>
      <c r="AQ74" s="1250"/>
      <c r="AR74" s="1250"/>
      <c r="AS74" s="1250"/>
      <c r="AT74" s="1250"/>
      <c r="AU74" s="1250"/>
      <c r="AV74" s="1250"/>
      <c r="AW74" s="1250"/>
      <c r="AX74" s="1250"/>
      <c r="AY74" s="1250"/>
      <c r="AZ74" s="1250"/>
      <c r="BA74" s="1250"/>
      <c r="BB74" s="1250"/>
      <c r="BC74" s="1250"/>
      <c r="BD74" s="1250"/>
      <c r="BE74" s="1250"/>
      <c r="BF74" s="1250"/>
      <c r="BG74" s="1250"/>
      <c r="BH74" s="1250"/>
      <c r="BI74" s="1250"/>
      <c r="BJ74" s="1250"/>
      <c r="BK74" s="1250"/>
      <c r="BL74" s="1250"/>
      <c r="BM74" s="1250"/>
      <c r="BN74" s="1250"/>
      <c r="BO74" s="1250"/>
      <c r="BP74" s="1249"/>
      <c r="BQ74" s="1249"/>
      <c r="BR74" s="1249"/>
      <c r="BS74" s="1249"/>
      <c r="BT74" s="1249"/>
      <c r="BU74" s="1249"/>
      <c r="BV74" s="1249"/>
      <c r="BW74" s="1249"/>
      <c r="BX74" s="1249"/>
      <c r="BY74" s="1249"/>
      <c r="BZ74" s="1249"/>
      <c r="CA74" s="1249"/>
      <c r="CB74" s="1249"/>
      <c r="CC74" s="1249"/>
      <c r="CD74" s="1249"/>
      <c r="CE74" s="1249"/>
      <c r="CF74" s="1249"/>
      <c r="CG74" s="1249"/>
      <c r="CH74" s="1249"/>
      <c r="CI74" s="1249"/>
      <c r="CJ74" s="1249"/>
      <c r="CK74" s="1249"/>
      <c r="CL74" s="1249"/>
      <c r="CM74" s="1249"/>
      <c r="CN74" s="1249"/>
      <c r="CO74" s="1249"/>
      <c r="CP74" s="1249"/>
      <c r="CQ74" s="1249"/>
      <c r="CR74" s="1249"/>
      <c r="CS74" s="1249"/>
      <c r="CT74" s="1249"/>
      <c r="CU74" s="1249"/>
      <c r="CV74" s="1249"/>
      <c r="CW74" s="1249"/>
      <c r="CX74" s="1249"/>
      <c r="CY74" s="1249"/>
      <c r="CZ74" s="1249"/>
      <c r="DA74" s="1249"/>
      <c r="DB74" s="1249"/>
      <c r="DC74" s="1249"/>
    </row>
    <row r="75" spans="2:107" ht="13.5" x14ac:dyDescent="0.15">
      <c r="B75" s="1243"/>
      <c r="G75" s="1258"/>
      <c r="H75" s="1258"/>
      <c r="I75" s="1254"/>
      <c r="J75" s="1254"/>
      <c r="K75" s="1257"/>
      <c r="L75" s="1257"/>
      <c r="M75" s="1257"/>
      <c r="N75" s="1257"/>
      <c r="AM75" s="1256"/>
      <c r="AN75" s="1250"/>
      <c r="AO75" s="1250"/>
      <c r="AP75" s="1250"/>
      <c r="AQ75" s="1250"/>
      <c r="AR75" s="1250"/>
      <c r="AS75" s="1250"/>
      <c r="AT75" s="1250"/>
      <c r="AU75" s="1250"/>
      <c r="AV75" s="1250"/>
      <c r="AW75" s="1250"/>
      <c r="AX75" s="1250"/>
      <c r="AY75" s="1250"/>
      <c r="AZ75" s="1250"/>
      <c r="BA75" s="1250"/>
      <c r="BB75" s="1250" t="s">
        <v>612</v>
      </c>
      <c r="BC75" s="1250"/>
      <c r="BD75" s="1250"/>
      <c r="BE75" s="1250"/>
      <c r="BF75" s="1250"/>
      <c r="BG75" s="1250"/>
      <c r="BH75" s="1250"/>
      <c r="BI75" s="1250"/>
      <c r="BJ75" s="1250"/>
      <c r="BK75" s="1250"/>
      <c r="BL75" s="1250"/>
      <c r="BM75" s="1250"/>
      <c r="BN75" s="1250"/>
      <c r="BO75" s="1250"/>
      <c r="BP75" s="1249">
        <v>11.1</v>
      </c>
      <c r="BQ75" s="1249"/>
      <c r="BR75" s="1249"/>
      <c r="BS75" s="1249"/>
      <c r="BT75" s="1249"/>
      <c r="BU75" s="1249"/>
      <c r="BV75" s="1249"/>
      <c r="BW75" s="1249"/>
      <c r="BX75" s="1249">
        <v>11.6</v>
      </c>
      <c r="BY75" s="1249"/>
      <c r="BZ75" s="1249"/>
      <c r="CA75" s="1249"/>
      <c r="CB75" s="1249"/>
      <c r="CC75" s="1249"/>
      <c r="CD75" s="1249"/>
      <c r="CE75" s="1249"/>
      <c r="CF75" s="1249">
        <v>11.8</v>
      </c>
      <c r="CG75" s="1249"/>
      <c r="CH75" s="1249"/>
      <c r="CI75" s="1249"/>
      <c r="CJ75" s="1249"/>
      <c r="CK75" s="1249"/>
      <c r="CL75" s="1249"/>
      <c r="CM75" s="1249"/>
      <c r="CN75" s="1249">
        <v>11.1</v>
      </c>
      <c r="CO75" s="1249"/>
      <c r="CP75" s="1249"/>
      <c r="CQ75" s="1249"/>
      <c r="CR75" s="1249"/>
      <c r="CS75" s="1249"/>
      <c r="CT75" s="1249"/>
      <c r="CU75" s="1249"/>
      <c r="CV75" s="1249">
        <v>10.4</v>
      </c>
      <c r="CW75" s="1249"/>
      <c r="CX75" s="1249"/>
      <c r="CY75" s="1249"/>
      <c r="CZ75" s="1249"/>
      <c r="DA75" s="1249"/>
      <c r="DB75" s="1249"/>
      <c r="DC75" s="1249"/>
    </row>
    <row r="76" spans="2:107" ht="13.5" x14ac:dyDescent="0.15">
      <c r="B76" s="1243"/>
      <c r="G76" s="1258"/>
      <c r="H76" s="1258"/>
      <c r="I76" s="1254"/>
      <c r="J76" s="1254"/>
      <c r="K76" s="1257"/>
      <c r="L76" s="1257"/>
      <c r="M76" s="1257"/>
      <c r="N76" s="1257"/>
      <c r="AM76" s="1256"/>
      <c r="AN76" s="1250"/>
      <c r="AO76" s="1250"/>
      <c r="AP76" s="1250"/>
      <c r="AQ76" s="1250"/>
      <c r="AR76" s="1250"/>
      <c r="AS76" s="1250"/>
      <c r="AT76" s="1250"/>
      <c r="AU76" s="1250"/>
      <c r="AV76" s="1250"/>
      <c r="AW76" s="1250"/>
      <c r="AX76" s="1250"/>
      <c r="AY76" s="1250"/>
      <c r="AZ76" s="1250"/>
      <c r="BA76" s="1250"/>
      <c r="BB76" s="1250"/>
      <c r="BC76" s="1250"/>
      <c r="BD76" s="1250"/>
      <c r="BE76" s="1250"/>
      <c r="BF76" s="1250"/>
      <c r="BG76" s="1250"/>
      <c r="BH76" s="1250"/>
      <c r="BI76" s="1250"/>
      <c r="BJ76" s="1250"/>
      <c r="BK76" s="1250"/>
      <c r="BL76" s="1250"/>
      <c r="BM76" s="1250"/>
      <c r="BN76" s="1250"/>
      <c r="BO76" s="1250"/>
      <c r="BP76" s="1249"/>
      <c r="BQ76" s="1249"/>
      <c r="BR76" s="1249"/>
      <c r="BS76" s="1249"/>
      <c r="BT76" s="1249"/>
      <c r="BU76" s="1249"/>
      <c r="BV76" s="1249"/>
      <c r="BW76" s="1249"/>
      <c r="BX76" s="1249"/>
      <c r="BY76" s="1249"/>
      <c r="BZ76" s="1249"/>
      <c r="CA76" s="1249"/>
      <c r="CB76" s="1249"/>
      <c r="CC76" s="1249"/>
      <c r="CD76" s="1249"/>
      <c r="CE76" s="1249"/>
      <c r="CF76" s="1249"/>
      <c r="CG76" s="1249"/>
      <c r="CH76" s="1249"/>
      <c r="CI76" s="1249"/>
      <c r="CJ76" s="1249"/>
      <c r="CK76" s="1249"/>
      <c r="CL76" s="1249"/>
      <c r="CM76" s="1249"/>
      <c r="CN76" s="1249"/>
      <c r="CO76" s="1249"/>
      <c r="CP76" s="1249"/>
      <c r="CQ76" s="1249"/>
      <c r="CR76" s="1249"/>
      <c r="CS76" s="1249"/>
      <c r="CT76" s="1249"/>
      <c r="CU76" s="1249"/>
      <c r="CV76" s="1249"/>
      <c r="CW76" s="1249"/>
      <c r="CX76" s="1249"/>
      <c r="CY76" s="1249"/>
      <c r="CZ76" s="1249"/>
      <c r="DA76" s="1249"/>
      <c r="DB76" s="1249"/>
      <c r="DC76" s="1249"/>
    </row>
    <row r="77" spans="2:107" ht="13.5" x14ac:dyDescent="0.15">
      <c r="B77" s="1243"/>
      <c r="G77" s="1254"/>
      <c r="H77" s="1254"/>
      <c r="I77" s="1254"/>
      <c r="J77" s="1254"/>
      <c r="K77" s="1255"/>
      <c r="L77" s="1255"/>
      <c r="M77" s="1255"/>
      <c r="N77" s="1255"/>
      <c r="AN77" s="1251" t="s">
        <v>614</v>
      </c>
      <c r="AO77" s="1251"/>
      <c r="AP77" s="1251"/>
      <c r="AQ77" s="1251"/>
      <c r="AR77" s="1251"/>
      <c r="AS77" s="1251"/>
      <c r="AT77" s="1251"/>
      <c r="AU77" s="1251"/>
      <c r="AV77" s="1251"/>
      <c r="AW77" s="1251"/>
      <c r="AX77" s="1251"/>
      <c r="AY77" s="1251"/>
      <c r="AZ77" s="1251"/>
      <c r="BA77" s="1251"/>
      <c r="BB77" s="1250" t="s">
        <v>613</v>
      </c>
      <c r="BC77" s="1250"/>
      <c r="BD77" s="1250"/>
      <c r="BE77" s="1250"/>
      <c r="BF77" s="1250"/>
      <c r="BG77" s="1250"/>
      <c r="BH77" s="1250"/>
      <c r="BI77" s="1250"/>
      <c r="BJ77" s="1250"/>
      <c r="BK77" s="1250"/>
      <c r="BL77" s="1250"/>
      <c r="BM77" s="1250"/>
      <c r="BN77" s="1250"/>
      <c r="BO77" s="1250"/>
      <c r="BP77" s="1249">
        <v>0</v>
      </c>
      <c r="BQ77" s="1249"/>
      <c r="BR77" s="1249"/>
      <c r="BS77" s="1249"/>
      <c r="BT77" s="1249"/>
      <c r="BU77" s="1249"/>
      <c r="BV77" s="1249"/>
      <c r="BW77" s="1249"/>
      <c r="BX77" s="1249">
        <v>0</v>
      </c>
      <c r="BY77" s="1249"/>
      <c r="BZ77" s="1249"/>
      <c r="CA77" s="1249"/>
      <c r="CB77" s="1249"/>
      <c r="CC77" s="1249"/>
      <c r="CD77" s="1249"/>
      <c r="CE77" s="1249"/>
      <c r="CF77" s="1249">
        <v>0</v>
      </c>
      <c r="CG77" s="1249"/>
      <c r="CH77" s="1249"/>
      <c r="CI77" s="1249"/>
      <c r="CJ77" s="1249"/>
      <c r="CK77" s="1249"/>
      <c r="CL77" s="1249"/>
      <c r="CM77" s="1249"/>
      <c r="CN77" s="1249">
        <v>0</v>
      </c>
      <c r="CO77" s="1249"/>
      <c r="CP77" s="1249"/>
      <c r="CQ77" s="1249"/>
      <c r="CR77" s="1249"/>
      <c r="CS77" s="1249"/>
      <c r="CT77" s="1249"/>
      <c r="CU77" s="1249"/>
      <c r="CV77" s="1249">
        <v>0</v>
      </c>
      <c r="CW77" s="1249"/>
      <c r="CX77" s="1249"/>
      <c r="CY77" s="1249"/>
      <c r="CZ77" s="1249"/>
      <c r="DA77" s="1249"/>
      <c r="DB77" s="1249"/>
      <c r="DC77" s="1249"/>
    </row>
    <row r="78" spans="2:107" ht="13.5" x14ac:dyDescent="0.15">
      <c r="B78" s="1243"/>
      <c r="G78" s="1254"/>
      <c r="H78" s="1254"/>
      <c r="I78" s="1254"/>
      <c r="J78" s="1254"/>
      <c r="K78" s="1255"/>
      <c r="L78" s="1255"/>
      <c r="M78" s="1255"/>
      <c r="N78" s="1255"/>
      <c r="AN78" s="1251"/>
      <c r="AO78" s="1251"/>
      <c r="AP78" s="1251"/>
      <c r="AQ78" s="1251"/>
      <c r="AR78" s="1251"/>
      <c r="AS78" s="1251"/>
      <c r="AT78" s="1251"/>
      <c r="AU78" s="1251"/>
      <c r="AV78" s="1251"/>
      <c r="AW78" s="1251"/>
      <c r="AX78" s="1251"/>
      <c r="AY78" s="1251"/>
      <c r="AZ78" s="1251"/>
      <c r="BA78" s="1251"/>
      <c r="BB78" s="1250"/>
      <c r="BC78" s="1250"/>
      <c r="BD78" s="1250"/>
      <c r="BE78" s="1250"/>
      <c r="BF78" s="1250"/>
      <c r="BG78" s="1250"/>
      <c r="BH78" s="1250"/>
      <c r="BI78" s="1250"/>
      <c r="BJ78" s="1250"/>
      <c r="BK78" s="1250"/>
      <c r="BL78" s="1250"/>
      <c r="BM78" s="1250"/>
      <c r="BN78" s="1250"/>
      <c r="BO78" s="1250"/>
      <c r="BP78" s="1249"/>
      <c r="BQ78" s="1249"/>
      <c r="BR78" s="1249"/>
      <c r="BS78" s="1249"/>
      <c r="BT78" s="1249"/>
      <c r="BU78" s="1249"/>
      <c r="BV78" s="1249"/>
      <c r="BW78" s="1249"/>
      <c r="BX78" s="1249"/>
      <c r="BY78" s="1249"/>
      <c r="BZ78" s="1249"/>
      <c r="CA78" s="1249"/>
      <c r="CB78" s="1249"/>
      <c r="CC78" s="1249"/>
      <c r="CD78" s="1249"/>
      <c r="CE78" s="1249"/>
      <c r="CF78" s="1249"/>
      <c r="CG78" s="1249"/>
      <c r="CH78" s="1249"/>
      <c r="CI78" s="1249"/>
      <c r="CJ78" s="1249"/>
      <c r="CK78" s="1249"/>
      <c r="CL78" s="1249"/>
      <c r="CM78" s="1249"/>
      <c r="CN78" s="1249"/>
      <c r="CO78" s="1249"/>
      <c r="CP78" s="1249"/>
      <c r="CQ78" s="1249"/>
      <c r="CR78" s="1249"/>
      <c r="CS78" s="1249"/>
      <c r="CT78" s="1249"/>
      <c r="CU78" s="1249"/>
      <c r="CV78" s="1249"/>
      <c r="CW78" s="1249"/>
      <c r="CX78" s="1249"/>
      <c r="CY78" s="1249"/>
      <c r="CZ78" s="1249"/>
      <c r="DA78" s="1249"/>
      <c r="DB78" s="1249"/>
      <c r="DC78" s="1249"/>
    </row>
    <row r="79" spans="2:107" ht="13.5" x14ac:dyDescent="0.15">
      <c r="B79" s="1243"/>
      <c r="G79" s="1254"/>
      <c r="H79" s="1254"/>
      <c r="I79" s="1253"/>
      <c r="J79" s="1253"/>
      <c r="K79" s="1252"/>
      <c r="L79" s="1252"/>
      <c r="M79" s="1252"/>
      <c r="N79" s="1252"/>
      <c r="AN79" s="1251"/>
      <c r="AO79" s="1251"/>
      <c r="AP79" s="1251"/>
      <c r="AQ79" s="1251"/>
      <c r="AR79" s="1251"/>
      <c r="AS79" s="1251"/>
      <c r="AT79" s="1251"/>
      <c r="AU79" s="1251"/>
      <c r="AV79" s="1251"/>
      <c r="AW79" s="1251"/>
      <c r="AX79" s="1251"/>
      <c r="AY79" s="1251"/>
      <c r="AZ79" s="1251"/>
      <c r="BA79" s="1251"/>
      <c r="BB79" s="1250" t="s">
        <v>612</v>
      </c>
      <c r="BC79" s="1250"/>
      <c r="BD79" s="1250"/>
      <c r="BE79" s="1250"/>
      <c r="BF79" s="1250"/>
      <c r="BG79" s="1250"/>
      <c r="BH79" s="1250"/>
      <c r="BI79" s="1250"/>
      <c r="BJ79" s="1250"/>
      <c r="BK79" s="1250"/>
      <c r="BL79" s="1250"/>
      <c r="BM79" s="1250"/>
      <c r="BN79" s="1250"/>
      <c r="BO79" s="1250"/>
      <c r="BP79" s="1249">
        <v>8.5</v>
      </c>
      <c r="BQ79" s="1249"/>
      <c r="BR79" s="1249"/>
      <c r="BS79" s="1249"/>
      <c r="BT79" s="1249"/>
      <c r="BU79" s="1249"/>
      <c r="BV79" s="1249"/>
      <c r="BW79" s="1249"/>
      <c r="BX79" s="1249">
        <v>8.6</v>
      </c>
      <c r="BY79" s="1249"/>
      <c r="BZ79" s="1249"/>
      <c r="CA79" s="1249"/>
      <c r="CB79" s="1249"/>
      <c r="CC79" s="1249"/>
      <c r="CD79" s="1249"/>
      <c r="CE79" s="1249"/>
      <c r="CF79" s="1249">
        <v>8.6</v>
      </c>
      <c r="CG79" s="1249"/>
      <c r="CH79" s="1249"/>
      <c r="CI79" s="1249"/>
      <c r="CJ79" s="1249"/>
      <c r="CK79" s="1249"/>
      <c r="CL79" s="1249"/>
      <c r="CM79" s="1249"/>
      <c r="CN79" s="1249">
        <v>8.9</v>
      </c>
      <c r="CO79" s="1249"/>
      <c r="CP79" s="1249"/>
      <c r="CQ79" s="1249"/>
      <c r="CR79" s="1249"/>
      <c r="CS79" s="1249"/>
      <c r="CT79" s="1249"/>
      <c r="CU79" s="1249"/>
      <c r="CV79" s="1249">
        <v>8.9</v>
      </c>
      <c r="CW79" s="1249"/>
      <c r="CX79" s="1249"/>
      <c r="CY79" s="1249"/>
      <c r="CZ79" s="1249"/>
      <c r="DA79" s="1249"/>
      <c r="DB79" s="1249"/>
      <c r="DC79" s="1249"/>
    </row>
    <row r="80" spans="2:107" ht="13.5" x14ac:dyDescent="0.15">
      <c r="B80" s="1243"/>
      <c r="G80" s="1254"/>
      <c r="H80" s="1254"/>
      <c r="I80" s="1253"/>
      <c r="J80" s="1253"/>
      <c r="K80" s="1252"/>
      <c r="L80" s="1252"/>
      <c r="M80" s="1252"/>
      <c r="N80" s="1252"/>
      <c r="AN80" s="1251"/>
      <c r="AO80" s="1251"/>
      <c r="AP80" s="1251"/>
      <c r="AQ80" s="1251"/>
      <c r="AR80" s="1251"/>
      <c r="AS80" s="1251"/>
      <c r="AT80" s="1251"/>
      <c r="AU80" s="1251"/>
      <c r="AV80" s="1251"/>
      <c r="AW80" s="1251"/>
      <c r="AX80" s="1251"/>
      <c r="AY80" s="1251"/>
      <c r="AZ80" s="1251"/>
      <c r="BA80" s="1251"/>
      <c r="BB80" s="1250"/>
      <c r="BC80" s="1250"/>
      <c r="BD80" s="1250"/>
      <c r="BE80" s="1250"/>
      <c r="BF80" s="1250"/>
      <c r="BG80" s="1250"/>
      <c r="BH80" s="1250"/>
      <c r="BI80" s="1250"/>
      <c r="BJ80" s="1250"/>
      <c r="BK80" s="1250"/>
      <c r="BL80" s="1250"/>
      <c r="BM80" s="1250"/>
      <c r="BN80" s="1250"/>
      <c r="BO80" s="1250"/>
      <c r="BP80" s="1249"/>
      <c r="BQ80" s="1249"/>
      <c r="BR80" s="1249"/>
      <c r="BS80" s="1249"/>
      <c r="BT80" s="1249"/>
      <c r="BU80" s="1249"/>
      <c r="BV80" s="1249"/>
      <c r="BW80" s="1249"/>
      <c r="BX80" s="1249"/>
      <c r="BY80" s="1249"/>
      <c r="BZ80" s="1249"/>
      <c r="CA80" s="1249"/>
      <c r="CB80" s="1249"/>
      <c r="CC80" s="1249"/>
      <c r="CD80" s="1249"/>
      <c r="CE80" s="1249"/>
      <c r="CF80" s="1249"/>
      <c r="CG80" s="1249"/>
      <c r="CH80" s="1249"/>
      <c r="CI80" s="1249"/>
      <c r="CJ80" s="1249"/>
      <c r="CK80" s="1249"/>
      <c r="CL80" s="1249"/>
      <c r="CM80" s="1249"/>
      <c r="CN80" s="1249"/>
      <c r="CO80" s="1249"/>
      <c r="CP80" s="1249"/>
      <c r="CQ80" s="1249"/>
      <c r="CR80" s="1249"/>
      <c r="CS80" s="1249"/>
      <c r="CT80" s="1249"/>
      <c r="CU80" s="1249"/>
      <c r="CV80" s="1249"/>
      <c r="CW80" s="1249"/>
      <c r="CX80" s="1249"/>
      <c r="CY80" s="1249"/>
      <c r="CZ80" s="1249"/>
      <c r="DA80" s="1249"/>
      <c r="DB80" s="1249"/>
      <c r="DC80" s="1249"/>
    </row>
    <row r="81" spans="2:109" ht="13.5" x14ac:dyDescent="0.15">
      <c r="B81" s="1243"/>
    </row>
    <row r="82" spans="2:109" ht="17.25" x14ac:dyDescent="0.15">
      <c r="B82" s="1243"/>
      <c r="K82" s="1248"/>
      <c r="L82" s="1248"/>
      <c r="M82" s="1248"/>
      <c r="N82" s="1248"/>
      <c r="AQ82" s="1248"/>
      <c r="AR82" s="1248"/>
      <c r="AS82" s="1248"/>
      <c r="AT82" s="1248"/>
      <c r="BC82" s="1248"/>
      <c r="BD82" s="1248"/>
      <c r="BE82" s="1248"/>
      <c r="BF82" s="1248"/>
      <c r="BO82" s="1248"/>
      <c r="BP82" s="1248"/>
      <c r="BQ82" s="1248"/>
      <c r="BR82" s="1248"/>
      <c r="CA82" s="1248"/>
      <c r="CB82" s="1248"/>
      <c r="CC82" s="1248"/>
      <c r="CD82" s="1248"/>
      <c r="CM82" s="1248"/>
      <c r="CN82" s="1248"/>
      <c r="CO82" s="1248"/>
      <c r="CP82" s="1248"/>
      <c r="CY82" s="1248"/>
      <c r="CZ82" s="1248"/>
      <c r="DA82" s="1248"/>
      <c r="DB82" s="1248"/>
      <c r="DC82" s="1248"/>
    </row>
    <row r="83" spans="2:109" ht="13.5" x14ac:dyDescent="0.15">
      <c r="B83" s="1247"/>
      <c r="C83" s="1246"/>
      <c r="D83" s="1246"/>
      <c r="E83" s="1246"/>
      <c r="F83" s="1246"/>
      <c r="G83" s="1246"/>
      <c r="H83" s="1246"/>
      <c r="I83" s="1246"/>
      <c r="J83" s="1246"/>
      <c r="K83" s="1246"/>
      <c r="L83" s="1246"/>
      <c r="M83" s="1246"/>
      <c r="N83" s="1246"/>
      <c r="O83" s="1246"/>
      <c r="P83" s="1246"/>
      <c r="Q83" s="1246"/>
      <c r="R83" s="1246"/>
      <c r="S83" s="1246"/>
      <c r="T83" s="1246"/>
      <c r="U83" s="1246"/>
      <c r="V83" s="1246"/>
      <c r="W83" s="1246"/>
      <c r="X83" s="1246"/>
      <c r="Y83" s="1246"/>
      <c r="Z83" s="1246"/>
      <c r="AA83" s="1246"/>
      <c r="AB83" s="1246"/>
      <c r="AC83" s="1246"/>
      <c r="AD83" s="1246"/>
      <c r="AE83" s="1246"/>
      <c r="AF83" s="1246"/>
      <c r="AG83" s="1246"/>
      <c r="AH83" s="1246"/>
      <c r="AI83" s="1246"/>
      <c r="AJ83" s="1246"/>
      <c r="AK83" s="1246"/>
      <c r="AL83" s="1246"/>
      <c r="AM83" s="1246"/>
      <c r="AN83" s="1246"/>
      <c r="AO83" s="1246"/>
      <c r="AP83" s="1246"/>
      <c r="AQ83" s="1246"/>
      <c r="AR83" s="1246"/>
      <c r="AS83" s="1246"/>
      <c r="AT83" s="1246"/>
      <c r="AU83" s="1246"/>
      <c r="AV83" s="1246"/>
      <c r="AW83" s="1246"/>
      <c r="AX83" s="1246"/>
      <c r="AY83" s="1246"/>
      <c r="AZ83" s="1246"/>
      <c r="BA83" s="1246"/>
      <c r="BB83" s="1246"/>
      <c r="BC83" s="1246"/>
      <c r="BD83" s="1246"/>
      <c r="BE83" s="1246"/>
      <c r="BF83" s="1246"/>
      <c r="BG83" s="1246"/>
      <c r="BH83" s="1246"/>
      <c r="BI83" s="1246"/>
      <c r="BJ83" s="1246"/>
      <c r="BK83" s="1246"/>
      <c r="BL83" s="1246"/>
      <c r="BM83" s="1246"/>
      <c r="BN83" s="1246"/>
      <c r="BO83" s="1246"/>
      <c r="BP83" s="1246"/>
      <c r="BQ83" s="1246"/>
      <c r="BR83" s="1246"/>
      <c r="BS83" s="1246"/>
      <c r="BT83" s="1246"/>
      <c r="BU83" s="1246"/>
      <c r="BV83" s="1246"/>
      <c r="BW83" s="1246"/>
      <c r="BX83" s="1246"/>
      <c r="BY83" s="1246"/>
      <c r="BZ83" s="1246"/>
      <c r="CA83" s="1246"/>
      <c r="CB83" s="1246"/>
      <c r="CC83" s="1246"/>
      <c r="CD83" s="1246"/>
      <c r="CE83" s="1246"/>
      <c r="CF83" s="1246"/>
      <c r="CG83" s="1246"/>
      <c r="CH83" s="1246"/>
      <c r="CI83" s="1246"/>
      <c r="CJ83" s="1246"/>
      <c r="CK83" s="1246"/>
      <c r="CL83" s="1246"/>
      <c r="CM83" s="1246"/>
      <c r="CN83" s="1246"/>
      <c r="CO83" s="1246"/>
      <c r="CP83" s="1246"/>
      <c r="CQ83" s="1246"/>
      <c r="CR83" s="1246"/>
      <c r="CS83" s="1246"/>
      <c r="CT83" s="1246"/>
      <c r="CU83" s="1246"/>
      <c r="CV83" s="1246"/>
      <c r="CW83" s="1246"/>
      <c r="CX83" s="1246"/>
      <c r="CY83" s="1246"/>
      <c r="CZ83" s="1246"/>
      <c r="DA83" s="1246"/>
      <c r="DB83" s="1246"/>
      <c r="DC83" s="1246"/>
      <c r="DD83" s="1245"/>
    </row>
    <row r="84" spans="2:109" ht="13.5" x14ac:dyDescent="0.15">
      <c r="DD84" s="1242"/>
      <c r="DE84" s="1242"/>
    </row>
    <row r="85" spans="2:109" ht="13.5" x14ac:dyDescent="0.15">
      <c r="DD85" s="1242"/>
      <c r="DE85" s="1242"/>
    </row>
  </sheetData>
  <sheetProtection algorithmName="SHA-512" hashValue="hkzcgt73VWnv5M9fnX2fEQtvyu/kk5OMMDbQEO8b8YTGIP0bwhZ5O+AwK/+RdLwWvbXxayvscoflvdyzVheSqA==" saltValue="hTAvGtws6z/m5QPuezeRf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P71" sqref="AP71"/>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507</v>
      </c>
    </row>
  </sheetData>
  <sheetProtection algorithmName="SHA-512" hashValue="xzA3SGsF9jFyr9uWxthIzXQrJnI01o+/uThJVtXqjtMe+8Rrzdzyx/92fpqFSzvI6MgqVpcc2ZTFBjEqKgzgIA==" saltValue="rbKKgrYb5bv/lmy7obtn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55" workbookViewId="0">
      <selection activeCell="AP71" sqref="AP71"/>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507</v>
      </c>
    </row>
  </sheetData>
  <sheetProtection algorithmName="SHA-512" hashValue="Tv53O1kfjxXd01XNNzK1pHAO80fbfpiszWHrFTWa+/Es2vmZuDpMNcsU7g9X199g5qZVAcKLM3E+m7RUS+v69Q==" saltValue="jXK3/VjokxEvZHbiZjhtM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557</v>
      </c>
      <c r="G2" s="148"/>
      <c r="H2" s="149"/>
    </row>
    <row r="3" spans="1:8" x14ac:dyDescent="0.15">
      <c r="A3" s="145" t="s">
        <v>550</v>
      </c>
      <c r="B3" s="150"/>
      <c r="C3" s="151"/>
      <c r="D3" s="152">
        <v>122063</v>
      </c>
      <c r="E3" s="153"/>
      <c r="F3" s="154">
        <v>202870</v>
      </c>
      <c r="G3" s="155"/>
      <c r="H3" s="156"/>
    </row>
    <row r="4" spans="1:8" x14ac:dyDescent="0.15">
      <c r="A4" s="157"/>
      <c r="B4" s="158"/>
      <c r="C4" s="159"/>
      <c r="D4" s="160">
        <v>27388</v>
      </c>
      <c r="E4" s="161"/>
      <c r="F4" s="162">
        <v>79735</v>
      </c>
      <c r="G4" s="163"/>
      <c r="H4" s="164"/>
    </row>
    <row r="5" spans="1:8" x14ac:dyDescent="0.15">
      <c r="A5" s="145" t="s">
        <v>552</v>
      </c>
      <c r="B5" s="150"/>
      <c r="C5" s="151"/>
      <c r="D5" s="152">
        <v>78474</v>
      </c>
      <c r="E5" s="153"/>
      <c r="F5" s="154">
        <v>167497</v>
      </c>
      <c r="G5" s="155"/>
      <c r="H5" s="156"/>
    </row>
    <row r="6" spans="1:8" x14ac:dyDescent="0.15">
      <c r="A6" s="157"/>
      <c r="B6" s="158"/>
      <c r="C6" s="159"/>
      <c r="D6" s="160">
        <v>40951</v>
      </c>
      <c r="E6" s="161"/>
      <c r="F6" s="162">
        <v>82571</v>
      </c>
      <c r="G6" s="163"/>
      <c r="H6" s="164"/>
    </row>
    <row r="7" spans="1:8" x14ac:dyDescent="0.15">
      <c r="A7" s="145" t="s">
        <v>553</v>
      </c>
      <c r="B7" s="150"/>
      <c r="C7" s="151"/>
      <c r="D7" s="152">
        <v>202382</v>
      </c>
      <c r="E7" s="153"/>
      <c r="F7" s="154">
        <v>190274</v>
      </c>
      <c r="G7" s="155"/>
      <c r="H7" s="156"/>
    </row>
    <row r="8" spans="1:8" x14ac:dyDescent="0.15">
      <c r="A8" s="157"/>
      <c r="B8" s="158"/>
      <c r="C8" s="159"/>
      <c r="D8" s="160">
        <v>61881</v>
      </c>
      <c r="E8" s="161"/>
      <c r="F8" s="162">
        <v>88584</v>
      </c>
      <c r="G8" s="163"/>
      <c r="H8" s="164"/>
    </row>
    <row r="9" spans="1:8" x14ac:dyDescent="0.15">
      <c r="A9" s="145" t="s">
        <v>554</v>
      </c>
      <c r="B9" s="150"/>
      <c r="C9" s="151"/>
      <c r="D9" s="152">
        <v>121483</v>
      </c>
      <c r="E9" s="153"/>
      <c r="F9" s="154">
        <v>200194</v>
      </c>
      <c r="G9" s="155"/>
      <c r="H9" s="156"/>
    </row>
    <row r="10" spans="1:8" x14ac:dyDescent="0.15">
      <c r="A10" s="157"/>
      <c r="B10" s="158"/>
      <c r="C10" s="159"/>
      <c r="D10" s="160">
        <v>30639</v>
      </c>
      <c r="E10" s="161"/>
      <c r="F10" s="162">
        <v>106422</v>
      </c>
      <c r="G10" s="163"/>
      <c r="H10" s="164"/>
    </row>
    <row r="11" spans="1:8" x14ac:dyDescent="0.15">
      <c r="A11" s="145" t="s">
        <v>555</v>
      </c>
      <c r="B11" s="150"/>
      <c r="C11" s="151"/>
      <c r="D11" s="152">
        <v>215447</v>
      </c>
      <c r="E11" s="153"/>
      <c r="F11" s="154">
        <v>196914</v>
      </c>
      <c r="G11" s="155"/>
      <c r="H11" s="156"/>
    </row>
    <row r="12" spans="1:8" x14ac:dyDescent="0.15">
      <c r="A12" s="157"/>
      <c r="B12" s="158"/>
      <c r="C12" s="165"/>
      <c r="D12" s="160">
        <v>130533</v>
      </c>
      <c r="E12" s="161"/>
      <c r="F12" s="162">
        <v>98966</v>
      </c>
      <c r="G12" s="163"/>
      <c r="H12" s="164"/>
    </row>
    <row r="13" spans="1:8" x14ac:dyDescent="0.15">
      <c r="A13" s="145"/>
      <c r="B13" s="150"/>
      <c r="C13" s="166"/>
      <c r="D13" s="167">
        <v>147970</v>
      </c>
      <c r="E13" s="168"/>
      <c r="F13" s="169">
        <v>191550</v>
      </c>
      <c r="G13" s="170"/>
      <c r="H13" s="156"/>
    </row>
    <row r="14" spans="1:8" x14ac:dyDescent="0.15">
      <c r="A14" s="157"/>
      <c r="B14" s="158"/>
      <c r="C14" s="159"/>
      <c r="D14" s="160">
        <v>58278</v>
      </c>
      <c r="E14" s="161"/>
      <c r="F14" s="162">
        <v>91256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9.09</v>
      </c>
      <c r="C19" s="171">
        <f>ROUND(VALUE(SUBSTITUTE(実質収支比率等に係る経年分析!G$48,"▲","-")),2)</f>
        <v>11.93</v>
      </c>
      <c r="D19" s="171">
        <f>ROUND(VALUE(SUBSTITUTE(実質収支比率等に係る経年分析!H$48,"▲","-")),2)</f>
        <v>16.34</v>
      </c>
      <c r="E19" s="171">
        <f>ROUND(VALUE(SUBSTITUTE(実質収支比率等に係る経年分析!I$48,"▲","-")),2)</f>
        <v>11.76</v>
      </c>
      <c r="F19" s="171">
        <f>ROUND(VALUE(SUBSTITUTE(実質収支比率等に係る経年分析!J$48,"▲","-")),2)</f>
        <v>13.78</v>
      </c>
    </row>
    <row r="20" spans="1:11" x14ac:dyDescent="0.15">
      <c r="A20" s="171" t="s">
        <v>55</v>
      </c>
      <c r="B20" s="171">
        <f>ROUND(VALUE(SUBSTITUTE(実質収支比率等に係る経年分析!F$47,"▲","-")),2)</f>
        <v>67.11</v>
      </c>
      <c r="C20" s="171">
        <f>ROUND(VALUE(SUBSTITUTE(実質収支比率等に係る経年分析!G$47,"▲","-")),2)</f>
        <v>65.52</v>
      </c>
      <c r="D20" s="171">
        <f>ROUND(VALUE(SUBSTITUTE(実質収支比率等に係る経年分析!H$47,"▲","-")),2)</f>
        <v>63.93</v>
      </c>
      <c r="E20" s="171">
        <f>ROUND(VALUE(SUBSTITUTE(実質収支比率等に係る経年分析!I$47,"▲","-")),2)</f>
        <v>64.06</v>
      </c>
      <c r="F20" s="171">
        <f>ROUND(VALUE(SUBSTITUTE(実質収支比率等に係る経年分析!J$47,"▲","-")),2)</f>
        <v>62.68</v>
      </c>
    </row>
    <row r="21" spans="1:11" x14ac:dyDescent="0.15">
      <c r="A21" s="171" t="s">
        <v>56</v>
      </c>
      <c r="B21" s="171">
        <f>IF(ISNUMBER(VALUE(SUBSTITUTE(実質収支比率等に係る経年分析!F$49,"▲","-"))),ROUND(VALUE(SUBSTITUTE(実質収支比率等に係る経年分析!F$49,"▲","-")),2),NA())</f>
        <v>-20.010000000000002</v>
      </c>
      <c r="C21" s="171">
        <f>IF(ISNUMBER(VALUE(SUBSTITUTE(実質収支比率等に係る経年分析!G$49,"▲","-"))),ROUND(VALUE(SUBSTITUTE(実質収支比率等に係る経年分析!G$49,"▲","-")),2),NA())</f>
        <v>-6.81</v>
      </c>
      <c r="D21" s="171">
        <f>IF(ISNUMBER(VALUE(SUBSTITUTE(実質収支比率等に係る経年分析!H$49,"▲","-"))),ROUND(VALUE(SUBSTITUTE(実質収支比率等に係る経年分析!H$49,"▲","-")),2),NA())</f>
        <v>-3.6</v>
      </c>
      <c r="E21" s="171">
        <f>IF(ISNUMBER(VALUE(SUBSTITUTE(実質収支比率等に係る経年分析!I$49,"▲","-"))),ROUND(VALUE(SUBSTITUTE(実質収支比率等に係る経年分析!I$49,"▲","-")),2),NA())</f>
        <v>-9.25</v>
      </c>
      <c r="F21" s="171">
        <f>IF(ISNUMBER(VALUE(SUBSTITUTE(実質収支比率等に係る経年分析!J$49,"▲","-"))),ROUND(VALUE(SUBSTITUTE(実質収支比率等に係る経年分析!J$49,"▲","-")),2),NA())</f>
        <v>-2.17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0.28000000000000003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0.72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0.54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0.67</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0.91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国民健康保険診療所事業特別会計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0.18</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0.25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0.23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0.27</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0.3</v>
      </c>
    </row>
    <row r="30" spans="1:11" x14ac:dyDescent="0.15">
      <c r="A30" s="172" t="str">
        <f>IF(連結実質赤字比率に係る赤字・黒字の構成分析!C$40="",NA(),連結実質赤字比率に係る赤字・黒字の構成分析!C$40)</f>
        <v>国民健康保険事業特別会計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2.94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2.38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1.45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0.97</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0.75</v>
      </c>
    </row>
    <row r="31" spans="1:11" x14ac:dyDescent="0.15">
      <c r="A31" s="172" t="str">
        <f>IF(連結実質赤字比率に係る赤字・黒字の構成分析!C$39="",NA(),連結実質赤字比率に係る赤字・黒字の構成分析!C$39)</f>
        <v>訪問看護事業特別会計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0.14000000000000001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0.82</v>
      </c>
    </row>
    <row r="32" spans="1:11" x14ac:dyDescent="0.15">
      <c r="A32" s="172" t="str">
        <f>IF(連結実質赤字比率に係る赤字・黒字の構成分析!C$38="",NA(),連結実質赤字比率に係る赤字・黒字の構成分析!C$38)</f>
        <v>簡易水道事業会計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1.87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1.65</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0.28000000000000003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1.85</v>
      </c>
    </row>
    <row r="34" spans="1:16" x14ac:dyDescent="0.15">
      <c r="A34" s="172" t="str">
        <f>IF(連結実質赤字比率に係る赤字・黒字の構成分析!C$36="",NA(),連結実質赤字比率に係る赤字・黒字の構成分析!C$36)</f>
        <v>老人保健施設事業会計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5.89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5.61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5.44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5.22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5.12</v>
      </c>
    </row>
    <row r="35" spans="1:16" x14ac:dyDescent="0.15">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10.98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10.83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11.49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11.37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10.37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9.06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11.62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16.14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11.64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13.71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1150</v>
      </c>
      <c r="E42" s="173"/>
      <c r="F42" s="173"/>
      <c r="G42" s="173">
        <f>'実質公債費比率（分子）の構造'!L$52</f>
        <v>1076</v>
      </c>
      <c r="H42" s="173"/>
      <c r="I42" s="173"/>
      <c r="J42" s="173">
        <f>'実質公債費比率（分子）の構造'!M$52</f>
        <v>1012</v>
      </c>
      <c r="K42" s="173"/>
      <c r="L42" s="173"/>
      <c r="M42" s="173">
        <f>'実質公債費比率（分子）の構造'!N$52</f>
        <v>958</v>
      </c>
      <c r="N42" s="173"/>
      <c r="O42" s="173"/>
      <c r="P42" s="173">
        <f>'実質公債費比率（分子）の構造'!O$52</f>
        <v>923</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17</v>
      </c>
      <c r="C44" s="173"/>
      <c r="D44" s="173"/>
      <c r="E44" s="173">
        <f>'実質公債費比率（分子）の構造'!L$50</f>
        <v>16</v>
      </c>
      <c r="F44" s="173"/>
      <c r="G44" s="173"/>
      <c r="H44" s="173">
        <f>'実質公債費比率（分子）の構造'!M$50</f>
        <v>16</v>
      </c>
      <c r="I44" s="173"/>
      <c r="J44" s="173"/>
      <c r="K44" s="173">
        <f>'実質公債費比率（分子）の構造'!N$50</f>
        <v>15</v>
      </c>
      <c r="L44" s="173"/>
      <c r="M44" s="173"/>
      <c r="N44" s="173">
        <f>'実質公債費比率（分子）の構造'!O$50</f>
        <v>15</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632</v>
      </c>
      <c r="C46" s="173"/>
      <c r="D46" s="173"/>
      <c r="E46" s="173">
        <f>'実質公債費比率（分子）の構造'!L$48</f>
        <v>628</v>
      </c>
      <c r="F46" s="173"/>
      <c r="G46" s="173"/>
      <c r="H46" s="173">
        <f>'実質公債費比率（分子）の構造'!M$48</f>
        <v>605</v>
      </c>
      <c r="I46" s="173"/>
      <c r="J46" s="173"/>
      <c r="K46" s="173">
        <f>'実質公債費比率（分子）の構造'!N$48</f>
        <v>622</v>
      </c>
      <c r="L46" s="173"/>
      <c r="M46" s="173"/>
      <c r="N46" s="173">
        <f>'実質公債費比率（分子）の構造'!O$48</f>
        <v>589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1087</v>
      </c>
      <c r="C49" s="173"/>
      <c r="D49" s="173"/>
      <c r="E49" s="173">
        <f>'実質公債費比率（分子）の構造'!L$45</f>
        <v>981</v>
      </c>
      <c r="F49" s="173"/>
      <c r="G49" s="173"/>
      <c r="H49" s="173">
        <f>'実質公債費比率（分子）の構造'!M$45</f>
        <v>896</v>
      </c>
      <c r="I49" s="173"/>
      <c r="J49" s="173"/>
      <c r="K49" s="173">
        <f>'実質公債費比率（分子）の構造'!N$45</f>
        <v>817</v>
      </c>
      <c r="L49" s="173"/>
      <c r="M49" s="173"/>
      <c r="N49" s="173">
        <f>'実質公債費比率（分子）の構造'!O$45</f>
        <v>827</v>
      </c>
      <c r="O49" s="173"/>
      <c r="P49" s="173"/>
    </row>
    <row r="50" spans="1:16" x14ac:dyDescent="0.15">
      <c r="A50" s="173" t="s">
        <v>71</v>
      </c>
      <c r="B50" s="173" t="e">
        <f>NA()</f>
        <v>#N/A</v>
      </c>
      <c r="C50" s="173">
        <f>IF(ISNUMBER('実質公債費比率（分子）の構造'!K$53),'実質公債費比率（分子）の構造'!K$53,NA())</f>
        <v>586</v>
      </c>
      <c r="D50" s="173" t="e">
        <f>NA()</f>
        <v>#N/A</v>
      </c>
      <c r="E50" s="173" t="e">
        <f>NA()</f>
        <v>#N/A</v>
      </c>
      <c r="F50" s="173">
        <f>IF(ISNUMBER('実質公債費比率（分子）の構造'!L$53),'実質公債費比率（分子）の構造'!L$53,NA())</f>
        <v>549</v>
      </c>
      <c r="G50" s="173" t="e">
        <f>NA()</f>
        <v>#N/A</v>
      </c>
      <c r="H50" s="173" t="e">
        <f>NA()</f>
        <v>#N/A</v>
      </c>
      <c r="I50" s="173">
        <f>IF(ISNUMBER('実質公債費比率（分子）の構造'!M$53),'実質公債費比率（分子）の構造'!M$53,NA())</f>
        <v>505</v>
      </c>
      <c r="J50" s="173" t="e">
        <f>NA()</f>
        <v>#N/A</v>
      </c>
      <c r="K50" s="173" t="e">
        <f>NA()</f>
        <v>#N/A</v>
      </c>
      <c r="L50" s="173">
        <f>IF(ISNUMBER('実質公債費比率（分子）の構造'!N$53),'実質公債費比率（分子）の構造'!N$53,NA())</f>
        <v>496</v>
      </c>
      <c r="M50" s="173" t="e">
        <f>NA()</f>
        <v>#N/A</v>
      </c>
      <c r="N50" s="173" t="e">
        <f>NA()</f>
        <v>#N/A</v>
      </c>
      <c r="O50" s="173">
        <f>IF(ISNUMBER('実質公債費比率（分子）の構造'!O$53),'実質公債費比率（分子）の構造'!O$53,NA())</f>
        <v>508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9234</v>
      </c>
      <c r="E56" s="172"/>
      <c r="F56" s="172"/>
      <c r="G56" s="172">
        <f>'将来負担比率（分子）の構造'!J$52</f>
        <v>8913</v>
      </c>
      <c r="H56" s="172"/>
      <c r="I56" s="172"/>
      <c r="J56" s="172">
        <f>'将来負担比率（分子）の構造'!K$52</f>
        <v>8983</v>
      </c>
      <c r="K56" s="172"/>
      <c r="L56" s="172"/>
      <c r="M56" s="172">
        <f>'将来負担比率（分子）の構造'!L$52</f>
        <v>9277</v>
      </c>
      <c r="N56" s="172"/>
      <c r="O56" s="172"/>
      <c r="P56" s="172">
        <f>'将来負担比率（分子）の構造'!M$52</f>
        <v>9201</v>
      </c>
    </row>
    <row r="57" spans="1:16" x14ac:dyDescent="0.15">
      <c r="A57" s="172" t="s">
        <v>42</v>
      </c>
      <c r="B57" s="172"/>
      <c r="C57" s="172"/>
      <c r="D57" s="172">
        <f>'将来負担比率（分子）の構造'!I$51</f>
        <v>174</v>
      </c>
      <c r="E57" s="172"/>
      <c r="F57" s="172"/>
      <c r="G57" s="172">
        <f>'将来負担比率（分子）の構造'!J$51</f>
        <v>113</v>
      </c>
      <c r="H57" s="172"/>
      <c r="I57" s="172"/>
      <c r="J57" s="172">
        <f>'将来負担比率（分子）の構造'!K$51</f>
        <v>80</v>
      </c>
      <c r="K57" s="172"/>
      <c r="L57" s="172"/>
      <c r="M57" s="172">
        <f>'将来負担比率（分子）の構造'!L$51</f>
        <v>62</v>
      </c>
      <c r="N57" s="172"/>
      <c r="O57" s="172"/>
      <c r="P57" s="172">
        <f>'将来負担比率（分子）の構造'!M$51</f>
        <v>38</v>
      </c>
    </row>
    <row r="58" spans="1:16" x14ac:dyDescent="0.15">
      <c r="A58" s="172" t="s">
        <v>41</v>
      </c>
      <c r="B58" s="172"/>
      <c r="C58" s="172"/>
      <c r="D58" s="172">
        <f>'将来負担比率（分子）の構造'!I$50</f>
        <v>6931</v>
      </c>
      <c r="E58" s="172"/>
      <c r="F58" s="172"/>
      <c r="G58" s="172">
        <f>'将来負担比率（分子）の構造'!J$50</f>
        <v>6532</v>
      </c>
      <c r="H58" s="172"/>
      <c r="I58" s="172"/>
      <c r="J58" s="172">
        <f>'将来負担比率（分子）の構造'!K$50</f>
        <v>6167</v>
      </c>
      <c r="K58" s="172"/>
      <c r="L58" s="172"/>
      <c r="M58" s="172">
        <f>'将来負担比率（分子）の構造'!L$50</f>
        <v>6147</v>
      </c>
      <c r="N58" s="172"/>
      <c r="O58" s="172"/>
      <c r="P58" s="172">
        <f>'将来負担比率（分子）の構造'!M$50</f>
        <v>6070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1365</v>
      </c>
      <c r="C62" s="172"/>
      <c r="D62" s="172"/>
      <c r="E62" s="172">
        <f>'将来負担比率（分子）の構造'!J$45</f>
        <v>1258</v>
      </c>
      <c r="F62" s="172"/>
      <c r="G62" s="172"/>
      <c r="H62" s="172">
        <f>'将来負担比率（分子）の構造'!K$45</f>
        <v>1191</v>
      </c>
      <c r="I62" s="172"/>
      <c r="J62" s="172"/>
      <c r="K62" s="172">
        <f>'将来負担比率（分子）の構造'!L$45</f>
        <v>1164</v>
      </c>
      <c r="L62" s="172"/>
      <c r="M62" s="172"/>
      <c r="N62" s="172">
        <f>'将来負担比率（分子）の構造'!M$45</f>
        <v>1143</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5175</v>
      </c>
      <c r="C64" s="172"/>
      <c r="D64" s="172"/>
      <c r="E64" s="172">
        <f>'将来負担比率（分子）の構造'!J$43</f>
        <v>4807</v>
      </c>
      <c r="F64" s="172"/>
      <c r="G64" s="172"/>
      <c r="H64" s="172">
        <f>'将来負担比率（分子）の構造'!K$43</f>
        <v>4509</v>
      </c>
      <c r="I64" s="172"/>
      <c r="J64" s="172"/>
      <c r="K64" s="172">
        <f>'将来負担比率（分子）の構造'!L$43</f>
        <v>4072</v>
      </c>
      <c r="L64" s="172"/>
      <c r="M64" s="172"/>
      <c r="N64" s="172">
        <f>'将来負担比率（分子）の構造'!M$43</f>
        <v>3541</v>
      </c>
      <c r="O64" s="172"/>
      <c r="P64" s="172"/>
    </row>
    <row r="65" spans="1:16" x14ac:dyDescent="0.15">
      <c r="A65" s="172" t="s">
        <v>32</v>
      </c>
      <c r="B65" s="172">
        <f>'将来負担比率（分子）の構造'!I$42</f>
        <v>110</v>
      </c>
      <c r="C65" s="172"/>
      <c r="D65" s="172"/>
      <c r="E65" s="172">
        <f>'将来負担比率（分子）の構造'!J$42</f>
        <v>93</v>
      </c>
      <c r="F65" s="172"/>
      <c r="G65" s="172"/>
      <c r="H65" s="172">
        <f>'将来負担比率（分子）の構造'!K$42</f>
        <v>77</v>
      </c>
      <c r="I65" s="172"/>
      <c r="J65" s="172"/>
      <c r="K65" s="172">
        <f>'将来負担比率（分子）の構造'!L$42</f>
        <v>59</v>
      </c>
      <c r="L65" s="172"/>
      <c r="M65" s="172"/>
      <c r="N65" s="172">
        <f>'将来負担比率（分子）の構造'!M$42</f>
        <v>44</v>
      </c>
      <c r="O65" s="172"/>
      <c r="P65" s="172"/>
    </row>
    <row r="66" spans="1:16" x14ac:dyDescent="0.15">
      <c r="A66" s="172" t="s">
        <v>31</v>
      </c>
      <c r="B66" s="172">
        <f>'将来負担比率（分子）の構造'!I$41</f>
        <v>8570</v>
      </c>
      <c r="C66" s="172"/>
      <c r="D66" s="172"/>
      <c r="E66" s="172">
        <f>'将来負担比率（分子）の構造'!J$41</f>
        <v>8190</v>
      </c>
      <c r="F66" s="172"/>
      <c r="G66" s="172"/>
      <c r="H66" s="172">
        <f>'将来負担比率（分子）の構造'!K$41</f>
        <v>8742</v>
      </c>
      <c r="I66" s="172"/>
      <c r="J66" s="172"/>
      <c r="K66" s="172">
        <f>'将来負担比率（分子）の構造'!L$41</f>
        <v>8841</v>
      </c>
      <c r="L66" s="172"/>
      <c r="M66" s="172"/>
      <c r="N66" s="172">
        <f>'将来負担比率（分子）の構造'!M$41</f>
        <v>9425</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3546</v>
      </c>
      <c r="C72" s="176">
        <f>基金残高に係る経年分析!G55</f>
        <v>3699</v>
      </c>
      <c r="D72" s="176">
        <f>基金残高に係る経年分析!H55</f>
        <v>3761</v>
      </c>
    </row>
    <row r="73" spans="1:16" x14ac:dyDescent="0.15">
      <c r="A73" s="175" t="s">
        <v>78</v>
      </c>
      <c r="B73" s="176">
        <f>基金残高に係る経年分析!F56</f>
        <v>197</v>
      </c>
      <c r="C73" s="176">
        <f>基金残高に係る経年分析!G56</f>
        <v>197</v>
      </c>
      <c r="D73" s="176">
        <f>基金残高に係る経年分析!H56</f>
        <v>249</v>
      </c>
    </row>
    <row r="74" spans="1:16" x14ac:dyDescent="0.15">
      <c r="A74" s="175" t="s">
        <v>79</v>
      </c>
      <c r="B74" s="176">
        <f>基金残高に係る経年分析!F57</f>
        <v>2237</v>
      </c>
      <c r="C74" s="176">
        <f>基金残高に係る経年分析!G57</f>
        <v>2073</v>
      </c>
      <c r="D74" s="176">
        <f>基金残高に係る経年分析!H57</f>
        <v>1878</v>
      </c>
    </row>
  </sheetData>
  <sheetProtection algorithmName="SHA-512" hashValue="LnxS7JOPEBl4nEtYDm0UAG6SAC9pttNWa5wliAGPp2NDUUhFuMn6CHuTaVH/8JRRqh/MYxydHnroXwJ5fRT4og==" saltValue="63msxNCHAEVhsHxD9sfs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212</v>
      </c>
      <c r="DI1" s="606"/>
      <c r="DJ1" s="606"/>
      <c r="DK1" s="606"/>
      <c r="DL1" s="606"/>
      <c r="DM1" s="606"/>
      <c r="DN1" s="607"/>
      <c r="DO1" s="212"/>
      <c r="DP1" s="605" t="s">
        <v>213</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215</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216</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217</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218</v>
      </c>
      <c r="S4" s="609"/>
      <c r="T4" s="609"/>
      <c r="U4" s="609"/>
      <c r="V4" s="609"/>
      <c r="W4" s="609"/>
      <c r="X4" s="609"/>
      <c r="Y4" s="610"/>
      <c r="Z4" s="608" t="s">
        <v>219</v>
      </c>
      <c r="AA4" s="609"/>
      <c r="AB4" s="609"/>
      <c r="AC4" s="610"/>
      <c r="AD4" s="608" t="s">
        <v>220</v>
      </c>
      <c r="AE4" s="609"/>
      <c r="AF4" s="609"/>
      <c r="AG4" s="609"/>
      <c r="AH4" s="609"/>
      <c r="AI4" s="609"/>
      <c r="AJ4" s="609"/>
      <c r="AK4" s="610"/>
      <c r="AL4" s="608" t="s">
        <v>219</v>
      </c>
      <c r="AM4" s="609"/>
      <c r="AN4" s="609"/>
      <c r="AO4" s="610"/>
      <c r="AP4" s="614" t="s">
        <v>221</v>
      </c>
      <c r="AQ4" s="614"/>
      <c r="AR4" s="614"/>
      <c r="AS4" s="614"/>
      <c r="AT4" s="614"/>
      <c r="AU4" s="614"/>
      <c r="AV4" s="614"/>
      <c r="AW4" s="614"/>
      <c r="AX4" s="614"/>
      <c r="AY4" s="614"/>
      <c r="AZ4" s="614"/>
      <c r="BA4" s="614"/>
      <c r="BB4" s="614"/>
      <c r="BC4" s="614"/>
      <c r="BD4" s="614"/>
      <c r="BE4" s="614"/>
      <c r="BF4" s="614"/>
      <c r="BG4" s="614" t="s">
        <v>222</v>
      </c>
      <c r="BH4" s="614"/>
      <c r="BI4" s="614"/>
      <c r="BJ4" s="614"/>
      <c r="BK4" s="614"/>
      <c r="BL4" s="614"/>
      <c r="BM4" s="614"/>
      <c r="BN4" s="614"/>
      <c r="BO4" s="614" t="s">
        <v>219</v>
      </c>
      <c r="BP4" s="614"/>
      <c r="BQ4" s="614"/>
      <c r="BR4" s="614"/>
      <c r="BS4" s="614" t="s">
        <v>223</v>
      </c>
      <c r="BT4" s="614"/>
      <c r="BU4" s="614"/>
      <c r="BV4" s="614"/>
      <c r="BW4" s="614"/>
      <c r="BX4" s="614"/>
      <c r="BY4" s="614"/>
      <c r="BZ4" s="614"/>
      <c r="CA4" s="614"/>
      <c r="CB4" s="614"/>
      <c r="CD4" s="611" t="s">
        <v>224</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x14ac:dyDescent="0.15">
      <c r="B5" s="615" t="s">
        <v>225</v>
      </c>
      <c r="C5" s="616"/>
      <c r="D5" s="616"/>
      <c r="E5" s="616"/>
      <c r="F5" s="616"/>
      <c r="G5" s="616"/>
      <c r="H5" s="616"/>
      <c r="I5" s="616"/>
      <c r="J5" s="616"/>
      <c r="K5" s="616"/>
      <c r="L5" s="616"/>
      <c r="M5" s="616"/>
      <c r="N5" s="616"/>
      <c r="O5" s="616"/>
      <c r="P5" s="616"/>
      <c r="Q5" s="617"/>
      <c r="R5" s="618">
        <v>848793</v>
      </c>
      <c r="S5" s="619"/>
      <c r="T5" s="619"/>
      <c r="U5" s="619"/>
      <c r="V5" s="619"/>
      <c r="W5" s="619"/>
      <c r="X5" s="619"/>
      <c r="Y5" s="620"/>
      <c r="Z5" s="621">
        <v>7.4</v>
      </c>
      <c r="AA5" s="621"/>
      <c r="AB5" s="621"/>
      <c r="AC5" s="621"/>
      <c r="AD5" s="622">
        <v>848793</v>
      </c>
      <c r="AE5" s="622"/>
      <c r="AF5" s="622"/>
      <c r="AG5" s="622"/>
      <c r="AH5" s="622"/>
      <c r="AI5" s="622"/>
      <c r="AJ5" s="622"/>
      <c r="AK5" s="622"/>
      <c r="AL5" s="623">
        <v>14.4</v>
      </c>
      <c r="AM5" s="624"/>
      <c r="AN5" s="624"/>
      <c r="AO5" s="625"/>
      <c r="AP5" s="615" t="s">
        <v>226</v>
      </c>
      <c r="AQ5" s="616"/>
      <c r="AR5" s="616"/>
      <c r="AS5" s="616"/>
      <c r="AT5" s="616"/>
      <c r="AU5" s="616"/>
      <c r="AV5" s="616"/>
      <c r="AW5" s="616"/>
      <c r="AX5" s="616"/>
      <c r="AY5" s="616"/>
      <c r="AZ5" s="616"/>
      <c r="BA5" s="616"/>
      <c r="BB5" s="616"/>
      <c r="BC5" s="616"/>
      <c r="BD5" s="616"/>
      <c r="BE5" s="616"/>
      <c r="BF5" s="617"/>
      <c r="BG5" s="629">
        <v>848447</v>
      </c>
      <c r="BH5" s="630"/>
      <c r="BI5" s="630"/>
      <c r="BJ5" s="630"/>
      <c r="BK5" s="630"/>
      <c r="BL5" s="630"/>
      <c r="BM5" s="630"/>
      <c r="BN5" s="631"/>
      <c r="BO5" s="632">
        <v>100</v>
      </c>
      <c r="BP5" s="632"/>
      <c r="BQ5" s="632"/>
      <c r="BR5" s="632"/>
      <c r="BS5" s="633" t="s">
        <v>128</v>
      </c>
      <c r="BT5" s="633"/>
      <c r="BU5" s="633"/>
      <c r="BV5" s="633"/>
      <c r="BW5" s="633"/>
      <c r="BX5" s="633"/>
      <c r="BY5" s="633"/>
      <c r="BZ5" s="633"/>
      <c r="CA5" s="633"/>
      <c r="CB5" s="637"/>
      <c r="CD5" s="611" t="s">
        <v>221</v>
      </c>
      <c r="CE5" s="612"/>
      <c r="CF5" s="612"/>
      <c r="CG5" s="612"/>
      <c r="CH5" s="612"/>
      <c r="CI5" s="612"/>
      <c r="CJ5" s="612"/>
      <c r="CK5" s="612"/>
      <c r="CL5" s="612"/>
      <c r="CM5" s="612"/>
      <c r="CN5" s="612"/>
      <c r="CO5" s="612"/>
      <c r="CP5" s="612"/>
      <c r="CQ5" s="613"/>
      <c r="CR5" s="611" t="s">
        <v>227</v>
      </c>
      <c r="CS5" s="612"/>
      <c r="CT5" s="612"/>
      <c r="CU5" s="612"/>
      <c r="CV5" s="612"/>
      <c r="CW5" s="612"/>
      <c r="CX5" s="612"/>
      <c r="CY5" s="613"/>
      <c r="CZ5" s="611" t="s">
        <v>219</v>
      </c>
      <c r="DA5" s="612"/>
      <c r="DB5" s="612"/>
      <c r="DC5" s="613"/>
      <c r="DD5" s="611" t="s">
        <v>228</v>
      </c>
      <c r="DE5" s="612"/>
      <c r="DF5" s="612"/>
      <c r="DG5" s="612"/>
      <c r="DH5" s="612"/>
      <c r="DI5" s="612"/>
      <c r="DJ5" s="612"/>
      <c r="DK5" s="612"/>
      <c r="DL5" s="612"/>
      <c r="DM5" s="612"/>
      <c r="DN5" s="612"/>
      <c r="DO5" s="612"/>
      <c r="DP5" s="613"/>
      <c r="DQ5" s="611" t="s">
        <v>229</v>
      </c>
      <c r="DR5" s="612"/>
      <c r="DS5" s="612"/>
      <c r="DT5" s="612"/>
      <c r="DU5" s="612"/>
      <c r="DV5" s="612"/>
      <c r="DW5" s="612"/>
      <c r="DX5" s="612"/>
      <c r="DY5" s="612"/>
      <c r="DZ5" s="612"/>
      <c r="EA5" s="612"/>
      <c r="EB5" s="612"/>
      <c r="EC5" s="613"/>
    </row>
    <row r="6" spans="2:143" ht="11.25" customHeight="1" x14ac:dyDescent="0.15">
      <c r="B6" s="626" t="s">
        <v>230</v>
      </c>
      <c r="C6" s="627"/>
      <c r="D6" s="627"/>
      <c r="E6" s="627"/>
      <c r="F6" s="627"/>
      <c r="G6" s="627"/>
      <c r="H6" s="627"/>
      <c r="I6" s="627"/>
      <c r="J6" s="627"/>
      <c r="K6" s="627"/>
      <c r="L6" s="627"/>
      <c r="M6" s="627"/>
      <c r="N6" s="627"/>
      <c r="O6" s="627"/>
      <c r="P6" s="627"/>
      <c r="Q6" s="628"/>
      <c r="R6" s="629">
        <v>232077</v>
      </c>
      <c r="S6" s="630"/>
      <c r="T6" s="630"/>
      <c r="U6" s="630"/>
      <c r="V6" s="630"/>
      <c r="W6" s="630"/>
      <c r="X6" s="630"/>
      <c r="Y6" s="631"/>
      <c r="Z6" s="632">
        <v>2</v>
      </c>
      <c r="AA6" s="632"/>
      <c r="AB6" s="632"/>
      <c r="AC6" s="632"/>
      <c r="AD6" s="633">
        <v>232077</v>
      </c>
      <c r="AE6" s="633"/>
      <c r="AF6" s="633"/>
      <c r="AG6" s="633"/>
      <c r="AH6" s="633"/>
      <c r="AI6" s="633"/>
      <c r="AJ6" s="633"/>
      <c r="AK6" s="633"/>
      <c r="AL6" s="634">
        <v>3.9</v>
      </c>
      <c r="AM6" s="635"/>
      <c r="AN6" s="635"/>
      <c r="AO6" s="636"/>
      <c r="AP6" s="626" t="s">
        <v>231</v>
      </c>
      <c r="AQ6" s="627"/>
      <c r="AR6" s="627"/>
      <c r="AS6" s="627"/>
      <c r="AT6" s="627"/>
      <c r="AU6" s="627"/>
      <c r="AV6" s="627"/>
      <c r="AW6" s="627"/>
      <c r="AX6" s="627"/>
      <c r="AY6" s="627"/>
      <c r="AZ6" s="627"/>
      <c r="BA6" s="627"/>
      <c r="BB6" s="627"/>
      <c r="BC6" s="627"/>
      <c r="BD6" s="627"/>
      <c r="BE6" s="627"/>
      <c r="BF6" s="628"/>
      <c r="BG6" s="629">
        <v>848447</v>
      </c>
      <c r="BH6" s="630"/>
      <c r="BI6" s="630"/>
      <c r="BJ6" s="630"/>
      <c r="BK6" s="630"/>
      <c r="BL6" s="630"/>
      <c r="BM6" s="630"/>
      <c r="BN6" s="631"/>
      <c r="BO6" s="632">
        <v>100</v>
      </c>
      <c r="BP6" s="632"/>
      <c r="BQ6" s="632"/>
      <c r="BR6" s="632"/>
      <c r="BS6" s="633" t="s">
        <v>128</v>
      </c>
      <c r="BT6" s="633"/>
      <c r="BU6" s="633"/>
      <c r="BV6" s="633"/>
      <c r="BW6" s="633"/>
      <c r="BX6" s="633"/>
      <c r="BY6" s="633"/>
      <c r="BZ6" s="633"/>
      <c r="CA6" s="633"/>
      <c r="CB6" s="637"/>
      <c r="CD6" s="640" t="s">
        <v>232</v>
      </c>
      <c r="CE6" s="641"/>
      <c r="CF6" s="641"/>
      <c r="CG6" s="641"/>
      <c r="CH6" s="641"/>
      <c r="CI6" s="641"/>
      <c r="CJ6" s="641"/>
      <c r="CK6" s="641"/>
      <c r="CL6" s="641"/>
      <c r="CM6" s="641"/>
      <c r="CN6" s="641"/>
      <c r="CO6" s="641"/>
      <c r="CP6" s="641"/>
      <c r="CQ6" s="642"/>
      <c r="CR6" s="629">
        <v>69870</v>
      </c>
      <c r="CS6" s="630"/>
      <c r="CT6" s="630"/>
      <c r="CU6" s="630"/>
      <c r="CV6" s="630"/>
      <c r="CW6" s="630"/>
      <c r="CX6" s="630"/>
      <c r="CY6" s="631"/>
      <c r="CZ6" s="623">
        <v>0.7</v>
      </c>
      <c r="DA6" s="624"/>
      <c r="DB6" s="624"/>
      <c r="DC6" s="643"/>
      <c r="DD6" s="638" t="s">
        <v>128</v>
      </c>
      <c r="DE6" s="630"/>
      <c r="DF6" s="630"/>
      <c r="DG6" s="630"/>
      <c r="DH6" s="630"/>
      <c r="DI6" s="630"/>
      <c r="DJ6" s="630"/>
      <c r="DK6" s="630"/>
      <c r="DL6" s="630"/>
      <c r="DM6" s="630"/>
      <c r="DN6" s="630"/>
      <c r="DO6" s="630"/>
      <c r="DP6" s="631"/>
      <c r="DQ6" s="638">
        <v>69870</v>
      </c>
      <c r="DR6" s="630"/>
      <c r="DS6" s="630"/>
      <c r="DT6" s="630"/>
      <c r="DU6" s="630"/>
      <c r="DV6" s="630"/>
      <c r="DW6" s="630"/>
      <c r="DX6" s="630"/>
      <c r="DY6" s="630"/>
      <c r="DZ6" s="630"/>
      <c r="EA6" s="630"/>
      <c r="EB6" s="630"/>
      <c r="EC6" s="639"/>
    </row>
    <row r="7" spans="2:143" ht="11.25" customHeight="1" x14ac:dyDescent="0.15">
      <c r="B7" s="626" t="s">
        <v>233</v>
      </c>
      <c r="C7" s="627"/>
      <c r="D7" s="627"/>
      <c r="E7" s="627"/>
      <c r="F7" s="627"/>
      <c r="G7" s="627"/>
      <c r="H7" s="627"/>
      <c r="I7" s="627"/>
      <c r="J7" s="627"/>
      <c r="K7" s="627"/>
      <c r="L7" s="627"/>
      <c r="M7" s="627"/>
      <c r="N7" s="627"/>
      <c r="O7" s="627"/>
      <c r="P7" s="627"/>
      <c r="Q7" s="628"/>
      <c r="R7" s="629">
        <v>789</v>
      </c>
      <c r="S7" s="630"/>
      <c r="T7" s="630"/>
      <c r="U7" s="630"/>
      <c r="V7" s="630"/>
      <c r="W7" s="630"/>
      <c r="X7" s="630"/>
      <c r="Y7" s="631"/>
      <c r="Z7" s="632">
        <v>0</v>
      </c>
      <c r="AA7" s="632"/>
      <c r="AB7" s="632"/>
      <c r="AC7" s="632"/>
      <c r="AD7" s="633">
        <v>789</v>
      </c>
      <c r="AE7" s="633"/>
      <c r="AF7" s="633"/>
      <c r="AG7" s="633"/>
      <c r="AH7" s="633"/>
      <c r="AI7" s="633"/>
      <c r="AJ7" s="633"/>
      <c r="AK7" s="633"/>
      <c r="AL7" s="634">
        <v>0</v>
      </c>
      <c r="AM7" s="635"/>
      <c r="AN7" s="635"/>
      <c r="AO7" s="636"/>
      <c r="AP7" s="626" t="s">
        <v>234</v>
      </c>
      <c r="AQ7" s="627"/>
      <c r="AR7" s="627"/>
      <c r="AS7" s="627"/>
      <c r="AT7" s="627"/>
      <c r="AU7" s="627"/>
      <c r="AV7" s="627"/>
      <c r="AW7" s="627"/>
      <c r="AX7" s="627"/>
      <c r="AY7" s="627"/>
      <c r="AZ7" s="627"/>
      <c r="BA7" s="627"/>
      <c r="BB7" s="627"/>
      <c r="BC7" s="627"/>
      <c r="BD7" s="627"/>
      <c r="BE7" s="627"/>
      <c r="BF7" s="628"/>
      <c r="BG7" s="629">
        <v>254563</v>
      </c>
      <c r="BH7" s="630"/>
      <c r="BI7" s="630"/>
      <c r="BJ7" s="630"/>
      <c r="BK7" s="630"/>
      <c r="BL7" s="630"/>
      <c r="BM7" s="630"/>
      <c r="BN7" s="631"/>
      <c r="BO7" s="632">
        <v>30</v>
      </c>
      <c r="BP7" s="632"/>
      <c r="BQ7" s="632"/>
      <c r="BR7" s="632"/>
      <c r="BS7" s="633" t="s">
        <v>128</v>
      </c>
      <c r="BT7" s="633"/>
      <c r="BU7" s="633"/>
      <c r="BV7" s="633"/>
      <c r="BW7" s="633"/>
      <c r="BX7" s="633"/>
      <c r="BY7" s="633"/>
      <c r="BZ7" s="633"/>
      <c r="CA7" s="633"/>
      <c r="CB7" s="637"/>
      <c r="CD7" s="644" t="s">
        <v>235</v>
      </c>
      <c r="CE7" s="645"/>
      <c r="CF7" s="645"/>
      <c r="CG7" s="645"/>
      <c r="CH7" s="645"/>
      <c r="CI7" s="645"/>
      <c r="CJ7" s="645"/>
      <c r="CK7" s="645"/>
      <c r="CL7" s="645"/>
      <c r="CM7" s="645"/>
      <c r="CN7" s="645"/>
      <c r="CO7" s="645"/>
      <c r="CP7" s="645"/>
      <c r="CQ7" s="646"/>
      <c r="CR7" s="629">
        <v>2052477</v>
      </c>
      <c r="CS7" s="630"/>
      <c r="CT7" s="630"/>
      <c r="CU7" s="630"/>
      <c r="CV7" s="630"/>
      <c r="CW7" s="630"/>
      <c r="CX7" s="630"/>
      <c r="CY7" s="631"/>
      <c r="CZ7" s="632">
        <v>19.600000000000001</v>
      </c>
      <c r="DA7" s="632"/>
      <c r="DB7" s="632"/>
      <c r="DC7" s="632"/>
      <c r="DD7" s="638">
        <v>250070</v>
      </c>
      <c r="DE7" s="630"/>
      <c r="DF7" s="630"/>
      <c r="DG7" s="630"/>
      <c r="DH7" s="630"/>
      <c r="DI7" s="630"/>
      <c r="DJ7" s="630"/>
      <c r="DK7" s="630"/>
      <c r="DL7" s="630"/>
      <c r="DM7" s="630"/>
      <c r="DN7" s="630"/>
      <c r="DO7" s="630"/>
      <c r="DP7" s="631"/>
      <c r="DQ7" s="638">
        <v>1174089</v>
      </c>
      <c r="DR7" s="630"/>
      <c r="DS7" s="630"/>
      <c r="DT7" s="630"/>
      <c r="DU7" s="630"/>
      <c r="DV7" s="630"/>
      <c r="DW7" s="630"/>
      <c r="DX7" s="630"/>
      <c r="DY7" s="630"/>
      <c r="DZ7" s="630"/>
      <c r="EA7" s="630"/>
      <c r="EB7" s="630"/>
      <c r="EC7" s="639"/>
    </row>
    <row r="8" spans="2:143" ht="11.25" customHeight="1" x14ac:dyDescent="0.15">
      <c r="B8" s="626" t="s">
        <v>236</v>
      </c>
      <c r="C8" s="627"/>
      <c r="D8" s="627"/>
      <c r="E8" s="627"/>
      <c r="F8" s="627"/>
      <c r="G8" s="627"/>
      <c r="H8" s="627"/>
      <c r="I8" s="627"/>
      <c r="J8" s="627"/>
      <c r="K8" s="627"/>
      <c r="L8" s="627"/>
      <c r="M8" s="627"/>
      <c r="N8" s="627"/>
      <c r="O8" s="627"/>
      <c r="P8" s="627"/>
      <c r="Q8" s="628"/>
      <c r="R8" s="629">
        <v>3565</v>
      </c>
      <c r="S8" s="630"/>
      <c r="T8" s="630"/>
      <c r="U8" s="630"/>
      <c r="V8" s="630"/>
      <c r="W8" s="630"/>
      <c r="X8" s="630"/>
      <c r="Y8" s="631"/>
      <c r="Z8" s="632">
        <v>0</v>
      </c>
      <c r="AA8" s="632"/>
      <c r="AB8" s="632"/>
      <c r="AC8" s="632"/>
      <c r="AD8" s="633">
        <v>3565</v>
      </c>
      <c r="AE8" s="633"/>
      <c r="AF8" s="633"/>
      <c r="AG8" s="633"/>
      <c r="AH8" s="633"/>
      <c r="AI8" s="633"/>
      <c r="AJ8" s="633"/>
      <c r="AK8" s="633"/>
      <c r="AL8" s="634">
        <v>0.1</v>
      </c>
      <c r="AM8" s="635"/>
      <c r="AN8" s="635"/>
      <c r="AO8" s="636"/>
      <c r="AP8" s="626" t="s">
        <v>237</v>
      </c>
      <c r="AQ8" s="627"/>
      <c r="AR8" s="627"/>
      <c r="AS8" s="627"/>
      <c r="AT8" s="627"/>
      <c r="AU8" s="627"/>
      <c r="AV8" s="627"/>
      <c r="AW8" s="627"/>
      <c r="AX8" s="627"/>
      <c r="AY8" s="627"/>
      <c r="AZ8" s="627"/>
      <c r="BA8" s="627"/>
      <c r="BB8" s="627"/>
      <c r="BC8" s="627"/>
      <c r="BD8" s="627"/>
      <c r="BE8" s="627"/>
      <c r="BF8" s="628"/>
      <c r="BG8" s="629">
        <v>10637</v>
      </c>
      <c r="BH8" s="630"/>
      <c r="BI8" s="630"/>
      <c r="BJ8" s="630"/>
      <c r="BK8" s="630"/>
      <c r="BL8" s="630"/>
      <c r="BM8" s="630"/>
      <c r="BN8" s="631"/>
      <c r="BO8" s="632">
        <v>1.3</v>
      </c>
      <c r="BP8" s="632"/>
      <c r="BQ8" s="632"/>
      <c r="BR8" s="632"/>
      <c r="BS8" s="633" t="s">
        <v>128</v>
      </c>
      <c r="BT8" s="633"/>
      <c r="BU8" s="633"/>
      <c r="BV8" s="633"/>
      <c r="BW8" s="633"/>
      <c r="BX8" s="633"/>
      <c r="BY8" s="633"/>
      <c r="BZ8" s="633"/>
      <c r="CA8" s="633"/>
      <c r="CB8" s="637"/>
      <c r="CD8" s="644" t="s">
        <v>238</v>
      </c>
      <c r="CE8" s="645"/>
      <c r="CF8" s="645"/>
      <c r="CG8" s="645"/>
      <c r="CH8" s="645"/>
      <c r="CI8" s="645"/>
      <c r="CJ8" s="645"/>
      <c r="CK8" s="645"/>
      <c r="CL8" s="645"/>
      <c r="CM8" s="645"/>
      <c r="CN8" s="645"/>
      <c r="CO8" s="645"/>
      <c r="CP8" s="645"/>
      <c r="CQ8" s="646"/>
      <c r="CR8" s="629">
        <v>2108869</v>
      </c>
      <c r="CS8" s="630"/>
      <c r="CT8" s="630"/>
      <c r="CU8" s="630"/>
      <c r="CV8" s="630"/>
      <c r="CW8" s="630"/>
      <c r="CX8" s="630"/>
      <c r="CY8" s="631"/>
      <c r="CZ8" s="632">
        <v>20.100000000000001</v>
      </c>
      <c r="DA8" s="632"/>
      <c r="DB8" s="632"/>
      <c r="DC8" s="632"/>
      <c r="DD8" s="638">
        <v>451</v>
      </c>
      <c r="DE8" s="630"/>
      <c r="DF8" s="630"/>
      <c r="DG8" s="630"/>
      <c r="DH8" s="630"/>
      <c r="DI8" s="630"/>
      <c r="DJ8" s="630"/>
      <c r="DK8" s="630"/>
      <c r="DL8" s="630"/>
      <c r="DM8" s="630"/>
      <c r="DN8" s="630"/>
      <c r="DO8" s="630"/>
      <c r="DP8" s="631"/>
      <c r="DQ8" s="638">
        <v>1243295</v>
      </c>
      <c r="DR8" s="630"/>
      <c r="DS8" s="630"/>
      <c r="DT8" s="630"/>
      <c r="DU8" s="630"/>
      <c r="DV8" s="630"/>
      <c r="DW8" s="630"/>
      <c r="DX8" s="630"/>
      <c r="DY8" s="630"/>
      <c r="DZ8" s="630"/>
      <c r="EA8" s="630"/>
      <c r="EB8" s="630"/>
      <c r="EC8" s="639"/>
    </row>
    <row r="9" spans="2:143" ht="11.25" customHeight="1" x14ac:dyDescent="0.15">
      <c r="B9" s="626" t="s">
        <v>239</v>
      </c>
      <c r="C9" s="627"/>
      <c r="D9" s="627"/>
      <c r="E9" s="627"/>
      <c r="F9" s="627"/>
      <c r="G9" s="627"/>
      <c r="H9" s="627"/>
      <c r="I9" s="627"/>
      <c r="J9" s="627"/>
      <c r="K9" s="627"/>
      <c r="L9" s="627"/>
      <c r="M9" s="627"/>
      <c r="N9" s="627"/>
      <c r="O9" s="627"/>
      <c r="P9" s="627"/>
      <c r="Q9" s="628"/>
      <c r="R9" s="629">
        <v>4430</v>
      </c>
      <c r="S9" s="630"/>
      <c r="T9" s="630"/>
      <c r="U9" s="630"/>
      <c r="V9" s="630"/>
      <c r="W9" s="630"/>
      <c r="X9" s="630"/>
      <c r="Y9" s="631"/>
      <c r="Z9" s="632">
        <v>0</v>
      </c>
      <c r="AA9" s="632"/>
      <c r="AB9" s="632"/>
      <c r="AC9" s="632"/>
      <c r="AD9" s="633">
        <v>4430</v>
      </c>
      <c r="AE9" s="633"/>
      <c r="AF9" s="633"/>
      <c r="AG9" s="633"/>
      <c r="AH9" s="633"/>
      <c r="AI9" s="633"/>
      <c r="AJ9" s="633"/>
      <c r="AK9" s="633"/>
      <c r="AL9" s="634">
        <v>0.1</v>
      </c>
      <c r="AM9" s="635"/>
      <c r="AN9" s="635"/>
      <c r="AO9" s="636"/>
      <c r="AP9" s="626" t="s">
        <v>240</v>
      </c>
      <c r="AQ9" s="627"/>
      <c r="AR9" s="627"/>
      <c r="AS9" s="627"/>
      <c r="AT9" s="627"/>
      <c r="AU9" s="627"/>
      <c r="AV9" s="627"/>
      <c r="AW9" s="627"/>
      <c r="AX9" s="627"/>
      <c r="AY9" s="627"/>
      <c r="AZ9" s="627"/>
      <c r="BA9" s="627"/>
      <c r="BB9" s="627"/>
      <c r="BC9" s="627"/>
      <c r="BD9" s="627"/>
      <c r="BE9" s="627"/>
      <c r="BF9" s="628"/>
      <c r="BG9" s="629">
        <v>213641</v>
      </c>
      <c r="BH9" s="630"/>
      <c r="BI9" s="630"/>
      <c r="BJ9" s="630"/>
      <c r="BK9" s="630"/>
      <c r="BL9" s="630"/>
      <c r="BM9" s="630"/>
      <c r="BN9" s="631"/>
      <c r="BO9" s="632">
        <v>25.2</v>
      </c>
      <c r="BP9" s="632"/>
      <c r="BQ9" s="632"/>
      <c r="BR9" s="632"/>
      <c r="BS9" s="633" t="s">
        <v>128</v>
      </c>
      <c r="BT9" s="633"/>
      <c r="BU9" s="633"/>
      <c r="BV9" s="633"/>
      <c r="BW9" s="633"/>
      <c r="BX9" s="633"/>
      <c r="BY9" s="633"/>
      <c r="BZ9" s="633"/>
      <c r="CA9" s="633"/>
      <c r="CB9" s="637"/>
      <c r="CD9" s="644" t="s">
        <v>241</v>
      </c>
      <c r="CE9" s="645"/>
      <c r="CF9" s="645"/>
      <c r="CG9" s="645"/>
      <c r="CH9" s="645"/>
      <c r="CI9" s="645"/>
      <c r="CJ9" s="645"/>
      <c r="CK9" s="645"/>
      <c r="CL9" s="645"/>
      <c r="CM9" s="645"/>
      <c r="CN9" s="645"/>
      <c r="CO9" s="645"/>
      <c r="CP9" s="645"/>
      <c r="CQ9" s="646"/>
      <c r="CR9" s="629">
        <v>1303707</v>
      </c>
      <c r="CS9" s="630"/>
      <c r="CT9" s="630"/>
      <c r="CU9" s="630"/>
      <c r="CV9" s="630"/>
      <c r="CW9" s="630"/>
      <c r="CX9" s="630"/>
      <c r="CY9" s="631"/>
      <c r="CZ9" s="632">
        <v>12.5</v>
      </c>
      <c r="DA9" s="632"/>
      <c r="DB9" s="632"/>
      <c r="DC9" s="632"/>
      <c r="DD9" s="638">
        <v>179269</v>
      </c>
      <c r="DE9" s="630"/>
      <c r="DF9" s="630"/>
      <c r="DG9" s="630"/>
      <c r="DH9" s="630"/>
      <c r="DI9" s="630"/>
      <c r="DJ9" s="630"/>
      <c r="DK9" s="630"/>
      <c r="DL9" s="630"/>
      <c r="DM9" s="630"/>
      <c r="DN9" s="630"/>
      <c r="DO9" s="630"/>
      <c r="DP9" s="631"/>
      <c r="DQ9" s="638">
        <v>979258</v>
      </c>
      <c r="DR9" s="630"/>
      <c r="DS9" s="630"/>
      <c r="DT9" s="630"/>
      <c r="DU9" s="630"/>
      <c r="DV9" s="630"/>
      <c r="DW9" s="630"/>
      <c r="DX9" s="630"/>
      <c r="DY9" s="630"/>
      <c r="DZ9" s="630"/>
      <c r="EA9" s="630"/>
      <c r="EB9" s="630"/>
      <c r="EC9" s="639"/>
    </row>
    <row r="10" spans="2:143" ht="11.25" customHeight="1" x14ac:dyDescent="0.15">
      <c r="B10" s="626" t="s">
        <v>242</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32" t="s">
        <v>128</v>
      </c>
      <c r="AA10" s="632"/>
      <c r="AB10" s="632"/>
      <c r="AC10" s="632"/>
      <c r="AD10" s="633" t="s">
        <v>128</v>
      </c>
      <c r="AE10" s="633"/>
      <c r="AF10" s="633"/>
      <c r="AG10" s="633"/>
      <c r="AH10" s="633"/>
      <c r="AI10" s="633"/>
      <c r="AJ10" s="633"/>
      <c r="AK10" s="633"/>
      <c r="AL10" s="634" t="s">
        <v>128</v>
      </c>
      <c r="AM10" s="635"/>
      <c r="AN10" s="635"/>
      <c r="AO10" s="636"/>
      <c r="AP10" s="626" t="s">
        <v>243</v>
      </c>
      <c r="AQ10" s="627"/>
      <c r="AR10" s="627"/>
      <c r="AS10" s="627"/>
      <c r="AT10" s="627"/>
      <c r="AU10" s="627"/>
      <c r="AV10" s="627"/>
      <c r="AW10" s="627"/>
      <c r="AX10" s="627"/>
      <c r="AY10" s="627"/>
      <c r="AZ10" s="627"/>
      <c r="BA10" s="627"/>
      <c r="BB10" s="627"/>
      <c r="BC10" s="627"/>
      <c r="BD10" s="627"/>
      <c r="BE10" s="627"/>
      <c r="BF10" s="628"/>
      <c r="BG10" s="629">
        <v>19220</v>
      </c>
      <c r="BH10" s="630"/>
      <c r="BI10" s="630"/>
      <c r="BJ10" s="630"/>
      <c r="BK10" s="630"/>
      <c r="BL10" s="630"/>
      <c r="BM10" s="630"/>
      <c r="BN10" s="631"/>
      <c r="BO10" s="632">
        <v>2.2999999999999998</v>
      </c>
      <c r="BP10" s="632"/>
      <c r="BQ10" s="632"/>
      <c r="BR10" s="632"/>
      <c r="BS10" s="633" t="s">
        <v>128</v>
      </c>
      <c r="BT10" s="633"/>
      <c r="BU10" s="633"/>
      <c r="BV10" s="633"/>
      <c r="BW10" s="633"/>
      <c r="BX10" s="633"/>
      <c r="BY10" s="633"/>
      <c r="BZ10" s="633"/>
      <c r="CA10" s="633"/>
      <c r="CB10" s="637"/>
      <c r="CD10" s="644" t="s">
        <v>244</v>
      </c>
      <c r="CE10" s="645"/>
      <c r="CF10" s="645"/>
      <c r="CG10" s="645"/>
      <c r="CH10" s="645"/>
      <c r="CI10" s="645"/>
      <c r="CJ10" s="645"/>
      <c r="CK10" s="645"/>
      <c r="CL10" s="645"/>
      <c r="CM10" s="645"/>
      <c r="CN10" s="645"/>
      <c r="CO10" s="645"/>
      <c r="CP10" s="645"/>
      <c r="CQ10" s="646"/>
      <c r="CR10" s="629" t="s">
        <v>128</v>
      </c>
      <c r="CS10" s="630"/>
      <c r="CT10" s="630"/>
      <c r="CU10" s="630"/>
      <c r="CV10" s="630"/>
      <c r="CW10" s="630"/>
      <c r="CX10" s="630"/>
      <c r="CY10" s="631"/>
      <c r="CZ10" s="632" t="s">
        <v>128</v>
      </c>
      <c r="DA10" s="632"/>
      <c r="DB10" s="632"/>
      <c r="DC10" s="632"/>
      <c r="DD10" s="638" t="s">
        <v>128</v>
      </c>
      <c r="DE10" s="630"/>
      <c r="DF10" s="630"/>
      <c r="DG10" s="630"/>
      <c r="DH10" s="630"/>
      <c r="DI10" s="630"/>
      <c r="DJ10" s="630"/>
      <c r="DK10" s="630"/>
      <c r="DL10" s="630"/>
      <c r="DM10" s="630"/>
      <c r="DN10" s="630"/>
      <c r="DO10" s="630"/>
      <c r="DP10" s="631"/>
      <c r="DQ10" s="638" t="s">
        <v>128</v>
      </c>
      <c r="DR10" s="630"/>
      <c r="DS10" s="630"/>
      <c r="DT10" s="630"/>
      <c r="DU10" s="630"/>
      <c r="DV10" s="630"/>
      <c r="DW10" s="630"/>
      <c r="DX10" s="630"/>
      <c r="DY10" s="630"/>
      <c r="DZ10" s="630"/>
      <c r="EA10" s="630"/>
      <c r="EB10" s="630"/>
      <c r="EC10" s="639"/>
    </row>
    <row r="11" spans="2:143" ht="11.25" customHeight="1" x14ac:dyDescent="0.15">
      <c r="B11" s="626" t="s">
        <v>245</v>
      </c>
      <c r="C11" s="627"/>
      <c r="D11" s="627"/>
      <c r="E11" s="627"/>
      <c r="F11" s="627"/>
      <c r="G11" s="627"/>
      <c r="H11" s="627"/>
      <c r="I11" s="627"/>
      <c r="J11" s="627"/>
      <c r="K11" s="627"/>
      <c r="L11" s="627"/>
      <c r="M11" s="627"/>
      <c r="N11" s="627"/>
      <c r="O11" s="627"/>
      <c r="P11" s="627"/>
      <c r="Q11" s="628"/>
      <c r="R11" s="629">
        <v>188810</v>
      </c>
      <c r="S11" s="630"/>
      <c r="T11" s="630"/>
      <c r="U11" s="630"/>
      <c r="V11" s="630"/>
      <c r="W11" s="630"/>
      <c r="X11" s="630"/>
      <c r="Y11" s="631"/>
      <c r="Z11" s="634">
        <v>1.6</v>
      </c>
      <c r="AA11" s="635"/>
      <c r="AB11" s="635"/>
      <c r="AC11" s="647"/>
      <c r="AD11" s="638">
        <v>188810</v>
      </c>
      <c r="AE11" s="630"/>
      <c r="AF11" s="630"/>
      <c r="AG11" s="630"/>
      <c r="AH11" s="630"/>
      <c r="AI11" s="630"/>
      <c r="AJ11" s="630"/>
      <c r="AK11" s="631"/>
      <c r="AL11" s="634">
        <v>3.2</v>
      </c>
      <c r="AM11" s="635"/>
      <c r="AN11" s="635"/>
      <c r="AO11" s="636"/>
      <c r="AP11" s="626" t="s">
        <v>246</v>
      </c>
      <c r="AQ11" s="627"/>
      <c r="AR11" s="627"/>
      <c r="AS11" s="627"/>
      <c r="AT11" s="627"/>
      <c r="AU11" s="627"/>
      <c r="AV11" s="627"/>
      <c r="AW11" s="627"/>
      <c r="AX11" s="627"/>
      <c r="AY11" s="627"/>
      <c r="AZ11" s="627"/>
      <c r="BA11" s="627"/>
      <c r="BB11" s="627"/>
      <c r="BC11" s="627"/>
      <c r="BD11" s="627"/>
      <c r="BE11" s="627"/>
      <c r="BF11" s="628"/>
      <c r="BG11" s="629">
        <v>11065</v>
      </c>
      <c r="BH11" s="630"/>
      <c r="BI11" s="630"/>
      <c r="BJ11" s="630"/>
      <c r="BK11" s="630"/>
      <c r="BL11" s="630"/>
      <c r="BM11" s="630"/>
      <c r="BN11" s="631"/>
      <c r="BO11" s="632">
        <v>1.3</v>
      </c>
      <c r="BP11" s="632"/>
      <c r="BQ11" s="632"/>
      <c r="BR11" s="632"/>
      <c r="BS11" s="633" t="s">
        <v>128</v>
      </c>
      <c r="BT11" s="633"/>
      <c r="BU11" s="633"/>
      <c r="BV11" s="633"/>
      <c r="BW11" s="633"/>
      <c r="BX11" s="633"/>
      <c r="BY11" s="633"/>
      <c r="BZ11" s="633"/>
      <c r="CA11" s="633"/>
      <c r="CB11" s="637"/>
      <c r="CD11" s="644" t="s">
        <v>247</v>
      </c>
      <c r="CE11" s="645"/>
      <c r="CF11" s="645"/>
      <c r="CG11" s="645"/>
      <c r="CH11" s="645"/>
      <c r="CI11" s="645"/>
      <c r="CJ11" s="645"/>
      <c r="CK11" s="645"/>
      <c r="CL11" s="645"/>
      <c r="CM11" s="645"/>
      <c r="CN11" s="645"/>
      <c r="CO11" s="645"/>
      <c r="CP11" s="645"/>
      <c r="CQ11" s="646"/>
      <c r="CR11" s="629">
        <v>1024279</v>
      </c>
      <c r="CS11" s="630"/>
      <c r="CT11" s="630"/>
      <c r="CU11" s="630"/>
      <c r="CV11" s="630"/>
      <c r="CW11" s="630"/>
      <c r="CX11" s="630"/>
      <c r="CY11" s="631"/>
      <c r="CZ11" s="632">
        <v>9.8000000000000007</v>
      </c>
      <c r="DA11" s="632"/>
      <c r="DB11" s="632"/>
      <c r="DC11" s="632"/>
      <c r="DD11" s="638">
        <v>238329</v>
      </c>
      <c r="DE11" s="630"/>
      <c r="DF11" s="630"/>
      <c r="DG11" s="630"/>
      <c r="DH11" s="630"/>
      <c r="DI11" s="630"/>
      <c r="DJ11" s="630"/>
      <c r="DK11" s="630"/>
      <c r="DL11" s="630"/>
      <c r="DM11" s="630"/>
      <c r="DN11" s="630"/>
      <c r="DO11" s="630"/>
      <c r="DP11" s="631"/>
      <c r="DQ11" s="638">
        <v>587918</v>
      </c>
      <c r="DR11" s="630"/>
      <c r="DS11" s="630"/>
      <c r="DT11" s="630"/>
      <c r="DU11" s="630"/>
      <c r="DV11" s="630"/>
      <c r="DW11" s="630"/>
      <c r="DX11" s="630"/>
      <c r="DY11" s="630"/>
      <c r="DZ11" s="630"/>
      <c r="EA11" s="630"/>
      <c r="EB11" s="630"/>
      <c r="EC11" s="639"/>
    </row>
    <row r="12" spans="2:143" ht="11.25" customHeight="1" x14ac:dyDescent="0.15">
      <c r="B12" s="626" t="s">
        <v>248</v>
      </c>
      <c r="C12" s="627"/>
      <c r="D12" s="627"/>
      <c r="E12" s="627"/>
      <c r="F12" s="627"/>
      <c r="G12" s="627"/>
      <c r="H12" s="627"/>
      <c r="I12" s="627"/>
      <c r="J12" s="627"/>
      <c r="K12" s="627"/>
      <c r="L12" s="627"/>
      <c r="M12" s="627"/>
      <c r="N12" s="627"/>
      <c r="O12" s="627"/>
      <c r="P12" s="627"/>
      <c r="Q12" s="628"/>
      <c r="R12" s="629">
        <v>17623</v>
      </c>
      <c r="S12" s="630"/>
      <c r="T12" s="630"/>
      <c r="U12" s="630"/>
      <c r="V12" s="630"/>
      <c r="W12" s="630"/>
      <c r="X12" s="630"/>
      <c r="Y12" s="631"/>
      <c r="Z12" s="632">
        <v>0.2</v>
      </c>
      <c r="AA12" s="632"/>
      <c r="AB12" s="632"/>
      <c r="AC12" s="632"/>
      <c r="AD12" s="633">
        <v>17623</v>
      </c>
      <c r="AE12" s="633"/>
      <c r="AF12" s="633"/>
      <c r="AG12" s="633"/>
      <c r="AH12" s="633"/>
      <c r="AI12" s="633"/>
      <c r="AJ12" s="633"/>
      <c r="AK12" s="633"/>
      <c r="AL12" s="634">
        <v>0.3</v>
      </c>
      <c r="AM12" s="635"/>
      <c r="AN12" s="635"/>
      <c r="AO12" s="636"/>
      <c r="AP12" s="626" t="s">
        <v>249</v>
      </c>
      <c r="AQ12" s="627"/>
      <c r="AR12" s="627"/>
      <c r="AS12" s="627"/>
      <c r="AT12" s="627"/>
      <c r="AU12" s="627"/>
      <c r="AV12" s="627"/>
      <c r="AW12" s="627"/>
      <c r="AX12" s="627"/>
      <c r="AY12" s="627"/>
      <c r="AZ12" s="627"/>
      <c r="BA12" s="627"/>
      <c r="BB12" s="627"/>
      <c r="BC12" s="627"/>
      <c r="BD12" s="627"/>
      <c r="BE12" s="627"/>
      <c r="BF12" s="628"/>
      <c r="BG12" s="629">
        <v>510561</v>
      </c>
      <c r="BH12" s="630"/>
      <c r="BI12" s="630"/>
      <c r="BJ12" s="630"/>
      <c r="BK12" s="630"/>
      <c r="BL12" s="630"/>
      <c r="BM12" s="630"/>
      <c r="BN12" s="631"/>
      <c r="BO12" s="632">
        <v>60.2</v>
      </c>
      <c r="BP12" s="632"/>
      <c r="BQ12" s="632"/>
      <c r="BR12" s="632"/>
      <c r="BS12" s="633" t="s">
        <v>128</v>
      </c>
      <c r="BT12" s="633"/>
      <c r="BU12" s="633"/>
      <c r="BV12" s="633"/>
      <c r="BW12" s="633"/>
      <c r="BX12" s="633"/>
      <c r="BY12" s="633"/>
      <c r="BZ12" s="633"/>
      <c r="CA12" s="633"/>
      <c r="CB12" s="637"/>
      <c r="CD12" s="644" t="s">
        <v>250</v>
      </c>
      <c r="CE12" s="645"/>
      <c r="CF12" s="645"/>
      <c r="CG12" s="645"/>
      <c r="CH12" s="645"/>
      <c r="CI12" s="645"/>
      <c r="CJ12" s="645"/>
      <c r="CK12" s="645"/>
      <c r="CL12" s="645"/>
      <c r="CM12" s="645"/>
      <c r="CN12" s="645"/>
      <c r="CO12" s="645"/>
      <c r="CP12" s="645"/>
      <c r="CQ12" s="646"/>
      <c r="CR12" s="629">
        <v>391016</v>
      </c>
      <c r="CS12" s="630"/>
      <c r="CT12" s="630"/>
      <c r="CU12" s="630"/>
      <c r="CV12" s="630"/>
      <c r="CW12" s="630"/>
      <c r="CX12" s="630"/>
      <c r="CY12" s="631"/>
      <c r="CZ12" s="632">
        <v>3.7</v>
      </c>
      <c r="DA12" s="632"/>
      <c r="DB12" s="632"/>
      <c r="DC12" s="632"/>
      <c r="DD12" s="638">
        <v>21427</v>
      </c>
      <c r="DE12" s="630"/>
      <c r="DF12" s="630"/>
      <c r="DG12" s="630"/>
      <c r="DH12" s="630"/>
      <c r="DI12" s="630"/>
      <c r="DJ12" s="630"/>
      <c r="DK12" s="630"/>
      <c r="DL12" s="630"/>
      <c r="DM12" s="630"/>
      <c r="DN12" s="630"/>
      <c r="DO12" s="630"/>
      <c r="DP12" s="631"/>
      <c r="DQ12" s="638">
        <v>177222</v>
      </c>
      <c r="DR12" s="630"/>
      <c r="DS12" s="630"/>
      <c r="DT12" s="630"/>
      <c r="DU12" s="630"/>
      <c r="DV12" s="630"/>
      <c r="DW12" s="630"/>
      <c r="DX12" s="630"/>
      <c r="DY12" s="630"/>
      <c r="DZ12" s="630"/>
      <c r="EA12" s="630"/>
      <c r="EB12" s="630"/>
      <c r="EC12" s="639"/>
    </row>
    <row r="13" spans="2:143" ht="11.25" customHeight="1" x14ac:dyDescent="0.15">
      <c r="B13" s="626" t="s">
        <v>251</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32" t="s">
        <v>128</v>
      </c>
      <c r="AA13" s="632"/>
      <c r="AB13" s="632"/>
      <c r="AC13" s="632"/>
      <c r="AD13" s="633" t="s">
        <v>128</v>
      </c>
      <c r="AE13" s="633"/>
      <c r="AF13" s="633"/>
      <c r="AG13" s="633"/>
      <c r="AH13" s="633"/>
      <c r="AI13" s="633"/>
      <c r="AJ13" s="633"/>
      <c r="AK13" s="633"/>
      <c r="AL13" s="634" t="s">
        <v>128</v>
      </c>
      <c r="AM13" s="635"/>
      <c r="AN13" s="635"/>
      <c r="AO13" s="636"/>
      <c r="AP13" s="626" t="s">
        <v>252</v>
      </c>
      <c r="AQ13" s="627"/>
      <c r="AR13" s="627"/>
      <c r="AS13" s="627"/>
      <c r="AT13" s="627"/>
      <c r="AU13" s="627"/>
      <c r="AV13" s="627"/>
      <c r="AW13" s="627"/>
      <c r="AX13" s="627"/>
      <c r="AY13" s="627"/>
      <c r="AZ13" s="627"/>
      <c r="BA13" s="627"/>
      <c r="BB13" s="627"/>
      <c r="BC13" s="627"/>
      <c r="BD13" s="627"/>
      <c r="BE13" s="627"/>
      <c r="BF13" s="628"/>
      <c r="BG13" s="629">
        <v>488319</v>
      </c>
      <c r="BH13" s="630"/>
      <c r="BI13" s="630"/>
      <c r="BJ13" s="630"/>
      <c r="BK13" s="630"/>
      <c r="BL13" s="630"/>
      <c r="BM13" s="630"/>
      <c r="BN13" s="631"/>
      <c r="BO13" s="632">
        <v>57.5</v>
      </c>
      <c r="BP13" s="632"/>
      <c r="BQ13" s="632"/>
      <c r="BR13" s="632"/>
      <c r="BS13" s="633" t="s">
        <v>128</v>
      </c>
      <c r="BT13" s="633"/>
      <c r="BU13" s="633"/>
      <c r="BV13" s="633"/>
      <c r="BW13" s="633"/>
      <c r="BX13" s="633"/>
      <c r="BY13" s="633"/>
      <c r="BZ13" s="633"/>
      <c r="CA13" s="633"/>
      <c r="CB13" s="637"/>
      <c r="CD13" s="644" t="s">
        <v>253</v>
      </c>
      <c r="CE13" s="645"/>
      <c r="CF13" s="645"/>
      <c r="CG13" s="645"/>
      <c r="CH13" s="645"/>
      <c r="CI13" s="645"/>
      <c r="CJ13" s="645"/>
      <c r="CK13" s="645"/>
      <c r="CL13" s="645"/>
      <c r="CM13" s="645"/>
      <c r="CN13" s="645"/>
      <c r="CO13" s="645"/>
      <c r="CP13" s="645"/>
      <c r="CQ13" s="646"/>
      <c r="CR13" s="629">
        <v>733458</v>
      </c>
      <c r="CS13" s="630"/>
      <c r="CT13" s="630"/>
      <c r="CU13" s="630"/>
      <c r="CV13" s="630"/>
      <c r="CW13" s="630"/>
      <c r="CX13" s="630"/>
      <c r="CY13" s="631"/>
      <c r="CZ13" s="632">
        <v>7</v>
      </c>
      <c r="DA13" s="632"/>
      <c r="DB13" s="632"/>
      <c r="DC13" s="632"/>
      <c r="DD13" s="638">
        <v>372582</v>
      </c>
      <c r="DE13" s="630"/>
      <c r="DF13" s="630"/>
      <c r="DG13" s="630"/>
      <c r="DH13" s="630"/>
      <c r="DI13" s="630"/>
      <c r="DJ13" s="630"/>
      <c r="DK13" s="630"/>
      <c r="DL13" s="630"/>
      <c r="DM13" s="630"/>
      <c r="DN13" s="630"/>
      <c r="DO13" s="630"/>
      <c r="DP13" s="631"/>
      <c r="DQ13" s="638">
        <v>443085</v>
      </c>
      <c r="DR13" s="630"/>
      <c r="DS13" s="630"/>
      <c r="DT13" s="630"/>
      <c r="DU13" s="630"/>
      <c r="DV13" s="630"/>
      <c r="DW13" s="630"/>
      <c r="DX13" s="630"/>
      <c r="DY13" s="630"/>
      <c r="DZ13" s="630"/>
      <c r="EA13" s="630"/>
      <c r="EB13" s="630"/>
      <c r="EC13" s="639"/>
    </row>
    <row r="14" spans="2:143" ht="11.25" customHeight="1" x14ac:dyDescent="0.15">
      <c r="B14" s="626" t="s">
        <v>254</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32" t="s">
        <v>128</v>
      </c>
      <c r="AA14" s="632"/>
      <c r="AB14" s="632"/>
      <c r="AC14" s="632"/>
      <c r="AD14" s="633" t="s">
        <v>128</v>
      </c>
      <c r="AE14" s="633"/>
      <c r="AF14" s="633"/>
      <c r="AG14" s="633"/>
      <c r="AH14" s="633"/>
      <c r="AI14" s="633"/>
      <c r="AJ14" s="633"/>
      <c r="AK14" s="633"/>
      <c r="AL14" s="634" t="s">
        <v>128</v>
      </c>
      <c r="AM14" s="635"/>
      <c r="AN14" s="635"/>
      <c r="AO14" s="636"/>
      <c r="AP14" s="626" t="s">
        <v>255</v>
      </c>
      <c r="AQ14" s="627"/>
      <c r="AR14" s="627"/>
      <c r="AS14" s="627"/>
      <c r="AT14" s="627"/>
      <c r="AU14" s="627"/>
      <c r="AV14" s="627"/>
      <c r="AW14" s="627"/>
      <c r="AX14" s="627"/>
      <c r="AY14" s="627"/>
      <c r="AZ14" s="627"/>
      <c r="BA14" s="627"/>
      <c r="BB14" s="627"/>
      <c r="BC14" s="627"/>
      <c r="BD14" s="627"/>
      <c r="BE14" s="627"/>
      <c r="BF14" s="628"/>
      <c r="BG14" s="629">
        <v>37431</v>
      </c>
      <c r="BH14" s="630"/>
      <c r="BI14" s="630"/>
      <c r="BJ14" s="630"/>
      <c r="BK14" s="630"/>
      <c r="BL14" s="630"/>
      <c r="BM14" s="630"/>
      <c r="BN14" s="631"/>
      <c r="BO14" s="632">
        <v>4.4000000000000004</v>
      </c>
      <c r="BP14" s="632"/>
      <c r="BQ14" s="632"/>
      <c r="BR14" s="632"/>
      <c r="BS14" s="633" t="s">
        <v>128</v>
      </c>
      <c r="BT14" s="633"/>
      <c r="BU14" s="633"/>
      <c r="BV14" s="633"/>
      <c r="BW14" s="633"/>
      <c r="BX14" s="633"/>
      <c r="BY14" s="633"/>
      <c r="BZ14" s="633"/>
      <c r="CA14" s="633"/>
      <c r="CB14" s="637"/>
      <c r="CD14" s="644" t="s">
        <v>256</v>
      </c>
      <c r="CE14" s="645"/>
      <c r="CF14" s="645"/>
      <c r="CG14" s="645"/>
      <c r="CH14" s="645"/>
      <c r="CI14" s="645"/>
      <c r="CJ14" s="645"/>
      <c r="CK14" s="645"/>
      <c r="CL14" s="645"/>
      <c r="CM14" s="645"/>
      <c r="CN14" s="645"/>
      <c r="CO14" s="645"/>
      <c r="CP14" s="645"/>
      <c r="CQ14" s="646"/>
      <c r="CR14" s="629">
        <v>899641</v>
      </c>
      <c r="CS14" s="630"/>
      <c r="CT14" s="630"/>
      <c r="CU14" s="630"/>
      <c r="CV14" s="630"/>
      <c r="CW14" s="630"/>
      <c r="CX14" s="630"/>
      <c r="CY14" s="631"/>
      <c r="CZ14" s="632">
        <v>8.6</v>
      </c>
      <c r="DA14" s="632"/>
      <c r="DB14" s="632"/>
      <c r="DC14" s="632"/>
      <c r="DD14" s="638">
        <v>511944</v>
      </c>
      <c r="DE14" s="630"/>
      <c r="DF14" s="630"/>
      <c r="DG14" s="630"/>
      <c r="DH14" s="630"/>
      <c r="DI14" s="630"/>
      <c r="DJ14" s="630"/>
      <c r="DK14" s="630"/>
      <c r="DL14" s="630"/>
      <c r="DM14" s="630"/>
      <c r="DN14" s="630"/>
      <c r="DO14" s="630"/>
      <c r="DP14" s="631"/>
      <c r="DQ14" s="638">
        <v>426267</v>
      </c>
      <c r="DR14" s="630"/>
      <c r="DS14" s="630"/>
      <c r="DT14" s="630"/>
      <c r="DU14" s="630"/>
      <c r="DV14" s="630"/>
      <c r="DW14" s="630"/>
      <c r="DX14" s="630"/>
      <c r="DY14" s="630"/>
      <c r="DZ14" s="630"/>
      <c r="EA14" s="630"/>
      <c r="EB14" s="630"/>
      <c r="EC14" s="639"/>
    </row>
    <row r="15" spans="2:143" ht="11.25" customHeight="1" x14ac:dyDescent="0.15">
      <c r="B15" s="626" t="s">
        <v>257</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32" t="s">
        <v>128</v>
      </c>
      <c r="AA15" s="632"/>
      <c r="AB15" s="632"/>
      <c r="AC15" s="632"/>
      <c r="AD15" s="633" t="s">
        <v>128</v>
      </c>
      <c r="AE15" s="633"/>
      <c r="AF15" s="633"/>
      <c r="AG15" s="633"/>
      <c r="AH15" s="633"/>
      <c r="AI15" s="633"/>
      <c r="AJ15" s="633"/>
      <c r="AK15" s="633"/>
      <c r="AL15" s="634" t="s">
        <v>128</v>
      </c>
      <c r="AM15" s="635"/>
      <c r="AN15" s="635"/>
      <c r="AO15" s="636"/>
      <c r="AP15" s="626" t="s">
        <v>258</v>
      </c>
      <c r="AQ15" s="627"/>
      <c r="AR15" s="627"/>
      <c r="AS15" s="627"/>
      <c r="AT15" s="627"/>
      <c r="AU15" s="627"/>
      <c r="AV15" s="627"/>
      <c r="AW15" s="627"/>
      <c r="AX15" s="627"/>
      <c r="AY15" s="627"/>
      <c r="AZ15" s="627"/>
      <c r="BA15" s="627"/>
      <c r="BB15" s="627"/>
      <c r="BC15" s="627"/>
      <c r="BD15" s="627"/>
      <c r="BE15" s="627"/>
      <c r="BF15" s="628"/>
      <c r="BG15" s="629">
        <v>45892</v>
      </c>
      <c r="BH15" s="630"/>
      <c r="BI15" s="630"/>
      <c r="BJ15" s="630"/>
      <c r="BK15" s="630"/>
      <c r="BL15" s="630"/>
      <c r="BM15" s="630"/>
      <c r="BN15" s="631"/>
      <c r="BO15" s="632">
        <v>5.4</v>
      </c>
      <c r="BP15" s="632"/>
      <c r="BQ15" s="632"/>
      <c r="BR15" s="632"/>
      <c r="BS15" s="633" t="s">
        <v>128</v>
      </c>
      <c r="BT15" s="633"/>
      <c r="BU15" s="633"/>
      <c r="BV15" s="633"/>
      <c r="BW15" s="633"/>
      <c r="BX15" s="633"/>
      <c r="BY15" s="633"/>
      <c r="BZ15" s="633"/>
      <c r="CA15" s="633"/>
      <c r="CB15" s="637"/>
      <c r="CD15" s="644" t="s">
        <v>259</v>
      </c>
      <c r="CE15" s="645"/>
      <c r="CF15" s="645"/>
      <c r="CG15" s="645"/>
      <c r="CH15" s="645"/>
      <c r="CI15" s="645"/>
      <c r="CJ15" s="645"/>
      <c r="CK15" s="645"/>
      <c r="CL15" s="645"/>
      <c r="CM15" s="645"/>
      <c r="CN15" s="645"/>
      <c r="CO15" s="645"/>
      <c r="CP15" s="645"/>
      <c r="CQ15" s="646"/>
      <c r="CR15" s="629">
        <v>846672</v>
      </c>
      <c r="CS15" s="630"/>
      <c r="CT15" s="630"/>
      <c r="CU15" s="630"/>
      <c r="CV15" s="630"/>
      <c r="CW15" s="630"/>
      <c r="CX15" s="630"/>
      <c r="CY15" s="631"/>
      <c r="CZ15" s="632">
        <v>8.1</v>
      </c>
      <c r="DA15" s="632"/>
      <c r="DB15" s="632"/>
      <c r="DC15" s="632"/>
      <c r="DD15" s="638">
        <v>74096</v>
      </c>
      <c r="DE15" s="630"/>
      <c r="DF15" s="630"/>
      <c r="DG15" s="630"/>
      <c r="DH15" s="630"/>
      <c r="DI15" s="630"/>
      <c r="DJ15" s="630"/>
      <c r="DK15" s="630"/>
      <c r="DL15" s="630"/>
      <c r="DM15" s="630"/>
      <c r="DN15" s="630"/>
      <c r="DO15" s="630"/>
      <c r="DP15" s="631"/>
      <c r="DQ15" s="638">
        <v>693151</v>
      </c>
      <c r="DR15" s="630"/>
      <c r="DS15" s="630"/>
      <c r="DT15" s="630"/>
      <c r="DU15" s="630"/>
      <c r="DV15" s="630"/>
      <c r="DW15" s="630"/>
      <c r="DX15" s="630"/>
      <c r="DY15" s="630"/>
      <c r="DZ15" s="630"/>
      <c r="EA15" s="630"/>
      <c r="EB15" s="630"/>
      <c r="EC15" s="639"/>
    </row>
    <row r="16" spans="2:143" ht="11.25" customHeight="1" x14ac:dyDescent="0.15">
      <c r="B16" s="626" t="s">
        <v>260</v>
      </c>
      <c r="C16" s="627"/>
      <c r="D16" s="627"/>
      <c r="E16" s="627"/>
      <c r="F16" s="627"/>
      <c r="G16" s="627"/>
      <c r="H16" s="627"/>
      <c r="I16" s="627"/>
      <c r="J16" s="627"/>
      <c r="K16" s="627"/>
      <c r="L16" s="627"/>
      <c r="M16" s="627"/>
      <c r="N16" s="627"/>
      <c r="O16" s="627"/>
      <c r="P16" s="627"/>
      <c r="Q16" s="628"/>
      <c r="R16" s="629">
        <v>6405</v>
      </c>
      <c r="S16" s="630"/>
      <c r="T16" s="630"/>
      <c r="U16" s="630"/>
      <c r="V16" s="630"/>
      <c r="W16" s="630"/>
      <c r="X16" s="630"/>
      <c r="Y16" s="631"/>
      <c r="Z16" s="632">
        <v>0.1</v>
      </c>
      <c r="AA16" s="632"/>
      <c r="AB16" s="632"/>
      <c r="AC16" s="632"/>
      <c r="AD16" s="633">
        <v>6405</v>
      </c>
      <c r="AE16" s="633"/>
      <c r="AF16" s="633"/>
      <c r="AG16" s="633"/>
      <c r="AH16" s="633"/>
      <c r="AI16" s="633"/>
      <c r="AJ16" s="633"/>
      <c r="AK16" s="633"/>
      <c r="AL16" s="634">
        <v>0.1</v>
      </c>
      <c r="AM16" s="635"/>
      <c r="AN16" s="635"/>
      <c r="AO16" s="636"/>
      <c r="AP16" s="626" t="s">
        <v>261</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32" t="s">
        <v>128</v>
      </c>
      <c r="BP16" s="632"/>
      <c r="BQ16" s="632"/>
      <c r="BR16" s="632"/>
      <c r="BS16" s="633" t="s">
        <v>128</v>
      </c>
      <c r="BT16" s="633"/>
      <c r="BU16" s="633"/>
      <c r="BV16" s="633"/>
      <c r="BW16" s="633"/>
      <c r="BX16" s="633"/>
      <c r="BY16" s="633"/>
      <c r="BZ16" s="633"/>
      <c r="CA16" s="633"/>
      <c r="CB16" s="637"/>
      <c r="CD16" s="644" t="s">
        <v>262</v>
      </c>
      <c r="CE16" s="645"/>
      <c r="CF16" s="645"/>
      <c r="CG16" s="645"/>
      <c r="CH16" s="645"/>
      <c r="CI16" s="645"/>
      <c r="CJ16" s="645"/>
      <c r="CK16" s="645"/>
      <c r="CL16" s="645"/>
      <c r="CM16" s="645"/>
      <c r="CN16" s="645"/>
      <c r="CO16" s="645"/>
      <c r="CP16" s="645"/>
      <c r="CQ16" s="646"/>
      <c r="CR16" s="629">
        <v>213523</v>
      </c>
      <c r="CS16" s="630"/>
      <c r="CT16" s="630"/>
      <c r="CU16" s="630"/>
      <c r="CV16" s="630"/>
      <c r="CW16" s="630"/>
      <c r="CX16" s="630"/>
      <c r="CY16" s="631"/>
      <c r="CZ16" s="632">
        <v>2</v>
      </c>
      <c r="DA16" s="632"/>
      <c r="DB16" s="632"/>
      <c r="DC16" s="632"/>
      <c r="DD16" s="638" t="s">
        <v>128</v>
      </c>
      <c r="DE16" s="630"/>
      <c r="DF16" s="630"/>
      <c r="DG16" s="630"/>
      <c r="DH16" s="630"/>
      <c r="DI16" s="630"/>
      <c r="DJ16" s="630"/>
      <c r="DK16" s="630"/>
      <c r="DL16" s="630"/>
      <c r="DM16" s="630"/>
      <c r="DN16" s="630"/>
      <c r="DO16" s="630"/>
      <c r="DP16" s="631"/>
      <c r="DQ16" s="638">
        <v>96935</v>
      </c>
      <c r="DR16" s="630"/>
      <c r="DS16" s="630"/>
      <c r="DT16" s="630"/>
      <c r="DU16" s="630"/>
      <c r="DV16" s="630"/>
      <c r="DW16" s="630"/>
      <c r="DX16" s="630"/>
      <c r="DY16" s="630"/>
      <c r="DZ16" s="630"/>
      <c r="EA16" s="630"/>
      <c r="EB16" s="630"/>
      <c r="EC16" s="639"/>
    </row>
    <row r="17" spans="2:133" ht="11.25" customHeight="1" x14ac:dyDescent="0.15">
      <c r="B17" s="626" t="s">
        <v>263</v>
      </c>
      <c r="C17" s="627"/>
      <c r="D17" s="627"/>
      <c r="E17" s="627"/>
      <c r="F17" s="627"/>
      <c r="G17" s="627"/>
      <c r="H17" s="627"/>
      <c r="I17" s="627"/>
      <c r="J17" s="627"/>
      <c r="K17" s="627"/>
      <c r="L17" s="627"/>
      <c r="M17" s="627"/>
      <c r="N17" s="627"/>
      <c r="O17" s="627"/>
      <c r="P17" s="627"/>
      <c r="Q17" s="628"/>
      <c r="R17" s="629">
        <v>6746</v>
      </c>
      <c r="S17" s="630"/>
      <c r="T17" s="630"/>
      <c r="U17" s="630"/>
      <c r="V17" s="630"/>
      <c r="W17" s="630"/>
      <c r="X17" s="630"/>
      <c r="Y17" s="631"/>
      <c r="Z17" s="632">
        <v>0.1</v>
      </c>
      <c r="AA17" s="632"/>
      <c r="AB17" s="632"/>
      <c r="AC17" s="632"/>
      <c r="AD17" s="633">
        <v>6746</v>
      </c>
      <c r="AE17" s="633"/>
      <c r="AF17" s="633"/>
      <c r="AG17" s="633"/>
      <c r="AH17" s="633"/>
      <c r="AI17" s="633"/>
      <c r="AJ17" s="633"/>
      <c r="AK17" s="633"/>
      <c r="AL17" s="634">
        <v>0.1</v>
      </c>
      <c r="AM17" s="635"/>
      <c r="AN17" s="635"/>
      <c r="AO17" s="636"/>
      <c r="AP17" s="626" t="s">
        <v>264</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32" t="s">
        <v>128</v>
      </c>
      <c r="BP17" s="632"/>
      <c r="BQ17" s="632"/>
      <c r="BR17" s="632"/>
      <c r="BS17" s="633" t="s">
        <v>128</v>
      </c>
      <c r="BT17" s="633"/>
      <c r="BU17" s="633"/>
      <c r="BV17" s="633"/>
      <c r="BW17" s="633"/>
      <c r="BX17" s="633"/>
      <c r="BY17" s="633"/>
      <c r="BZ17" s="633"/>
      <c r="CA17" s="633"/>
      <c r="CB17" s="637"/>
      <c r="CD17" s="644" t="s">
        <v>265</v>
      </c>
      <c r="CE17" s="645"/>
      <c r="CF17" s="645"/>
      <c r="CG17" s="645"/>
      <c r="CH17" s="645"/>
      <c r="CI17" s="645"/>
      <c r="CJ17" s="645"/>
      <c r="CK17" s="645"/>
      <c r="CL17" s="645"/>
      <c r="CM17" s="645"/>
      <c r="CN17" s="645"/>
      <c r="CO17" s="645"/>
      <c r="CP17" s="645"/>
      <c r="CQ17" s="646"/>
      <c r="CR17" s="629">
        <v>826976</v>
      </c>
      <c r="CS17" s="630"/>
      <c r="CT17" s="630"/>
      <c r="CU17" s="630"/>
      <c r="CV17" s="630"/>
      <c r="CW17" s="630"/>
      <c r="CX17" s="630"/>
      <c r="CY17" s="631"/>
      <c r="CZ17" s="632">
        <v>7.9</v>
      </c>
      <c r="DA17" s="632"/>
      <c r="DB17" s="632"/>
      <c r="DC17" s="632"/>
      <c r="DD17" s="638" t="s">
        <v>128</v>
      </c>
      <c r="DE17" s="630"/>
      <c r="DF17" s="630"/>
      <c r="DG17" s="630"/>
      <c r="DH17" s="630"/>
      <c r="DI17" s="630"/>
      <c r="DJ17" s="630"/>
      <c r="DK17" s="630"/>
      <c r="DL17" s="630"/>
      <c r="DM17" s="630"/>
      <c r="DN17" s="630"/>
      <c r="DO17" s="630"/>
      <c r="DP17" s="631"/>
      <c r="DQ17" s="638">
        <v>814205</v>
      </c>
      <c r="DR17" s="630"/>
      <c r="DS17" s="630"/>
      <c r="DT17" s="630"/>
      <c r="DU17" s="630"/>
      <c r="DV17" s="630"/>
      <c r="DW17" s="630"/>
      <c r="DX17" s="630"/>
      <c r="DY17" s="630"/>
      <c r="DZ17" s="630"/>
      <c r="EA17" s="630"/>
      <c r="EB17" s="630"/>
      <c r="EC17" s="639"/>
    </row>
    <row r="18" spans="2:133" ht="11.25" customHeight="1" x14ac:dyDescent="0.15">
      <c r="B18" s="626" t="s">
        <v>266</v>
      </c>
      <c r="C18" s="627"/>
      <c r="D18" s="627"/>
      <c r="E18" s="627"/>
      <c r="F18" s="627"/>
      <c r="G18" s="627"/>
      <c r="H18" s="627"/>
      <c r="I18" s="627"/>
      <c r="J18" s="627"/>
      <c r="K18" s="627"/>
      <c r="L18" s="627"/>
      <c r="M18" s="627"/>
      <c r="N18" s="627"/>
      <c r="O18" s="627"/>
      <c r="P18" s="627"/>
      <c r="Q18" s="628"/>
      <c r="R18" s="629">
        <v>17797</v>
      </c>
      <c r="S18" s="630"/>
      <c r="T18" s="630"/>
      <c r="U18" s="630"/>
      <c r="V18" s="630"/>
      <c r="W18" s="630"/>
      <c r="X18" s="630"/>
      <c r="Y18" s="631"/>
      <c r="Z18" s="632">
        <v>0.2</v>
      </c>
      <c r="AA18" s="632"/>
      <c r="AB18" s="632"/>
      <c r="AC18" s="632"/>
      <c r="AD18" s="633">
        <v>17797</v>
      </c>
      <c r="AE18" s="633"/>
      <c r="AF18" s="633"/>
      <c r="AG18" s="633"/>
      <c r="AH18" s="633"/>
      <c r="AI18" s="633"/>
      <c r="AJ18" s="633"/>
      <c r="AK18" s="633"/>
      <c r="AL18" s="634">
        <v>0.30000001192092896</v>
      </c>
      <c r="AM18" s="635"/>
      <c r="AN18" s="635"/>
      <c r="AO18" s="636"/>
      <c r="AP18" s="626" t="s">
        <v>267</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32" t="s">
        <v>128</v>
      </c>
      <c r="BP18" s="632"/>
      <c r="BQ18" s="632"/>
      <c r="BR18" s="632"/>
      <c r="BS18" s="633" t="s">
        <v>128</v>
      </c>
      <c r="BT18" s="633"/>
      <c r="BU18" s="633"/>
      <c r="BV18" s="633"/>
      <c r="BW18" s="633"/>
      <c r="BX18" s="633"/>
      <c r="BY18" s="633"/>
      <c r="BZ18" s="633"/>
      <c r="CA18" s="633"/>
      <c r="CB18" s="637"/>
      <c r="CD18" s="644" t="s">
        <v>268</v>
      </c>
      <c r="CE18" s="645"/>
      <c r="CF18" s="645"/>
      <c r="CG18" s="645"/>
      <c r="CH18" s="645"/>
      <c r="CI18" s="645"/>
      <c r="CJ18" s="645"/>
      <c r="CK18" s="645"/>
      <c r="CL18" s="645"/>
      <c r="CM18" s="645"/>
      <c r="CN18" s="645"/>
      <c r="CO18" s="645"/>
      <c r="CP18" s="645"/>
      <c r="CQ18" s="646"/>
      <c r="CR18" s="629" t="s">
        <v>128</v>
      </c>
      <c r="CS18" s="630"/>
      <c r="CT18" s="630"/>
      <c r="CU18" s="630"/>
      <c r="CV18" s="630"/>
      <c r="CW18" s="630"/>
      <c r="CX18" s="630"/>
      <c r="CY18" s="631"/>
      <c r="CZ18" s="632" t="s">
        <v>128</v>
      </c>
      <c r="DA18" s="632"/>
      <c r="DB18" s="632"/>
      <c r="DC18" s="632"/>
      <c r="DD18" s="638" t="s">
        <v>128</v>
      </c>
      <c r="DE18" s="630"/>
      <c r="DF18" s="630"/>
      <c r="DG18" s="630"/>
      <c r="DH18" s="630"/>
      <c r="DI18" s="630"/>
      <c r="DJ18" s="630"/>
      <c r="DK18" s="630"/>
      <c r="DL18" s="630"/>
      <c r="DM18" s="630"/>
      <c r="DN18" s="630"/>
      <c r="DO18" s="630"/>
      <c r="DP18" s="631"/>
      <c r="DQ18" s="638" t="s">
        <v>128</v>
      </c>
      <c r="DR18" s="630"/>
      <c r="DS18" s="630"/>
      <c r="DT18" s="630"/>
      <c r="DU18" s="630"/>
      <c r="DV18" s="630"/>
      <c r="DW18" s="630"/>
      <c r="DX18" s="630"/>
      <c r="DY18" s="630"/>
      <c r="DZ18" s="630"/>
      <c r="EA18" s="630"/>
      <c r="EB18" s="630"/>
      <c r="EC18" s="639"/>
    </row>
    <row r="19" spans="2:133" ht="11.25" customHeight="1" x14ac:dyDescent="0.15">
      <c r="B19" s="626" t="s">
        <v>269</v>
      </c>
      <c r="C19" s="627"/>
      <c r="D19" s="627"/>
      <c r="E19" s="627"/>
      <c r="F19" s="627"/>
      <c r="G19" s="627"/>
      <c r="H19" s="627"/>
      <c r="I19" s="627"/>
      <c r="J19" s="627"/>
      <c r="K19" s="627"/>
      <c r="L19" s="627"/>
      <c r="M19" s="627"/>
      <c r="N19" s="627"/>
      <c r="O19" s="627"/>
      <c r="P19" s="627"/>
      <c r="Q19" s="628"/>
      <c r="R19" s="629">
        <v>2156</v>
      </c>
      <c r="S19" s="630"/>
      <c r="T19" s="630"/>
      <c r="U19" s="630"/>
      <c r="V19" s="630"/>
      <c r="W19" s="630"/>
      <c r="X19" s="630"/>
      <c r="Y19" s="631"/>
      <c r="Z19" s="632">
        <v>0</v>
      </c>
      <c r="AA19" s="632"/>
      <c r="AB19" s="632"/>
      <c r="AC19" s="632"/>
      <c r="AD19" s="633">
        <v>2156</v>
      </c>
      <c r="AE19" s="633"/>
      <c r="AF19" s="633"/>
      <c r="AG19" s="633"/>
      <c r="AH19" s="633"/>
      <c r="AI19" s="633"/>
      <c r="AJ19" s="633"/>
      <c r="AK19" s="633"/>
      <c r="AL19" s="634">
        <v>0</v>
      </c>
      <c r="AM19" s="635"/>
      <c r="AN19" s="635"/>
      <c r="AO19" s="636"/>
      <c r="AP19" s="626" t="s">
        <v>270</v>
      </c>
      <c r="AQ19" s="627"/>
      <c r="AR19" s="627"/>
      <c r="AS19" s="627"/>
      <c r="AT19" s="627"/>
      <c r="AU19" s="627"/>
      <c r="AV19" s="627"/>
      <c r="AW19" s="627"/>
      <c r="AX19" s="627"/>
      <c r="AY19" s="627"/>
      <c r="AZ19" s="627"/>
      <c r="BA19" s="627"/>
      <c r="BB19" s="627"/>
      <c r="BC19" s="627"/>
      <c r="BD19" s="627"/>
      <c r="BE19" s="627"/>
      <c r="BF19" s="628"/>
      <c r="BG19" s="629">
        <v>346</v>
      </c>
      <c r="BH19" s="630"/>
      <c r="BI19" s="630"/>
      <c r="BJ19" s="630"/>
      <c r="BK19" s="630"/>
      <c r="BL19" s="630"/>
      <c r="BM19" s="630"/>
      <c r="BN19" s="631"/>
      <c r="BO19" s="632">
        <v>0</v>
      </c>
      <c r="BP19" s="632"/>
      <c r="BQ19" s="632"/>
      <c r="BR19" s="632"/>
      <c r="BS19" s="633" t="s">
        <v>128</v>
      </c>
      <c r="BT19" s="633"/>
      <c r="BU19" s="633"/>
      <c r="BV19" s="633"/>
      <c r="BW19" s="633"/>
      <c r="BX19" s="633"/>
      <c r="BY19" s="633"/>
      <c r="BZ19" s="633"/>
      <c r="CA19" s="633"/>
      <c r="CB19" s="637"/>
      <c r="CD19" s="644" t="s">
        <v>271</v>
      </c>
      <c r="CE19" s="645"/>
      <c r="CF19" s="645"/>
      <c r="CG19" s="645"/>
      <c r="CH19" s="645"/>
      <c r="CI19" s="645"/>
      <c r="CJ19" s="645"/>
      <c r="CK19" s="645"/>
      <c r="CL19" s="645"/>
      <c r="CM19" s="645"/>
      <c r="CN19" s="645"/>
      <c r="CO19" s="645"/>
      <c r="CP19" s="645"/>
      <c r="CQ19" s="646"/>
      <c r="CR19" s="629" t="s">
        <v>128</v>
      </c>
      <c r="CS19" s="630"/>
      <c r="CT19" s="630"/>
      <c r="CU19" s="630"/>
      <c r="CV19" s="630"/>
      <c r="CW19" s="630"/>
      <c r="CX19" s="630"/>
      <c r="CY19" s="631"/>
      <c r="CZ19" s="632" t="s">
        <v>128</v>
      </c>
      <c r="DA19" s="632"/>
      <c r="DB19" s="632"/>
      <c r="DC19" s="632"/>
      <c r="DD19" s="638" t="s">
        <v>128</v>
      </c>
      <c r="DE19" s="630"/>
      <c r="DF19" s="630"/>
      <c r="DG19" s="630"/>
      <c r="DH19" s="630"/>
      <c r="DI19" s="630"/>
      <c r="DJ19" s="630"/>
      <c r="DK19" s="630"/>
      <c r="DL19" s="630"/>
      <c r="DM19" s="630"/>
      <c r="DN19" s="630"/>
      <c r="DO19" s="630"/>
      <c r="DP19" s="631"/>
      <c r="DQ19" s="638" t="s">
        <v>128</v>
      </c>
      <c r="DR19" s="630"/>
      <c r="DS19" s="630"/>
      <c r="DT19" s="630"/>
      <c r="DU19" s="630"/>
      <c r="DV19" s="630"/>
      <c r="DW19" s="630"/>
      <c r="DX19" s="630"/>
      <c r="DY19" s="630"/>
      <c r="DZ19" s="630"/>
      <c r="EA19" s="630"/>
      <c r="EB19" s="630"/>
      <c r="EC19" s="639"/>
    </row>
    <row r="20" spans="2:133" ht="11.25" customHeight="1" x14ac:dyDescent="0.15">
      <c r="B20" s="626" t="s">
        <v>272</v>
      </c>
      <c r="C20" s="627"/>
      <c r="D20" s="627"/>
      <c r="E20" s="627"/>
      <c r="F20" s="627"/>
      <c r="G20" s="627"/>
      <c r="H20" s="627"/>
      <c r="I20" s="627"/>
      <c r="J20" s="627"/>
      <c r="K20" s="627"/>
      <c r="L20" s="627"/>
      <c r="M20" s="627"/>
      <c r="N20" s="627"/>
      <c r="O20" s="627"/>
      <c r="P20" s="627"/>
      <c r="Q20" s="628"/>
      <c r="R20" s="629">
        <v>2015</v>
      </c>
      <c r="S20" s="630"/>
      <c r="T20" s="630"/>
      <c r="U20" s="630"/>
      <c r="V20" s="630"/>
      <c r="W20" s="630"/>
      <c r="X20" s="630"/>
      <c r="Y20" s="631"/>
      <c r="Z20" s="632">
        <v>0</v>
      </c>
      <c r="AA20" s="632"/>
      <c r="AB20" s="632"/>
      <c r="AC20" s="632"/>
      <c r="AD20" s="633">
        <v>2015</v>
      </c>
      <c r="AE20" s="633"/>
      <c r="AF20" s="633"/>
      <c r="AG20" s="633"/>
      <c r="AH20" s="633"/>
      <c r="AI20" s="633"/>
      <c r="AJ20" s="633"/>
      <c r="AK20" s="633"/>
      <c r="AL20" s="634">
        <v>0</v>
      </c>
      <c r="AM20" s="635"/>
      <c r="AN20" s="635"/>
      <c r="AO20" s="636"/>
      <c r="AP20" s="626" t="s">
        <v>273</v>
      </c>
      <c r="AQ20" s="627"/>
      <c r="AR20" s="627"/>
      <c r="AS20" s="627"/>
      <c r="AT20" s="627"/>
      <c r="AU20" s="627"/>
      <c r="AV20" s="627"/>
      <c r="AW20" s="627"/>
      <c r="AX20" s="627"/>
      <c r="AY20" s="627"/>
      <c r="AZ20" s="627"/>
      <c r="BA20" s="627"/>
      <c r="BB20" s="627"/>
      <c r="BC20" s="627"/>
      <c r="BD20" s="627"/>
      <c r="BE20" s="627"/>
      <c r="BF20" s="628"/>
      <c r="BG20" s="629">
        <v>346</v>
      </c>
      <c r="BH20" s="630"/>
      <c r="BI20" s="630"/>
      <c r="BJ20" s="630"/>
      <c r="BK20" s="630"/>
      <c r="BL20" s="630"/>
      <c r="BM20" s="630"/>
      <c r="BN20" s="631"/>
      <c r="BO20" s="632">
        <v>0</v>
      </c>
      <c r="BP20" s="632"/>
      <c r="BQ20" s="632"/>
      <c r="BR20" s="632"/>
      <c r="BS20" s="633" t="s">
        <v>128</v>
      </c>
      <c r="BT20" s="633"/>
      <c r="BU20" s="633"/>
      <c r="BV20" s="633"/>
      <c r="BW20" s="633"/>
      <c r="BX20" s="633"/>
      <c r="BY20" s="633"/>
      <c r="BZ20" s="633"/>
      <c r="CA20" s="633"/>
      <c r="CB20" s="637"/>
      <c r="CD20" s="644" t="s">
        <v>274</v>
      </c>
      <c r="CE20" s="645"/>
      <c r="CF20" s="645"/>
      <c r="CG20" s="645"/>
      <c r="CH20" s="645"/>
      <c r="CI20" s="645"/>
      <c r="CJ20" s="645"/>
      <c r="CK20" s="645"/>
      <c r="CL20" s="645"/>
      <c r="CM20" s="645"/>
      <c r="CN20" s="645"/>
      <c r="CO20" s="645"/>
      <c r="CP20" s="645"/>
      <c r="CQ20" s="646"/>
      <c r="CR20" s="629">
        <v>10470488</v>
      </c>
      <c r="CS20" s="630"/>
      <c r="CT20" s="630"/>
      <c r="CU20" s="630"/>
      <c r="CV20" s="630"/>
      <c r="CW20" s="630"/>
      <c r="CX20" s="630"/>
      <c r="CY20" s="631"/>
      <c r="CZ20" s="632">
        <v>100</v>
      </c>
      <c r="DA20" s="632"/>
      <c r="DB20" s="632"/>
      <c r="DC20" s="632"/>
      <c r="DD20" s="638">
        <v>1648168</v>
      </c>
      <c r="DE20" s="630"/>
      <c r="DF20" s="630"/>
      <c r="DG20" s="630"/>
      <c r="DH20" s="630"/>
      <c r="DI20" s="630"/>
      <c r="DJ20" s="630"/>
      <c r="DK20" s="630"/>
      <c r="DL20" s="630"/>
      <c r="DM20" s="630"/>
      <c r="DN20" s="630"/>
      <c r="DO20" s="630"/>
      <c r="DP20" s="631"/>
      <c r="DQ20" s="638">
        <v>6705295</v>
      </c>
      <c r="DR20" s="630"/>
      <c r="DS20" s="630"/>
      <c r="DT20" s="630"/>
      <c r="DU20" s="630"/>
      <c r="DV20" s="630"/>
      <c r="DW20" s="630"/>
      <c r="DX20" s="630"/>
      <c r="DY20" s="630"/>
      <c r="DZ20" s="630"/>
      <c r="EA20" s="630"/>
      <c r="EB20" s="630"/>
      <c r="EC20" s="639"/>
    </row>
    <row r="21" spans="2:133" ht="11.25" customHeight="1" x14ac:dyDescent="0.15">
      <c r="B21" s="626" t="s">
        <v>275</v>
      </c>
      <c r="C21" s="627"/>
      <c r="D21" s="627"/>
      <c r="E21" s="627"/>
      <c r="F21" s="627"/>
      <c r="G21" s="627"/>
      <c r="H21" s="627"/>
      <c r="I21" s="627"/>
      <c r="J21" s="627"/>
      <c r="K21" s="627"/>
      <c r="L21" s="627"/>
      <c r="M21" s="627"/>
      <c r="N21" s="627"/>
      <c r="O21" s="627"/>
      <c r="P21" s="627"/>
      <c r="Q21" s="628"/>
      <c r="R21" s="629">
        <v>426</v>
      </c>
      <c r="S21" s="630"/>
      <c r="T21" s="630"/>
      <c r="U21" s="630"/>
      <c r="V21" s="630"/>
      <c r="W21" s="630"/>
      <c r="X21" s="630"/>
      <c r="Y21" s="631"/>
      <c r="Z21" s="632">
        <v>0</v>
      </c>
      <c r="AA21" s="632"/>
      <c r="AB21" s="632"/>
      <c r="AC21" s="632"/>
      <c r="AD21" s="633">
        <v>426</v>
      </c>
      <c r="AE21" s="633"/>
      <c r="AF21" s="633"/>
      <c r="AG21" s="633"/>
      <c r="AH21" s="633"/>
      <c r="AI21" s="633"/>
      <c r="AJ21" s="633"/>
      <c r="AK21" s="633"/>
      <c r="AL21" s="634">
        <v>0</v>
      </c>
      <c r="AM21" s="635"/>
      <c r="AN21" s="635"/>
      <c r="AO21" s="636"/>
      <c r="AP21" s="648" t="s">
        <v>276</v>
      </c>
      <c r="AQ21" s="649"/>
      <c r="AR21" s="649"/>
      <c r="AS21" s="649"/>
      <c r="AT21" s="649"/>
      <c r="AU21" s="649"/>
      <c r="AV21" s="649"/>
      <c r="AW21" s="649"/>
      <c r="AX21" s="649"/>
      <c r="AY21" s="649"/>
      <c r="AZ21" s="649"/>
      <c r="BA21" s="649"/>
      <c r="BB21" s="649"/>
      <c r="BC21" s="649"/>
      <c r="BD21" s="649"/>
      <c r="BE21" s="649"/>
      <c r="BF21" s="650"/>
      <c r="BG21" s="629">
        <v>346</v>
      </c>
      <c r="BH21" s="630"/>
      <c r="BI21" s="630"/>
      <c r="BJ21" s="630"/>
      <c r="BK21" s="630"/>
      <c r="BL21" s="630"/>
      <c r="BM21" s="630"/>
      <c r="BN21" s="631"/>
      <c r="BO21" s="632">
        <v>0</v>
      </c>
      <c r="BP21" s="632"/>
      <c r="BQ21" s="632"/>
      <c r="BR21" s="632"/>
      <c r="BS21" s="633" t="s">
        <v>128</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7" t="s">
        <v>277</v>
      </c>
      <c r="C22" s="668"/>
      <c r="D22" s="668"/>
      <c r="E22" s="668"/>
      <c r="F22" s="668"/>
      <c r="G22" s="668"/>
      <c r="H22" s="668"/>
      <c r="I22" s="668"/>
      <c r="J22" s="668"/>
      <c r="K22" s="668"/>
      <c r="L22" s="668"/>
      <c r="M22" s="668"/>
      <c r="N22" s="668"/>
      <c r="O22" s="668"/>
      <c r="P22" s="668"/>
      <c r="Q22" s="669"/>
      <c r="R22" s="629">
        <v>13200</v>
      </c>
      <c r="S22" s="630"/>
      <c r="T22" s="630"/>
      <c r="U22" s="630"/>
      <c r="V22" s="630"/>
      <c r="W22" s="630"/>
      <c r="X22" s="630"/>
      <c r="Y22" s="631"/>
      <c r="Z22" s="632">
        <v>0.1</v>
      </c>
      <c r="AA22" s="632"/>
      <c r="AB22" s="632"/>
      <c r="AC22" s="632"/>
      <c r="AD22" s="633">
        <v>13200</v>
      </c>
      <c r="AE22" s="633"/>
      <c r="AF22" s="633"/>
      <c r="AG22" s="633"/>
      <c r="AH22" s="633"/>
      <c r="AI22" s="633"/>
      <c r="AJ22" s="633"/>
      <c r="AK22" s="633"/>
      <c r="AL22" s="634">
        <v>0.20000000298023224</v>
      </c>
      <c r="AM22" s="635"/>
      <c r="AN22" s="635"/>
      <c r="AO22" s="636"/>
      <c r="AP22" s="648" t="s">
        <v>278</v>
      </c>
      <c r="AQ22" s="649"/>
      <c r="AR22" s="649"/>
      <c r="AS22" s="649"/>
      <c r="AT22" s="649"/>
      <c r="AU22" s="649"/>
      <c r="AV22" s="649"/>
      <c r="AW22" s="649"/>
      <c r="AX22" s="649"/>
      <c r="AY22" s="649"/>
      <c r="AZ22" s="649"/>
      <c r="BA22" s="649"/>
      <c r="BB22" s="649"/>
      <c r="BC22" s="649"/>
      <c r="BD22" s="649"/>
      <c r="BE22" s="649"/>
      <c r="BF22" s="650"/>
      <c r="BG22" s="629" t="s">
        <v>128</v>
      </c>
      <c r="BH22" s="630"/>
      <c r="BI22" s="630"/>
      <c r="BJ22" s="630"/>
      <c r="BK22" s="630"/>
      <c r="BL22" s="630"/>
      <c r="BM22" s="630"/>
      <c r="BN22" s="631"/>
      <c r="BO22" s="632" t="s">
        <v>128</v>
      </c>
      <c r="BP22" s="632"/>
      <c r="BQ22" s="632"/>
      <c r="BR22" s="632"/>
      <c r="BS22" s="633" t="s">
        <v>128</v>
      </c>
      <c r="BT22" s="633"/>
      <c r="BU22" s="633"/>
      <c r="BV22" s="633"/>
      <c r="BW22" s="633"/>
      <c r="BX22" s="633"/>
      <c r="BY22" s="633"/>
      <c r="BZ22" s="633"/>
      <c r="CA22" s="633"/>
      <c r="CB22" s="637"/>
      <c r="CD22" s="611" t="s">
        <v>279</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280</v>
      </c>
      <c r="C23" s="627"/>
      <c r="D23" s="627"/>
      <c r="E23" s="627"/>
      <c r="F23" s="627"/>
      <c r="G23" s="627"/>
      <c r="H23" s="627"/>
      <c r="I23" s="627"/>
      <c r="J23" s="627"/>
      <c r="K23" s="627"/>
      <c r="L23" s="627"/>
      <c r="M23" s="627"/>
      <c r="N23" s="627"/>
      <c r="O23" s="627"/>
      <c r="P23" s="627"/>
      <c r="Q23" s="628"/>
      <c r="R23" s="629">
        <v>5065101</v>
      </c>
      <c r="S23" s="630"/>
      <c r="T23" s="630"/>
      <c r="U23" s="630"/>
      <c r="V23" s="630"/>
      <c r="W23" s="630"/>
      <c r="X23" s="630"/>
      <c r="Y23" s="631"/>
      <c r="Z23" s="632">
        <v>44.1</v>
      </c>
      <c r="AA23" s="632"/>
      <c r="AB23" s="632"/>
      <c r="AC23" s="632"/>
      <c r="AD23" s="633">
        <v>4527036</v>
      </c>
      <c r="AE23" s="633"/>
      <c r="AF23" s="633"/>
      <c r="AG23" s="633"/>
      <c r="AH23" s="633"/>
      <c r="AI23" s="633"/>
      <c r="AJ23" s="633"/>
      <c r="AK23" s="633"/>
      <c r="AL23" s="634">
        <v>76.900000000000006</v>
      </c>
      <c r="AM23" s="635"/>
      <c r="AN23" s="635"/>
      <c r="AO23" s="636"/>
      <c r="AP23" s="648" t="s">
        <v>281</v>
      </c>
      <c r="AQ23" s="649"/>
      <c r="AR23" s="649"/>
      <c r="AS23" s="649"/>
      <c r="AT23" s="649"/>
      <c r="AU23" s="649"/>
      <c r="AV23" s="649"/>
      <c r="AW23" s="649"/>
      <c r="AX23" s="649"/>
      <c r="AY23" s="649"/>
      <c r="AZ23" s="649"/>
      <c r="BA23" s="649"/>
      <c r="BB23" s="649"/>
      <c r="BC23" s="649"/>
      <c r="BD23" s="649"/>
      <c r="BE23" s="649"/>
      <c r="BF23" s="650"/>
      <c r="BG23" s="629" t="s">
        <v>128</v>
      </c>
      <c r="BH23" s="630"/>
      <c r="BI23" s="630"/>
      <c r="BJ23" s="630"/>
      <c r="BK23" s="630"/>
      <c r="BL23" s="630"/>
      <c r="BM23" s="630"/>
      <c r="BN23" s="631"/>
      <c r="BO23" s="632" t="s">
        <v>128</v>
      </c>
      <c r="BP23" s="632"/>
      <c r="BQ23" s="632"/>
      <c r="BR23" s="632"/>
      <c r="BS23" s="633" t="s">
        <v>128</v>
      </c>
      <c r="BT23" s="633"/>
      <c r="BU23" s="633"/>
      <c r="BV23" s="633"/>
      <c r="BW23" s="633"/>
      <c r="BX23" s="633"/>
      <c r="BY23" s="633"/>
      <c r="BZ23" s="633"/>
      <c r="CA23" s="633"/>
      <c r="CB23" s="637"/>
      <c r="CD23" s="611" t="s">
        <v>221</v>
      </c>
      <c r="CE23" s="612"/>
      <c r="CF23" s="612"/>
      <c r="CG23" s="612"/>
      <c r="CH23" s="612"/>
      <c r="CI23" s="612"/>
      <c r="CJ23" s="612"/>
      <c r="CK23" s="612"/>
      <c r="CL23" s="612"/>
      <c r="CM23" s="612"/>
      <c r="CN23" s="612"/>
      <c r="CO23" s="612"/>
      <c r="CP23" s="612"/>
      <c r="CQ23" s="613"/>
      <c r="CR23" s="611" t="s">
        <v>282</v>
      </c>
      <c r="CS23" s="612"/>
      <c r="CT23" s="612"/>
      <c r="CU23" s="612"/>
      <c r="CV23" s="612"/>
      <c r="CW23" s="612"/>
      <c r="CX23" s="612"/>
      <c r="CY23" s="613"/>
      <c r="CZ23" s="611" t="s">
        <v>283</v>
      </c>
      <c r="DA23" s="612"/>
      <c r="DB23" s="612"/>
      <c r="DC23" s="613"/>
      <c r="DD23" s="611" t="s">
        <v>284</v>
      </c>
      <c r="DE23" s="612"/>
      <c r="DF23" s="612"/>
      <c r="DG23" s="612"/>
      <c r="DH23" s="612"/>
      <c r="DI23" s="612"/>
      <c r="DJ23" s="612"/>
      <c r="DK23" s="613"/>
      <c r="DL23" s="660" t="s">
        <v>285</v>
      </c>
      <c r="DM23" s="661"/>
      <c r="DN23" s="661"/>
      <c r="DO23" s="661"/>
      <c r="DP23" s="661"/>
      <c r="DQ23" s="661"/>
      <c r="DR23" s="661"/>
      <c r="DS23" s="661"/>
      <c r="DT23" s="661"/>
      <c r="DU23" s="661"/>
      <c r="DV23" s="662"/>
      <c r="DW23" s="611" t="s">
        <v>286</v>
      </c>
      <c r="DX23" s="612"/>
      <c r="DY23" s="612"/>
      <c r="DZ23" s="612"/>
      <c r="EA23" s="612"/>
      <c r="EB23" s="612"/>
      <c r="EC23" s="613"/>
    </row>
    <row r="24" spans="2:133" ht="11.25" customHeight="1" x14ac:dyDescent="0.15">
      <c r="B24" s="626" t="s">
        <v>287</v>
      </c>
      <c r="C24" s="627"/>
      <c r="D24" s="627"/>
      <c r="E24" s="627"/>
      <c r="F24" s="627"/>
      <c r="G24" s="627"/>
      <c r="H24" s="627"/>
      <c r="I24" s="627"/>
      <c r="J24" s="627"/>
      <c r="K24" s="627"/>
      <c r="L24" s="627"/>
      <c r="M24" s="627"/>
      <c r="N24" s="627"/>
      <c r="O24" s="627"/>
      <c r="P24" s="627"/>
      <c r="Q24" s="628"/>
      <c r="R24" s="629">
        <v>4527036</v>
      </c>
      <c r="S24" s="630"/>
      <c r="T24" s="630"/>
      <c r="U24" s="630"/>
      <c r="V24" s="630"/>
      <c r="W24" s="630"/>
      <c r="X24" s="630"/>
      <c r="Y24" s="631"/>
      <c r="Z24" s="632">
        <v>39.5</v>
      </c>
      <c r="AA24" s="632"/>
      <c r="AB24" s="632"/>
      <c r="AC24" s="632"/>
      <c r="AD24" s="633">
        <v>4527036</v>
      </c>
      <c r="AE24" s="633"/>
      <c r="AF24" s="633"/>
      <c r="AG24" s="633"/>
      <c r="AH24" s="633"/>
      <c r="AI24" s="633"/>
      <c r="AJ24" s="633"/>
      <c r="AK24" s="633"/>
      <c r="AL24" s="634">
        <v>76.900000000000006</v>
      </c>
      <c r="AM24" s="635"/>
      <c r="AN24" s="635"/>
      <c r="AO24" s="636"/>
      <c r="AP24" s="648" t="s">
        <v>288</v>
      </c>
      <c r="AQ24" s="649"/>
      <c r="AR24" s="649"/>
      <c r="AS24" s="649"/>
      <c r="AT24" s="649"/>
      <c r="AU24" s="649"/>
      <c r="AV24" s="649"/>
      <c r="AW24" s="649"/>
      <c r="AX24" s="649"/>
      <c r="AY24" s="649"/>
      <c r="AZ24" s="649"/>
      <c r="BA24" s="649"/>
      <c r="BB24" s="649"/>
      <c r="BC24" s="649"/>
      <c r="BD24" s="649"/>
      <c r="BE24" s="649"/>
      <c r="BF24" s="650"/>
      <c r="BG24" s="629" t="s">
        <v>128</v>
      </c>
      <c r="BH24" s="630"/>
      <c r="BI24" s="630"/>
      <c r="BJ24" s="630"/>
      <c r="BK24" s="630"/>
      <c r="BL24" s="630"/>
      <c r="BM24" s="630"/>
      <c r="BN24" s="631"/>
      <c r="BO24" s="632" t="s">
        <v>128</v>
      </c>
      <c r="BP24" s="632"/>
      <c r="BQ24" s="632"/>
      <c r="BR24" s="632"/>
      <c r="BS24" s="633" t="s">
        <v>128</v>
      </c>
      <c r="BT24" s="633"/>
      <c r="BU24" s="633"/>
      <c r="BV24" s="633"/>
      <c r="BW24" s="633"/>
      <c r="BX24" s="633"/>
      <c r="BY24" s="633"/>
      <c r="BZ24" s="633"/>
      <c r="CA24" s="633"/>
      <c r="CB24" s="637"/>
      <c r="CD24" s="640" t="s">
        <v>289</v>
      </c>
      <c r="CE24" s="641"/>
      <c r="CF24" s="641"/>
      <c r="CG24" s="641"/>
      <c r="CH24" s="641"/>
      <c r="CI24" s="641"/>
      <c r="CJ24" s="641"/>
      <c r="CK24" s="641"/>
      <c r="CL24" s="641"/>
      <c r="CM24" s="641"/>
      <c r="CN24" s="641"/>
      <c r="CO24" s="641"/>
      <c r="CP24" s="641"/>
      <c r="CQ24" s="642"/>
      <c r="CR24" s="618">
        <v>3643751</v>
      </c>
      <c r="CS24" s="619"/>
      <c r="CT24" s="619"/>
      <c r="CU24" s="619"/>
      <c r="CV24" s="619"/>
      <c r="CW24" s="619"/>
      <c r="CX24" s="619"/>
      <c r="CY24" s="620"/>
      <c r="CZ24" s="623">
        <v>34.799999999999997</v>
      </c>
      <c r="DA24" s="624"/>
      <c r="DB24" s="624"/>
      <c r="DC24" s="643"/>
      <c r="DD24" s="670">
        <v>2993330</v>
      </c>
      <c r="DE24" s="619"/>
      <c r="DF24" s="619"/>
      <c r="DG24" s="619"/>
      <c r="DH24" s="619"/>
      <c r="DI24" s="619"/>
      <c r="DJ24" s="619"/>
      <c r="DK24" s="620"/>
      <c r="DL24" s="670">
        <v>2924352</v>
      </c>
      <c r="DM24" s="619"/>
      <c r="DN24" s="619"/>
      <c r="DO24" s="619"/>
      <c r="DP24" s="619"/>
      <c r="DQ24" s="619"/>
      <c r="DR24" s="619"/>
      <c r="DS24" s="619"/>
      <c r="DT24" s="619"/>
      <c r="DU24" s="619"/>
      <c r="DV24" s="620"/>
      <c r="DW24" s="623">
        <v>48.1</v>
      </c>
      <c r="DX24" s="624"/>
      <c r="DY24" s="624"/>
      <c r="DZ24" s="624"/>
      <c r="EA24" s="624"/>
      <c r="EB24" s="624"/>
      <c r="EC24" s="625"/>
    </row>
    <row r="25" spans="2:133" ht="11.25" customHeight="1" x14ac:dyDescent="0.15">
      <c r="B25" s="626" t="s">
        <v>290</v>
      </c>
      <c r="C25" s="627"/>
      <c r="D25" s="627"/>
      <c r="E25" s="627"/>
      <c r="F25" s="627"/>
      <c r="G25" s="627"/>
      <c r="H25" s="627"/>
      <c r="I25" s="627"/>
      <c r="J25" s="627"/>
      <c r="K25" s="627"/>
      <c r="L25" s="627"/>
      <c r="M25" s="627"/>
      <c r="N25" s="627"/>
      <c r="O25" s="627"/>
      <c r="P25" s="627"/>
      <c r="Q25" s="628"/>
      <c r="R25" s="629">
        <v>538065</v>
      </c>
      <c r="S25" s="630"/>
      <c r="T25" s="630"/>
      <c r="U25" s="630"/>
      <c r="V25" s="630"/>
      <c r="W25" s="630"/>
      <c r="X25" s="630"/>
      <c r="Y25" s="631"/>
      <c r="Z25" s="632">
        <v>4.7</v>
      </c>
      <c r="AA25" s="632"/>
      <c r="AB25" s="632"/>
      <c r="AC25" s="632"/>
      <c r="AD25" s="633" t="s">
        <v>128</v>
      </c>
      <c r="AE25" s="633"/>
      <c r="AF25" s="633"/>
      <c r="AG25" s="633"/>
      <c r="AH25" s="633"/>
      <c r="AI25" s="633"/>
      <c r="AJ25" s="633"/>
      <c r="AK25" s="633"/>
      <c r="AL25" s="634" t="s">
        <v>128</v>
      </c>
      <c r="AM25" s="635"/>
      <c r="AN25" s="635"/>
      <c r="AO25" s="636"/>
      <c r="AP25" s="648" t="s">
        <v>291</v>
      </c>
      <c r="AQ25" s="649"/>
      <c r="AR25" s="649"/>
      <c r="AS25" s="649"/>
      <c r="AT25" s="649"/>
      <c r="AU25" s="649"/>
      <c r="AV25" s="649"/>
      <c r="AW25" s="649"/>
      <c r="AX25" s="649"/>
      <c r="AY25" s="649"/>
      <c r="AZ25" s="649"/>
      <c r="BA25" s="649"/>
      <c r="BB25" s="649"/>
      <c r="BC25" s="649"/>
      <c r="BD25" s="649"/>
      <c r="BE25" s="649"/>
      <c r="BF25" s="650"/>
      <c r="BG25" s="629" t="s">
        <v>128</v>
      </c>
      <c r="BH25" s="630"/>
      <c r="BI25" s="630"/>
      <c r="BJ25" s="630"/>
      <c r="BK25" s="630"/>
      <c r="BL25" s="630"/>
      <c r="BM25" s="630"/>
      <c r="BN25" s="631"/>
      <c r="BO25" s="632" t="s">
        <v>128</v>
      </c>
      <c r="BP25" s="632"/>
      <c r="BQ25" s="632"/>
      <c r="BR25" s="632"/>
      <c r="BS25" s="633" t="s">
        <v>128</v>
      </c>
      <c r="BT25" s="633"/>
      <c r="BU25" s="633"/>
      <c r="BV25" s="633"/>
      <c r="BW25" s="633"/>
      <c r="BX25" s="633"/>
      <c r="BY25" s="633"/>
      <c r="BZ25" s="633"/>
      <c r="CA25" s="633"/>
      <c r="CB25" s="637"/>
      <c r="CD25" s="644" t="s">
        <v>292</v>
      </c>
      <c r="CE25" s="645"/>
      <c r="CF25" s="645"/>
      <c r="CG25" s="645"/>
      <c r="CH25" s="645"/>
      <c r="CI25" s="645"/>
      <c r="CJ25" s="645"/>
      <c r="CK25" s="645"/>
      <c r="CL25" s="645"/>
      <c r="CM25" s="645"/>
      <c r="CN25" s="645"/>
      <c r="CO25" s="645"/>
      <c r="CP25" s="645"/>
      <c r="CQ25" s="646"/>
      <c r="CR25" s="629">
        <v>2016436</v>
      </c>
      <c r="CS25" s="663"/>
      <c r="CT25" s="663"/>
      <c r="CU25" s="663"/>
      <c r="CV25" s="663"/>
      <c r="CW25" s="663"/>
      <c r="CX25" s="663"/>
      <c r="CY25" s="664"/>
      <c r="CZ25" s="634">
        <v>19.3</v>
      </c>
      <c r="DA25" s="665"/>
      <c r="DB25" s="665"/>
      <c r="DC25" s="671"/>
      <c r="DD25" s="638">
        <v>1965196</v>
      </c>
      <c r="DE25" s="663"/>
      <c r="DF25" s="663"/>
      <c r="DG25" s="663"/>
      <c r="DH25" s="663"/>
      <c r="DI25" s="663"/>
      <c r="DJ25" s="663"/>
      <c r="DK25" s="664"/>
      <c r="DL25" s="638">
        <v>1958463</v>
      </c>
      <c r="DM25" s="663"/>
      <c r="DN25" s="663"/>
      <c r="DO25" s="663"/>
      <c r="DP25" s="663"/>
      <c r="DQ25" s="663"/>
      <c r="DR25" s="663"/>
      <c r="DS25" s="663"/>
      <c r="DT25" s="663"/>
      <c r="DU25" s="663"/>
      <c r="DV25" s="664"/>
      <c r="DW25" s="634">
        <v>32.200000000000003</v>
      </c>
      <c r="DX25" s="665"/>
      <c r="DY25" s="665"/>
      <c r="DZ25" s="665"/>
      <c r="EA25" s="665"/>
      <c r="EB25" s="665"/>
      <c r="EC25" s="666"/>
    </row>
    <row r="26" spans="2:133" ht="11.25" customHeight="1" x14ac:dyDescent="0.15">
      <c r="B26" s="626" t="s">
        <v>293</v>
      </c>
      <c r="C26" s="627"/>
      <c r="D26" s="627"/>
      <c r="E26" s="627"/>
      <c r="F26" s="627"/>
      <c r="G26" s="627"/>
      <c r="H26" s="627"/>
      <c r="I26" s="627"/>
      <c r="J26" s="627"/>
      <c r="K26" s="627"/>
      <c r="L26" s="627"/>
      <c r="M26" s="627"/>
      <c r="N26" s="627"/>
      <c r="O26" s="627"/>
      <c r="P26" s="627"/>
      <c r="Q26" s="628"/>
      <c r="R26" s="629" t="s">
        <v>128</v>
      </c>
      <c r="S26" s="630"/>
      <c r="T26" s="630"/>
      <c r="U26" s="630"/>
      <c r="V26" s="630"/>
      <c r="W26" s="630"/>
      <c r="X26" s="630"/>
      <c r="Y26" s="631"/>
      <c r="Z26" s="632" t="s">
        <v>128</v>
      </c>
      <c r="AA26" s="632"/>
      <c r="AB26" s="632"/>
      <c r="AC26" s="632"/>
      <c r="AD26" s="633" t="s">
        <v>128</v>
      </c>
      <c r="AE26" s="633"/>
      <c r="AF26" s="633"/>
      <c r="AG26" s="633"/>
      <c r="AH26" s="633"/>
      <c r="AI26" s="633"/>
      <c r="AJ26" s="633"/>
      <c r="AK26" s="633"/>
      <c r="AL26" s="634" t="s">
        <v>128</v>
      </c>
      <c r="AM26" s="635"/>
      <c r="AN26" s="635"/>
      <c r="AO26" s="636"/>
      <c r="AP26" s="648" t="s">
        <v>294</v>
      </c>
      <c r="AQ26" s="672"/>
      <c r="AR26" s="672"/>
      <c r="AS26" s="672"/>
      <c r="AT26" s="672"/>
      <c r="AU26" s="672"/>
      <c r="AV26" s="672"/>
      <c r="AW26" s="672"/>
      <c r="AX26" s="672"/>
      <c r="AY26" s="672"/>
      <c r="AZ26" s="672"/>
      <c r="BA26" s="672"/>
      <c r="BB26" s="672"/>
      <c r="BC26" s="672"/>
      <c r="BD26" s="672"/>
      <c r="BE26" s="672"/>
      <c r="BF26" s="650"/>
      <c r="BG26" s="629" t="s">
        <v>128</v>
      </c>
      <c r="BH26" s="630"/>
      <c r="BI26" s="630"/>
      <c r="BJ26" s="630"/>
      <c r="BK26" s="630"/>
      <c r="BL26" s="630"/>
      <c r="BM26" s="630"/>
      <c r="BN26" s="631"/>
      <c r="BO26" s="632" t="s">
        <v>128</v>
      </c>
      <c r="BP26" s="632"/>
      <c r="BQ26" s="632"/>
      <c r="BR26" s="632"/>
      <c r="BS26" s="633" t="s">
        <v>128</v>
      </c>
      <c r="BT26" s="633"/>
      <c r="BU26" s="633"/>
      <c r="BV26" s="633"/>
      <c r="BW26" s="633"/>
      <c r="BX26" s="633"/>
      <c r="BY26" s="633"/>
      <c r="BZ26" s="633"/>
      <c r="CA26" s="633"/>
      <c r="CB26" s="637"/>
      <c r="CD26" s="644" t="s">
        <v>295</v>
      </c>
      <c r="CE26" s="645"/>
      <c r="CF26" s="645"/>
      <c r="CG26" s="645"/>
      <c r="CH26" s="645"/>
      <c r="CI26" s="645"/>
      <c r="CJ26" s="645"/>
      <c r="CK26" s="645"/>
      <c r="CL26" s="645"/>
      <c r="CM26" s="645"/>
      <c r="CN26" s="645"/>
      <c r="CO26" s="645"/>
      <c r="CP26" s="645"/>
      <c r="CQ26" s="646"/>
      <c r="CR26" s="629">
        <v>1405642</v>
      </c>
      <c r="CS26" s="630"/>
      <c r="CT26" s="630"/>
      <c r="CU26" s="630"/>
      <c r="CV26" s="630"/>
      <c r="CW26" s="630"/>
      <c r="CX26" s="630"/>
      <c r="CY26" s="631"/>
      <c r="CZ26" s="634">
        <v>13.4</v>
      </c>
      <c r="DA26" s="665"/>
      <c r="DB26" s="665"/>
      <c r="DC26" s="671"/>
      <c r="DD26" s="638">
        <v>1391731</v>
      </c>
      <c r="DE26" s="630"/>
      <c r="DF26" s="630"/>
      <c r="DG26" s="630"/>
      <c r="DH26" s="630"/>
      <c r="DI26" s="630"/>
      <c r="DJ26" s="630"/>
      <c r="DK26" s="631"/>
      <c r="DL26" s="638" t="s">
        <v>128</v>
      </c>
      <c r="DM26" s="630"/>
      <c r="DN26" s="630"/>
      <c r="DO26" s="630"/>
      <c r="DP26" s="630"/>
      <c r="DQ26" s="630"/>
      <c r="DR26" s="630"/>
      <c r="DS26" s="630"/>
      <c r="DT26" s="630"/>
      <c r="DU26" s="630"/>
      <c r="DV26" s="631"/>
      <c r="DW26" s="634" t="s">
        <v>128</v>
      </c>
      <c r="DX26" s="665"/>
      <c r="DY26" s="665"/>
      <c r="DZ26" s="665"/>
      <c r="EA26" s="665"/>
      <c r="EB26" s="665"/>
      <c r="EC26" s="666"/>
    </row>
    <row r="27" spans="2:133" ht="11.25" customHeight="1" x14ac:dyDescent="0.15">
      <c r="B27" s="626" t="s">
        <v>296</v>
      </c>
      <c r="C27" s="627"/>
      <c r="D27" s="627"/>
      <c r="E27" s="627"/>
      <c r="F27" s="627"/>
      <c r="G27" s="627"/>
      <c r="H27" s="627"/>
      <c r="I27" s="627"/>
      <c r="J27" s="627"/>
      <c r="K27" s="627"/>
      <c r="L27" s="627"/>
      <c r="M27" s="627"/>
      <c r="N27" s="627"/>
      <c r="O27" s="627"/>
      <c r="P27" s="627"/>
      <c r="Q27" s="628"/>
      <c r="R27" s="629">
        <v>6392136</v>
      </c>
      <c r="S27" s="630"/>
      <c r="T27" s="630"/>
      <c r="U27" s="630"/>
      <c r="V27" s="630"/>
      <c r="W27" s="630"/>
      <c r="X27" s="630"/>
      <c r="Y27" s="631"/>
      <c r="Z27" s="632">
        <v>55.7</v>
      </c>
      <c r="AA27" s="632"/>
      <c r="AB27" s="632"/>
      <c r="AC27" s="632"/>
      <c r="AD27" s="633">
        <v>5854071</v>
      </c>
      <c r="AE27" s="633"/>
      <c r="AF27" s="633"/>
      <c r="AG27" s="633"/>
      <c r="AH27" s="633"/>
      <c r="AI27" s="633"/>
      <c r="AJ27" s="633"/>
      <c r="AK27" s="633"/>
      <c r="AL27" s="634">
        <v>99.5</v>
      </c>
      <c r="AM27" s="635"/>
      <c r="AN27" s="635"/>
      <c r="AO27" s="636"/>
      <c r="AP27" s="626" t="s">
        <v>297</v>
      </c>
      <c r="AQ27" s="627"/>
      <c r="AR27" s="627"/>
      <c r="AS27" s="627"/>
      <c r="AT27" s="627"/>
      <c r="AU27" s="627"/>
      <c r="AV27" s="627"/>
      <c r="AW27" s="627"/>
      <c r="AX27" s="627"/>
      <c r="AY27" s="627"/>
      <c r="AZ27" s="627"/>
      <c r="BA27" s="627"/>
      <c r="BB27" s="627"/>
      <c r="BC27" s="627"/>
      <c r="BD27" s="627"/>
      <c r="BE27" s="627"/>
      <c r="BF27" s="628"/>
      <c r="BG27" s="629">
        <v>848793</v>
      </c>
      <c r="BH27" s="630"/>
      <c r="BI27" s="630"/>
      <c r="BJ27" s="630"/>
      <c r="BK27" s="630"/>
      <c r="BL27" s="630"/>
      <c r="BM27" s="630"/>
      <c r="BN27" s="631"/>
      <c r="BO27" s="632">
        <v>100</v>
      </c>
      <c r="BP27" s="632"/>
      <c r="BQ27" s="632"/>
      <c r="BR27" s="632"/>
      <c r="BS27" s="633" t="s">
        <v>128</v>
      </c>
      <c r="BT27" s="633"/>
      <c r="BU27" s="633"/>
      <c r="BV27" s="633"/>
      <c r="BW27" s="633"/>
      <c r="BX27" s="633"/>
      <c r="BY27" s="633"/>
      <c r="BZ27" s="633"/>
      <c r="CA27" s="633"/>
      <c r="CB27" s="637"/>
      <c r="CD27" s="644" t="s">
        <v>298</v>
      </c>
      <c r="CE27" s="645"/>
      <c r="CF27" s="645"/>
      <c r="CG27" s="645"/>
      <c r="CH27" s="645"/>
      <c r="CI27" s="645"/>
      <c r="CJ27" s="645"/>
      <c r="CK27" s="645"/>
      <c r="CL27" s="645"/>
      <c r="CM27" s="645"/>
      <c r="CN27" s="645"/>
      <c r="CO27" s="645"/>
      <c r="CP27" s="645"/>
      <c r="CQ27" s="646"/>
      <c r="CR27" s="629">
        <v>800339</v>
      </c>
      <c r="CS27" s="663"/>
      <c r="CT27" s="663"/>
      <c r="CU27" s="663"/>
      <c r="CV27" s="663"/>
      <c r="CW27" s="663"/>
      <c r="CX27" s="663"/>
      <c r="CY27" s="664"/>
      <c r="CZ27" s="634">
        <v>7.6</v>
      </c>
      <c r="DA27" s="665"/>
      <c r="DB27" s="665"/>
      <c r="DC27" s="671"/>
      <c r="DD27" s="638">
        <v>213929</v>
      </c>
      <c r="DE27" s="663"/>
      <c r="DF27" s="663"/>
      <c r="DG27" s="663"/>
      <c r="DH27" s="663"/>
      <c r="DI27" s="663"/>
      <c r="DJ27" s="663"/>
      <c r="DK27" s="664"/>
      <c r="DL27" s="638">
        <v>151684</v>
      </c>
      <c r="DM27" s="663"/>
      <c r="DN27" s="663"/>
      <c r="DO27" s="663"/>
      <c r="DP27" s="663"/>
      <c r="DQ27" s="663"/>
      <c r="DR27" s="663"/>
      <c r="DS27" s="663"/>
      <c r="DT27" s="663"/>
      <c r="DU27" s="663"/>
      <c r="DV27" s="664"/>
      <c r="DW27" s="634">
        <v>2.5</v>
      </c>
      <c r="DX27" s="665"/>
      <c r="DY27" s="665"/>
      <c r="DZ27" s="665"/>
      <c r="EA27" s="665"/>
      <c r="EB27" s="665"/>
      <c r="EC27" s="666"/>
    </row>
    <row r="28" spans="2:133" ht="11.25" customHeight="1" x14ac:dyDescent="0.15">
      <c r="B28" s="626" t="s">
        <v>299</v>
      </c>
      <c r="C28" s="627"/>
      <c r="D28" s="627"/>
      <c r="E28" s="627"/>
      <c r="F28" s="627"/>
      <c r="G28" s="627"/>
      <c r="H28" s="627"/>
      <c r="I28" s="627"/>
      <c r="J28" s="627"/>
      <c r="K28" s="627"/>
      <c r="L28" s="627"/>
      <c r="M28" s="627"/>
      <c r="N28" s="627"/>
      <c r="O28" s="627"/>
      <c r="P28" s="627"/>
      <c r="Q28" s="628"/>
      <c r="R28" s="629">
        <v>1385</v>
      </c>
      <c r="S28" s="630"/>
      <c r="T28" s="630"/>
      <c r="U28" s="630"/>
      <c r="V28" s="630"/>
      <c r="W28" s="630"/>
      <c r="X28" s="630"/>
      <c r="Y28" s="631"/>
      <c r="Z28" s="632">
        <v>0</v>
      </c>
      <c r="AA28" s="632"/>
      <c r="AB28" s="632"/>
      <c r="AC28" s="632"/>
      <c r="AD28" s="633">
        <v>1385</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300</v>
      </c>
      <c r="CE28" s="645"/>
      <c r="CF28" s="645"/>
      <c r="CG28" s="645"/>
      <c r="CH28" s="645"/>
      <c r="CI28" s="645"/>
      <c r="CJ28" s="645"/>
      <c r="CK28" s="645"/>
      <c r="CL28" s="645"/>
      <c r="CM28" s="645"/>
      <c r="CN28" s="645"/>
      <c r="CO28" s="645"/>
      <c r="CP28" s="645"/>
      <c r="CQ28" s="646"/>
      <c r="CR28" s="629">
        <v>826976</v>
      </c>
      <c r="CS28" s="630"/>
      <c r="CT28" s="630"/>
      <c r="CU28" s="630"/>
      <c r="CV28" s="630"/>
      <c r="CW28" s="630"/>
      <c r="CX28" s="630"/>
      <c r="CY28" s="631"/>
      <c r="CZ28" s="634">
        <v>7.9</v>
      </c>
      <c r="DA28" s="665"/>
      <c r="DB28" s="665"/>
      <c r="DC28" s="671"/>
      <c r="DD28" s="638">
        <v>814205</v>
      </c>
      <c r="DE28" s="630"/>
      <c r="DF28" s="630"/>
      <c r="DG28" s="630"/>
      <c r="DH28" s="630"/>
      <c r="DI28" s="630"/>
      <c r="DJ28" s="630"/>
      <c r="DK28" s="631"/>
      <c r="DL28" s="638">
        <v>814205</v>
      </c>
      <c r="DM28" s="630"/>
      <c r="DN28" s="630"/>
      <c r="DO28" s="630"/>
      <c r="DP28" s="630"/>
      <c r="DQ28" s="630"/>
      <c r="DR28" s="630"/>
      <c r="DS28" s="630"/>
      <c r="DT28" s="630"/>
      <c r="DU28" s="630"/>
      <c r="DV28" s="631"/>
      <c r="DW28" s="634">
        <v>13.4</v>
      </c>
      <c r="DX28" s="665"/>
      <c r="DY28" s="665"/>
      <c r="DZ28" s="665"/>
      <c r="EA28" s="665"/>
      <c r="EB28" s="665"/>
      <c r="EC28" s="666"/>
    </row>
    <row r="29" spans="2:133" ht="11.25" customHeight="1" x14ac:dyDescent="0.15">
      <c r="B29" s="626" t="s">
        <v>301</v>
      </c>
      <c r="C29" s="627"/>
      <c r="D29" s="627"/>
      <c r="E29" s="627"/>
      <c r="F29" s="627"/>
      <c r="G29" s="627"/>
      <c r="H29" s="627"/>
      <c r="I29" s="627"/>
      <c r="J29" s="627"/>
      <c r="K29" s="627"/>
      <c r="L29" s="627"/>
      <c r="M29" s="627"/>
      <c r="N29" s="627"/>
      <c r="O29" s="627"/>
      <c r="P29" s="627"/>
      <c r="Q29" s="628"/>
      <c r="R29" s="629">
        <v>44257</v>
      </c>
      <c r="S29" s="630"/>
      <c r="T29" s="630"/>
      <c r="U29" s="630"/>
      <c r="V29" s="630"/>
      <c r="W29" s="630"/>
      <c r="X29" s="630"/>
      <c r="Y29" s="631"/>
      <c r="Z29" s="632">
        <v>0.4</v>
      </c>
      <c r="AA29" s="632"/>
      <c r="AB29" s="632"/>
      <c r="AC29" s="632"/>
      <c r="AD29" s="633" t="s">
        <v>128</v>
      </c>
      <c r="AE29" s="633"/>
      <c r="AF29" s="633"/>
      <c r="AG29" s="633"/>
      <c r="AH29" s="633"/>
      <c r="AI29" s="633"/>
      <c r="AJ29" s="633"/>
      <c r="AK29" s="633"/>
      <c r="AL29" s="634" t="s">
        <v>128</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302</v>
      </c>
      <c r="CE29" s="679"/>
      <c r="CF29" s="644" t="s">
        <v>70</v>
      </c>
      <c r="CG29" s="645"/>
      <c r="CH29" s="645"/>
      <c r="CI29" s="645"/>
      <c r="CJ29" s="645"/>
      <c r="CK29" s="645"/>
      <c r="CL29" s="645"/>
      <c r="CM29" s="645"/>
      <c r="CN29" s="645"/>
      <c r="CO29" s="645"/>
      <c r="CP29" s="645"/>
      <c r="CQ29" s="646"/>
      <c r="CR29" s="629">
        <v>826908</v>
      </c>
      <c r="CS29" s="663"/>
      <c r="CT29" s="663"/>
      <c r="CU29" s="663"/>
      <c r="CV29" s="663"/>
      <c r="CW29" s="663"/>
      <c r="CX29" s="663"/>
      <c r="CY29" s="664"/>
      <c r="CZ29" s="634">
        <v>7.9</v>
      </c>
      <c r="DA29" s="665"/>
      <c r="DB29" s="665"/>
      <c r="DC29" s="671"/>
      <c r="DD29" s="638">
        <v>814137</v>
      </c>
      <c r="DE29" s="663"/>
      <c r="DF29" s="663"/>
      <c r="DG29" s="663"/>
      <c r="DH29" s="663"/>
      <c r="DI29" s="663"/>
      <c r="DJ29" s="663"/>
      <c r="DK29" s="664"/>
      <c r="DL29" s="638">
        <v>814137</v>
      </c>
      <c r="DM29" s="663"/>
      <c r="DN29" s="663"/>
      <c r="DO29" s="663"/>
      <c r="DP29" s="663"/>
      <c r="DQ29" s="663"/>
      <c r="DR29" s="663"/>
      <c r="DS29" s="663"/>
      <c r="DT29" s="663"/>
      <c r="DU29" s="663"/>
      <c r="DV29" s="664"/>
      <c r="DW29" s="634">
        <v>13.4</v>
      </c>
      <c r="DX29" s="665"/>
      <c r="DY29" s="665"/>
      <c r="DZ29" s="665"/>
      <c r="EA29" s="665"/>
      <c r="EB29" s="665"/>
      <c r="EC29" s="666"/>
    </row>
    <row r="30" spans="2:133" ht="11.25" customHeight="1" x14ac:dyDescent="0.15">
      <c r="B30" s="626" t="s">
        <v>303</v>
      </c>
      <c r="C30" s="627"/>
      <c r="D30" s="627"/>
      <c r="E30" s="627"/>
      <c r="F30" s="627"/>
      <c r="G30" s="627"/>
      <c r="H30" s="627"/>
      <c r="I30" s="627"/>
      <c r="J30" s="627"/>
      <c r="K30" s="627"/>
      <c r="L30" s="627"/>
      <c r="M30" s="627"/>
      <c r="N30" s="627"/>
      <c r="O30" s="627"/>
      <c r="P30" s="627"/>
      <c r="Q30" s="628"/>
      <c r="R30" s="629">
        <v>131414</v>
      </c>
      <c r="S30" s="630"/>
      <c r="T30" s="630"/>
      <c r="U30" s="630"/>
      <c r="V30" s="630"/>
      <c r="W30" s="630"/>
      <c r="X30" s="630"/>
      <c r="Y30" s="631"/>
      <c r="Z30" s="632">
        <v>1.1000000000000001</v>
      </c>
      <c r="AA30" s="632"/>
      <c r="AB30" s="632"/>
      <c r="AC30" s="632"/>
      <c r="AD30" s="633">
        <v>1338</v>
      </c>
      <c r="AE30" s="633"/>
      <c r="AF30" s="633"/>
      <c r="AG30" s="633"/>
      <c r="AH30" s="633"/>
      <c r="AI30" s="633"/>
      <c r="AJ30" s="633"/>
      <c r="AK30" s="633"/>
      <c r="AL30" s="634">
        <v>0</v>
      </c>
      <c r="AM30" s="635"/>
      <c r="AN30" s="635"/>
      <c r="AO30" s="636"/>
      <c r="AP30" s="608" t="s">
        <v>221</v>
      </c>
      <c r="AQ30" s="609"/>
      <c r="AR30" s="609"/>
      <c r="AS30" s="609"/>
      <c r="AT30" s="609"/>
      <c r="AU30" s="609"/>
      <c r="AV30" s="609"/>
      <c r="AW30" s="609"/>
      <c r="AX30" s="609"/>
      <c r="AY30" s="609"/>
      <c r="AZ30" s="609"/>
      <c r="BA30" s="609"/>
      <c r="BB30" s="609"/>
      <c r="BC30" s="609"/>
      <c r="BD30" s="609"/>
      <c r="BE30" s="609"/>
      <c r="BF30" s="610"/>
      <c r="BG30" s="608" t="s">
        <v>304</v>
      </c>
      <c r="BH30" s="676"/>
      <c r="BI30" s="676"/>
      <c r="BJ30" s="676"/>
      <c r="BK30" s="676"/>
      <c r="BL30" s="676"/>
      <c r="BM30" s="676"/>
      <c r="BN30" s="676"/>
      <c r="BO30" s="676"/>
      <c r="BP30" s="676"/>
      <c r="BQ30" s="677"/>
      <c r="BR30" s="608" t="s">
        <v>305</v>
      </c>
      <c r="BS30" s="676"/>
      <c r="BT30" s="676"/>
      <c r="BU30" s="676"/>
      <c r="BV30" s="676"/>
      <c r="BW30" s="676"/>
      <c r="BX30" s="676"/>
      <c r="BY30" s="676"/>
      <c r="BZ30" s="676"/>
      <c r="CA30" s="676"/>
      <c r="CB30" s="677"/>
      <c r="CD30" s="680"/>
      <c r="CE30" s="681"/>
      <c r="CF30" s="644" t="s">
        <v>306</v>
      </c>
      <c r="CG30" s="645"/>
      <c r="CH30" s="645"/>
      <c r="CI30" s="645"/>
      <c r="CJ30" s="645"/>
      <c r="CK30" s="645"/>
      <c r="CL30" s="645"/>
      <c r="CM30" s="645"/>
      <c r="CN30" s="645"/>
      <c r="CO30" s="645"/>
      <c r="CP30" s="645"/>
      <c r="CQ30" s="646"/>
      <c r="CR30" s="629">
        <v>795482</v>
      </c>
      <c r="CS30" s="630"/>
      <c r="CT30" s="630"/>
      <c r="CU30" s="630"/>
      <c r="CV30" s="630"/>
      <c r="CW30" s="630"/>
      <c r="CX30" s="630"/>
      <c r="CY30" s="631"/>
      <c r="CZ30" s="634">
        <v>7.6</v>
      </c>
      <c r="DA30" s="665"/>
      <c r="DB30" s="665"/>
      <c r="DC30" s="671"/>
      <c r="DD30" s="638">
        <v>782711</v>
      </c>
      <c r="DE30" s="630"/>
      <c r="DF30" s="630"/>
      <c r="DG30" s="630"/>
      <c r="DH30" s="630"/>
      <c r="DI30" s="630"/>
      <c r="DJ30" s="630"/>
      <c r="DK30" s="631"/>
      <c r="DL30" s="638">
        <v>782711</v>
      </c>
      <c r="DM30" s="630"/>
      <c r="DN30" s="630"/>
      <c r="DO30" s="630"/>
      <c r="DP30" s="630"/>
      <c r="DQ30" s="630"/>
      <c r="DR30" s="630"/>
      <c r="DS30" s="630"/>
      <c r="DT30" s="630"/>
      <c r="DU30" s="630"/>
      <c r="DV30" s="631"/>
      <c r="DW30" s="634">
        <v>12.9</v>
      </c>
      <c r="DX30" s="665"/>
      <c r="DY30" s="665"/>
      <c r="DZ30" s="665"/>
      <c r="EA30" s="665"/>
      <c r="EB30" s="665"/>
      <c r="EC30" s="666"/>
    </row>
    <row r="31" spans="2:133" ht="11.25" customHeight="1" x14ac:dyDescent="0.15">
      <c r="B31" s="626" t="s">
        <v>307</v>
      </c>
      <c r="C31" s="627"/>
      <c r="D31" s="627"/>
      <c r="E31" s="627"/>
      <c r="F31" s="627"/>
      <c r="G31" s="627"/>
      <c r="H31" s="627"/>
      <c r="I31" s="627"/>
      <c r="J31" s="627"/>
      <c r="K31" s="627"/>
      <c r="L31" s="627"/>
      <c r="M31" s="627"/>
      <c r="N31" s="627"/>
      <c r="O31" s="627"/>
      <c r="P31" s="627"/>
      <c r="Q31" s="628"/>
      <c r="R31" s="629">
        <v>37415</v>
      </c>
      <c r="S31" s="630"/>
      <c r="T31" s="630"/>
      <c r="U31" s="630"/>
      <c r="V31" s="630"/>
      <c r="W31" s="630"/>
      <c r="X31" s="630"/>
      <c r="Y31" s="631"/>
      <c r="Z31" s="632">
        <v>0.3</v>
      </c>
      <c r="AA31" s="632"/>
      <c r="AB31" s="632"/>
      <c r="AC31" s="632"/>
      <c r="AD31" s="633" t="s">
        <v>128</v>
      </c>
      <c r="AE31" s="633"/>
      <c r="AF31" s="633"/>
      <c r="AG31" s="633"/>
      <c r="AH31" s="633"/>
      <c r="AI31" s="633"/>
      <c r="AJ31" s="633"/>
      <c r="AK31" s="633"/>
      <c r="AL31" s="634" t="s">
        <v>128</v>
      </c>
      <c r="AM31" s="635"/>
      <c r="AN31" s="635"/>
      <c r="AO31" s="636"/>
      <c r="AP31" s="689" t="s">
        <v>308</v>
      </c>
      <c r="AQ31" s="690"/>
      <c r="AR31" s="690"/>
      <c r="AS31" s="690"/>
      <c r="AT31" s="695" t="s">
        <v>309</v>
      </c>
      <c r="AU31" s="366"/>
      <c r="AV31" s="366"/>
      <c r="AW31" s="366"/>
      <c r="AX31" s="615" t="s">
        <v>187</v>
      </c>
      <c r="AY31" s="616"/>
      <c r="AZ31" s="616"/>
      <c r="BA31" s="616"/>
      <c r="BB31" s="616"/>
      <c r="BC31" s="616"/>
      <c r="BD31" s="616"/>
      <c r="BE31" s="616"/>
      <c r="BF31" s="617"/>
      <c r="BG31" s="688">
        <v>99.5</v>
      </c>
      <c r="BH31" s="684"/>
      <c r="BI31" s="684"/>
      <c r="BJ31" s="684"/>
      <c r="BK31" s="684"/>
      <c r="BL31" s="684"/>
      <c r="BM31" s="624">
        <v>98.4</v>
      </c>
      <c r="BN31" s="684"/>
      <c r="BO31" s="684"/>
      <c r="BP31" s="684"/>
      <c r="BQ31" s="685"/>
      <c r="BR31" s="688">
        <v>99.4</v>
      </c>
      <c r="BS31" s="684"/>
      <c r="BT31" s="684"/>
      <c r="BU31" s="684"/>
      <c r="BV31" s="684"/>
      <c r="BW31" s="684"/>
      <c r="BX31" s="624">
        <v>98.1</v>
      </c>
      <c r="BY31" s="684"/>
      <c r="BZ31" s="684"/>
      <c r="CA31" s="684"/>
      <c r="CB31" s="685"/>
      <c r="CD31" s="680"/>
      <c r="CE31" s="681"/>
      <c r="CF31" s="644" t="s">
        <v>310</v>
      </c>
      <c r="CG31" s="645"/>
      <c r="CH31" s="645"/>
      <c r="CI31" s="645"/>
      <c r="CJ31" s="645"/>
      <c r="CK31" s="645"/>
      <c r="CL31" s="645"/>
      <c r="CM31" s="645"/>
      <c r="CN31" s="645"/>
      <c r="CO31" s="645"/>
      <c r="CP31" s="645"/>
      <c r="CQ31" s="646"/>
      <c r="CR31" s="629">
        <v>31426</v>
      </c>
      <c r="CS31" s="663"/>
      <c r="CT31" s="663"/>
      <c r="CU31" s="663"/>
      <c r="CV31" s="663"/>
      <c r="CW31" s="663"/>
      <c r="CX31" s="663"/>
      <c r="CY31" s="664"/>
      <c r="CZ31" s="634">
        <v>0.3</v>
      </c>
      <c r="DA31" s="665"/>
      <c r="DB31" s="665"/>
      <c r="DC31" s="671"/>
      <c r="DD31" s="638">
        <v>31426</v>
      </c>
      <c r="DE31" s="663"/>
      <c r="DF31" s="663"/>
      <c r="DG31" s="663"/>
      <c r="DH31" s="663"/>
      <c r="DI31" s="663"/>
      <c r="DJ31" s="663"/>
      <c r="DK31" s="664"/>
      <c r="DL31" s="638">
        <v>31426</v>
      </c>
      <c r="DM31" s="663"/>
      <c r="DN31" s="663"/>
      <c r="DO31" s="663"/>
      <c r="DP31" s="663"/>
      <c r="DQ31" s="663"/>
      <c r="DR31" s="663"/>
      <c r="DS31" s="663"/>
      <c r="DT31" s="663"/>
      <c r="DU31" s="663"/>
      <c r="DV31" s="664"/>
      <c r="DW31" s="634">
        <v>0.5</v>
      </c>
      <c r="DX31" s="665"/>
      <c r="DY31" s="665"/>
      <c r="DZ31" s="665"/>
      <c r="EA31" s="665"/>
      <c r="EB31" s="665"/>
      <c r="EC31" s="666"/>
    </row>
    <row r="32" spans="2:133" ht="11.25" customHeight="1" x14ac:dyDescent="0.15">
      <c r="B32" s="626" t="s">
        <v>311</v>
      </c>
      <c r="C32" s="627"/>
      <c r="D32" s="627"/>
      <c r="E32" s="627"/>
      <c r="F32" s="627"/>
      <c r="G32" s="627"/>
      <c r="H32" s="627"/>
      <c r="I32" s="627"/>
      <c r="J32" s="627"/>
      <c r="K32" s="627"/>
      <c r="L32" s="627"/>
      <c r="M32" s="627"/>
      <c r="N32" s="627"/>
      <c r="O32" s="627"/>
      <c r="P32" s="627"/>
      <c r="Q32" s="628"/>
      <c r="R32" s="629">
        <v>1334087</v>
      </c>
      <c r="S32" s="630"/>
      <c r="T32" s="630"/>
      <c r="U32" s="630"/>
      <c r="V32" s="630"/>
      <c r="W32" s="630"/>
      <c r="X32" s="630"/>
      <c r="Y32" s="631"/>
      <c r="Z32" s="632">
        <v>11.6</v>
      </c>
      <c r="AA32" s="632"/>
      <c r="AB32" s="632"/>
      <c r="AC32" s="632"/>
      <c r="AD32" s="633" t="s">
        <v>128</v>
      </c>
      <c r="AE32" s="633"/>
      <c r="AF32" s="633"/>
      <c r="AG32" s="633"/>
      <c r="AH32" s="633"/>
      <c r="AI32" s="633"/>
      <c r="AJ32" s="633"/>
      <c r="AK32" s="633"/>
      <c r="AL32" s="634" t="s">
        <v>128</v>
      </c>
      <c r="AM32" s="635"/>
      <c r="AN32" s="635"/>
      <c r="AO32" s="636"/>
      <c r="AP32" s="691"/>
      <c r="AQ32" s="692"/>
      <c r="AR32" s="692"/>
      <c r="AS32" s="692"/>
      <c r="AT32" s="696"/>
      <c r="AU32" s="362" t="s">
        <v>312</v>
      </c>
      <c r="AV32" s="362"/>
      <c r="AW32" s="362"/>
      <c r="AX32" s="626" t="s">
        <v>313</v>
      </c>
      <c r="AY32" s="627"/>
      <c r="AZ32" s="627"/>
      <c r="BA32" s="627"/>
      <c r="BB32" s="627"/>
      <c r="BC32" s="627"/>
      <c r="BD32" s="627"/>
      <c r="BE32" s="627"/>
      <c r="BF32" s="628"/>
      <c r="BG32" s="698">
        <v>99.6</v>
      </c>
      <c r="BH32" s="663"/>
      <c r="BI32" s="663"/>
      <c r="BJ32" s="663"/>
      <c r="BK32" s="663"/>
      <c r="BL32" s="663"/>
      <c r="BM32" s="635">
        <v>99</v>
      </c>
      <c r="BN32" s="686"/>
      <c r="BO32" s="686"/>
      <c r="BP32" s="686"/>
      <c r="BQ32" s="687"/>
      <c r="BR32" s="698">
        <v>99.6</v>
      </c>
      <c r="BS32" s="663"/>
      <c r="BT32" s="663"/>
      <c r="BU32" s="663"/>
      <c r="BV32" s="663"/>
      <c r="BW32" s="663"/>
      <c r="BX32" s="635">
        <v>98.8</v>
      </c>
      <c r="BY32" s="686"/>
      <c r="BZ32" s="686"/>
      <c r="CA32" s="686"/>
      <c r="CB32" s="687"/>
      <c r="CD32" s="682"/>
      <c r="CE32" s="683"/>
      <c r="CF32" s="644" t="s">
        <v>314</v>
      </c>
      <c r="CG32" s="645"/>
      <c r="CH32" s="645"/>
      <c r="CI32" s="645"/>
      <c r="CJ32" s="645"/>
      <c r="CK32" s="645"/>
      <c r="CL32" s="645"/>
      <c r="CM32" s="645"/>
      <c r="CN32" s="645"/>
      <c r="CO32" s="645"/>
      <c r="CP32" s="645"/>
      <c r="CQ32" s="646"/>
      <c r="CR32" s="629">
        <v>68</v>
      </c>
      <c r="CS32" s="630"/>
      <c r="CT32" s="630"/>
      <c r="CU32" s="630"/>
      <c r="CV32" s="630"/>
      <c r="CW32" s="630"/>
      <c r="CX32" s="630"/>
      <c r="CY32" s="631"/>
      <c r="CZ32" s="634">
        <v>0</v>
      </c>
      <c r="DA32" s="665"/>
      <c r="DB32" s="665"/>
      <c r="DC32" s="671"/>
      <c r="DD32" s="638">
        <v>68</v>
      </c>
      <c r="DE32" s="630"/>
      <c r="DF32" s="630"/>
      <c r="DG32" s="630"/>
      <c r="DH32" s="630"/>
      <c r="DI32" s="630"/>
      <c r="DJ32" s="630"/>
      <c r="DK32" s="631"/>
      <c r="DL32" s="638">
        <v>68</v>
      </c>
      <c r="DM32" s="630"/>
      <c r="DN32" s="630"/>
      <c r="DO32" s="630"/>
      <c r="DP32" s="630"/>
      <c r="DQ32" s="630"/>
      <c r="DR32" s="630"/>
      <c r="DS32" s="630"/>
      <c r="DT32" s="630"/>
      <c r="DU32" s="630"/>
      <c r="DV32" s="631"/>
      <c r="DW32" s="634">
        <v>0</v>
      </c>
      <c r="DX32" s="665"/>
      <c r="DY32" s="665"/>
      <c r="DZ32" s="665"/>
      <c r="EA32" s="665"/>
      <c r="EB32" s="665"/>
      <c r="EC32" s="666"/>
    </row>
    <row r="33" spans="2:133" ht="11.25" customHeight="1" x14ac:dyDescent="0.15">
      <c r="B33" s="667" t="s">
        <v>315</v>
      </c>
      <c r="C33" s="668"/>
      <c r="D33" s="668"/>
      <c r="E33" s="668"/>
      <c r="F33" s="668"/>
      <c r="G33" s="668"/>
      <c r="H33" s="668"/>
      <c r="I33" s="668"/>
      <c r="J33" s="668"/>
      <c r="K33" s="668"/>
      <c r="L33" s="668"/>
      <c r="M33" s="668"/>
      <c r="N33" s="668"/>
      <c r="O33" s="668"/>
      <c r="P33" s="668"/>
      <c r="Q33" s="669"/>
      <c r="R33" s="629" t="s">
        <v>128</v>
      </c>
      <c r="S33" s="630"/>
      <c r="T33" s="630"/>
      <c r="U33" s="630"/>
      <c r="V33" s="630"/>
      <c r="W33" s="630"/>
      <c r="X33" s="630"/>
      <c r="Y33" s="631"/>
      <c r="Z33" s="632" t="s">
        <v>128</v>
      </c>
      <c r="AA33" s="632"/>
      <c r="AB33" s="632"/>
      <c r="AC33" s="632"/>
      <c r="AD33" s="633" t="s">
        <v>128</v>
      </c>
      <c r="AE33" s="633"/>
      <c r="AF33" s="633"/>
      <c r="AG33" s="633"/>
      <c r="AH33" s="633"/>
      <c r="AI33" s="633"/>
      <c r="AJ33" s="633"/>
      <c r="AK33" s="633"/>
      <c r="AL33" s="634" t="s">
        <v>128</v>
      </c>
      <c r="AM33" s="635"/>
      <c r="AN33" s="635"/>
      <c r="AO33" s="636"/>
      <c r="AP33" s="693"/>
      <c r="AQ33" s="694"/>
      <c r="AR33" s="694"/>
      <c r="AS33" s="694"/>
      <c r="AT33" s="697"/>
      <c r="AU33" s="360"/>
      <c r="AV33" s="360"/>
      <c r="AW33" s="360"/>
      <c r="AX33" s="673" t="s">
        <v>316</v>
      </c>
      <c r="AY33" s="674"/>
      <c r="AZ33" s="674"/>
      <c r="BA33" s="674"/>
      <c r="BB33" s="674"/>
      <c r="BC33" s="674"/>
      <c r="BD33" s="674"/>
      <c r="BE33" s="674"/>
      <c r="BF33" s="675"/>
      <c r="BG33" s="699">
        <v>99.5</v>
      </c>
      <c r="BH33" s="700"/>
      <c r="BI33" s="700"/>
      <c r="BJ33" s="700"/>
      <c r="BK33" s="700"/>
      <c r="BL33" s="700"/>
      <c r="BM33" s="701">
        <v>98</v>
      </c>
      <c r="BN33" s="700"/>
      <c r="BO33" s="700"/>
      <c r="BP33" s="700"/>
      <c r="BQ33" s="702"/>
      <c r="BR33" s="699">
        <v>99.3</v>
      </c>
      <c r="BS33" s="700"/>
      <c r="BT33" s="700"/>
      <c r="BU33" s="700"/>
      <c r="BV33" s="700"/>
      <c r="BW33" s="700"/>
      <c r="BX33" s="701">
        <v>97.6</v>
      </c>
      <c r="BY33" s="700"/>
      <c r="BZ33" s="700"/>
      <c r="CA33" s="700"/>
      <c r="CB33" s="702"/>
      <c r="CD33" s="644" t="s">
        <v>317</v>
      </c>
      <c r="CE33" s="645"/>
      <c r="CF33" s="645"/>
      <c r="CG33" s="645"/>
      <c r="CH33" s="645"/>
      <c r="CI33" s="645"/>
      <c r="CJ33" s="645"/>
      <c r="CK33" s="645"/>
      <c r="CL33" s="645"/>
      <c r="CM33" s="645"/>
      <c r="CN33" s="645"/>
      <c r="CO33" s="645"/>
      <c r="CP33" s="645"/>
      <c r="CQ33" s="646"/>
      <c r="CR33" s="629">
        <v>4965046</v>
      </c>
      <c r="CS33" s="663"/>
      <c r="CT33" s="663"/>
      <c r="CU33" s="663"/>
      <c r="CV33" s="663"/>
      <c r="CW33" s="663"/>
      <c r="CX33" s="663"/>
      <c r="CY33" s="664"/>
      <c r="CZ33" s="634">
        <v>47.4</v>
      </c>
      <c r="DA33" s="665"/>
      <c r="DB33" s="665"/>
      <c r="DC33" s="671"/>
      <c r="DD33" s="638">
        <v>3221408</v>
      </c>
      <c r="DE33" s="663"/>
      <c r="DF33" s="663"/>
      <c r="DG33" s="663"/>
      <c r="DH33" s="663"/>
      <c r="DI33" s="663"/>
      <c r="DJ33" s="663"/>
      <c r="DK33" s="664"/>
      <c r="DL33" s="638">
        <v>2041116</v>
      </c>
      <c r="DM33" s="663"/>
      <c r="DN33" s="663"/>
      <c r="DO33" s="663"/>
      <c r="DP33" s="663"/>
      <c r="DQ33" s="663"/>
      <c r="DR33" s="663"/>
      <c r="DS33" s="663"/>
      <c r="DT33" s="663"/>
      <c r="DU33" s="663"/>
      <c r="DV33" s="664"/>
      <c r="DW33" s="634">
        <v>33.6</v>
      </c>
      <c r="DX33" s="665"/>
      <c r="DY33" s="665"/>
      <c r="DZ33" s="665"/>
      <c r="EA33" s="665"/>
      <c r="EB33" s="665"/>
      <c r="EC33" s="666"/>
    </row>
    <row r="34" spans="2:133" ht="11.25" customHeight="1" x14ac:dyDescent="0.15">
      <c r="B34" s="626" t="s">
        <v>318</v>
      </c>
      <c r="C34" s="627"/>
      <c r="D34" s="627"/>
      <c r="E34" s="627"/>
      <c r="F34" s="627"/>
      <c r="G34" s="627"/>
      <c r="H34" s="627"/>
      <c r="I34" s="627"/>
      <c r="J34" s="627"/>
      <c r="K34" s="627"/>
      <c r="L34" s="627"/>
      <c r="M34" s="627"/>
      <c r="N34" s="627"/>
      <c r="O34" s="627"/>
      <c r="P34" s="627"/>
      <c r="Q34" s="628"/>
      <c r="R34" s="629">
        <v>495077</v>
      </c>
      <c r="S34" s="630"/>
      <c r="T34" s="630"/>
      <c r="U34" s="630"/>
      <c r="V34" s="630"/>
      <c r="W34" s="630"/>
      <c r="X34" s="630"/>
      <c r="Y34" s="631"/>
      <c r="Z34" s="632">
        <v>4.3</v>
      </c>
      <c r="AA34" s="632"/>
      <c r="AB34" s="632"/>
      <c r="AC34" s="632"/>
      <c r="AD34" s="633" t="s">
        <v>128</v>
      </c>
      <c r="AE34" s="633"/>
      <c r="AF34" s="633"/>
      <c r="AG34" s="633"/>
      <c r="AH34" s="633"/>
      <c r="AI34" s="633"/>
      <c r="AJ34" s="633"/>
      <c r="AK34" s="633"/>
      <c r="AL34" s="634" t="s">
        <v>128</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319</v>
      </c>
      <c r="CE34" s="645"/>
      <c r="CF34" s="645"/>
      <c r="CG34" s="645"/>
      <c r="CH34" s="645"/>
      <c r="CI34" s="645"/>
      <c r="CJ34" s="645"/>
      <c r="CK34" s="645"/>
      <c r="CL34" s="645"/>
      <c r="CM34" s="645"/>
      <c r="CN34" s="645"/>
      <c r="CO34" s="645"/>
      <c r="CP34" s="645"/>
      <c r="CQ34" s="646"/>
      <c r="CR34" s="629">
        <v>1503087</v>
      </c>
      <c r="CS34" s="630"/>
      <c r="CT34" s="630"/>
      <c r="CU34" s="630"/>
      <c r="CV34" s="630"/>
      <c r="CW34" s="630"/>
      <c r="CX34" s="630"/>
      <c r="CY34" s="631"/>
      <c r="CZ34" s="634">
        <v>14.4</v>
      </c>
      <c r="DA34" s="665"/>
      <c r="DB34" s="665"/>
      <c r="DC34" s="671"/>
      <c r="DD34" s="638">
        <v>870504</v>
      </c>
      <c r="DE34" s="630"/>
      <c r="DF34" s="630"/>
      <c r="DG34" s="630"/>
      <c r="DH34" s="630"/>
      <c r="DI34" s="630"/>
      <c r="DJ34" s="630"/>
      <c r="DK34" s="631"/>
      <c r="DL34" s="638">
        <v>733172</v>
      </c>
      <c r="DM34" s="630"/>
      <c r="DN34" s="630"/>
      <c r="DO34" s="630"/>
      <c r="DP34" s="630"/>
      <c r="DQ34" s="630"/>
      <c r="DR34" s="630"/>
      <c r="DS34" s="630"/>
      <c r="DT34" s="630"/>
      <c r="DU34" s="630"/>
      <c r="DV34" s="631"/>
      <c r="DW34" s="634">
        <v>12.1</v>
      </c>
      <c r="DX34" s="665"/>
      <c r="DY34" s="665"/>
      <c r="DZ34" s="665"/>
      <c r="EA34" s="665"/>
      <c r="EB34" s="665"/>
      <c r="EC34" s="666"/>
    </row>
    <row r="35" spans="2:133" ht="11.25" customHeight="1" x14ac:dyDescent="0.15">
      <c r="B35" s="626" t="s">
        <v>320</v>
      </c>
      <c r="C35" s="627"/>
      <c r="D35" s="627"/>
      <c r="E35" s="627"/>
      <c r="F35" s="627"/>
      <c r="G35" s="627"/>
      <c r="H35" s="627"/>
      <c r="I35" s="627"/>
      <c r="J35" s="627"/>
      <c r="K35" s="627"/>
      <c r="L35" s="627"/>
      <c r="M35" s="627"/>
      <c r="N35" s="627"/>
      <c r="O35" s="627"/>
      <c r="P35" s="627"/>
      <c r="Q35" s="628"/>
      <c r="R35" s="629">
        <v>62529</v>
      </c>
      <c r="S35" s="630"/>
      <c r="T35" s="630"/>
      <c r="U35" s="630"/>
      <c r="V35" s="630"/>
      <c r="W35" s="630"/>
      <c r="X35" s="630"/>
      <c r="Y35" s="631"/>
      <c r="Z35" s="632">
        <v>0.5</v>
      </c>
      <c r="AA35" s="632"/>
      <c r="AB35" s="632"/>
      <c r="AC35" s="632"/>
      <c r="AD35" s="633">
        <v>24781</v>
      </c>
      <c r="AE35" s="633"/>
      <c r="AF35" s="633"/>
      <c r="AG35" s="633"/>
      <c r="AH35" s="633"/>
      <c r="AI35" s="633"/>
      <c r="AJ35" s="633"/>
      <c r="AK35" s="633"/>
      <c r="AL35" s="634">
        <v>0.4</v>
      </c>
      <c r="AM35" s="635"/>
      <c r="AN35" s="635"/>
      <c r="AO35" s="636"/>
      <c r="AP35" s="218"/>
      <c r="AQ35" s="608" t="s">
        <v>321</v>
      </c>
      <c r="AR35" s="609"/>
      <c r="AS35" s="609"/>
      <c r="AT35" s="609"/>
      <c r="AU35" s="609"/>
      <c r="AV35" s="609"/>
      <c r="AW35" s="609"/>
      <c r="AX35" s="609"/>
      <c r="AY35" s="609"/>
      <c r="AZ35" s="609"/>
      <c r="BA35" s="609"/>
      <c r="BB35" s="609"/>
      <c r="BC35" s="609"/>
      <c r="BD35" s="609"/>
      <c r="BE35" s="609"/>
      <c r="BF35" s="610"/>
      <c r="BG35" s="608" t="s">
        <v>322</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323</v>
      </c>
      <c r="CE35" s="645"/>
      <c r="CF35" s="645"/>
      <c r="CG35" s="645"/>
      <c r="CH35" s="645"/>
      <c r="CI35" s="645"/>
      <c r="CJ35" s="645"/>
      <c r="CK35" s="645"/>
      <c r="CL35" s="645"/>
      <c r="CM35" s="645"/>
      <c r="CN35" s="645"/>
      <c r="CO35" s="645"/>
      <c r="CP35" s="645"/>
      <c r="CQ35" s="646"/>
      <c r="CR35" s="629">
        <v>53442</v>
      </c>
      <c r="CS35" s="663"/>
      <c r="CT35" s="663"/>
      <c r="CU35" s="663"/>
      <c r="CV35" s="663"/>
      <c r="CW35" s="663"/>
      <c r="CX35" s="663"/>
      <c r="CY35" s="664"/>
      <c r="CZ35" s="634">
        <v>0.5</v>
      </c>
      <c r="DA35" s="665"/>
      <c r="DB35" s="665"/>
      <c r="DC35" s="671"/>
      <c r="DD35" s="638">
        <v>31903</v>
      </c>
      <c r="DE35" s="663"/>
      <c r="DF35" s="663"/>
      <c r="DG35" s="663"/>
      <c r="DH35" s="663"/>
      <c r="DI35" s="663"/>
      <c r="DJ35" s="663"/>
      <c r="DK35" s="664"/>
      <c r="DL35" s="638">
        <v>28956</v>
      </c>
      <c r="DM35" s="663"/>
      <c r="DN35" s="663"/>
      <c r="DO35" s="663"/>
      <c r="DP35" s="663"/>
      <c r="DQ35" s="663"/>
      <c r="DR35" s="663"/>
      <c r="DS35" s="663"/>
      <c r="DT35" s="663"/>
      <c r="DU35" s="663"/>
      <c r="DV35" s="664"/>
      <c r="DW35" s="634">
        <v>0.5</v>
      </c>
      <c r="DX35" s="665"/>
      <c r="DY35" s="665"/>
      <c r="DZ35" s="665"/>
      <c r="EA35" s="665"/>
      <c r="EB35" s="665"/>
      <c r="EC35" s="666"/>
    </row>
    <row r="36" spans="2:133" ht="11.25" customHeight="1" x14ac:dyDescent="0.15">
      <c r="B36" s="626" t="s">
        <v>324</v>
      </c>
      <c r="C36" s="627"/>
      <c r="D36" s="627"/>
      <c r="E36" s="627"/>
      <c r="F36" s="627"/>
      <c r="G36" s="627"/>
      <c r="H36" s="627"/>
      <c r="I36" s="627"/>
      <c r="J36" s="627"/>
      <c r="K36" s="627"/>
      <c r="L36" s="627"/>
      <c r="M36" s="627"/>
      <c r="N36" s="627"/>
      <c r="O36" s="627"/>
      <c r="P36" s="627"/>
      <c r="Q36" s="628"/>
      <c r="R36" s="629">
        <v>31518</v>
      </c>
      <c r="S36" s="630"/>
      <c r="T36" s="630"/>
      <c r="U36" s="630"/>
      <c r="V36" s="630"/>
      <c r="W36" s="630"/>
      <c r="X36" s="630"/>
      <c r="Y36" s="631"/>
      <c r="Z36" s="632">
        <v>0.3</v>
      </c>
      <c r="AA36" s="632"/>
      <c r="AB36" s="632"/>
      <c r="AC36" s="632"/>
      <c r="AD36" s="633" t="s">
        <v>128</v>
      </c>
      <c r="AE36" s="633"/>
      <c r="AF36" s="633"/>
      <c r="AG36" s="633"/>
      <c r="AH36" s="633"/>
      <c r="AI36" s="633"/>
      <c r="AJ36" s="633"/>
      <c r="AK36" s="633"/>
      <c r="AL36" s="634" t="s">
        <v>128</v>
      </c>
      <c r="AM36" s="635"/>
      <c r="AN36" s="635"/>
      <c r="AO36" s="636"/>
      <c r="AP36" s="218"/>
      <c r="AQ36" s="703" t="s">
        <v>325</v>
      </c>
      <c r="AR36" s="704"/>
      <c r="AS36" s="704"/>
      <c r="AT36" s="704"/>
      <c r="AU36" s="704"/>
      <c r="AV36" s="704"/>
      <c r="AW36" s="704"/>
      <c r="AX36" s="704"/>
      <c r="AY36" s="705"/>
      <c r="AZ36" s="618">
        <v>1624750</v>
      </c>
      <c r="BA36" s="619"/>
      <c r="BB36" s="619"/>
      <c r="BC36" s="619"/>
      <c r="BD36" s="619"/>
      <c r="BE36" s="619"/>
      <c r="BF36" s="706"/>
      <c r="BG36" s="640" t="s">
        <v>326</v>
      </c>
      <c r="BH36" s="641"/>
      <c r="BI36" s="641"/>
      <c r="BJ36" s="641"/>
      <c r="BK36" s="641"/>
      <c r="BL36" s="641"/>
      <c r="BM36" s="641"/>
      <c r="BN36" s="641"/>
      <c r="BO36" s="641"/>
      <c r="BP36" s="641"/>
      <c r="BQ36" s="641"/>
      <c r="BR36" s="641"/>
      <c r="BS36" s="641"/>
      <c r="BT36" s="641"/>
      <c r="BU36" s="642"/>
      <c r="BV36" s="618">
        <v>45602</v>
      </c>
      <c r="BW36" s="619"/>
      <c r="BX36" s="619"/>
      <c r="BY36" s="619"/>
      <c r="BZ36" s="619"/>
      <c r="CA36" s="619"/>
      <c r="CB36" s="706"/>
      <c r="CD36" s="644" t="s">
        <v>327</v>
      </c>
      <c r="CE36" s="645"/>
      <c r="CF36" s="645"/>
      <c r="CG36" s="645"/>
      <c r="CH36" s="645"/>
      <c r="CI36" s="645"/>
      <c r="CJ36" s="645"/>
      <c r="CK36" s="645"/>
      <c r="CL36" s="645"/>
      <c r="CM36" s="645"/>
      <c r="CN36" s="645"/>
      <c r="CO36" s="645"/>
      <c r="CP36" s="645"/>
      <c r="CQ36" s="646"/>
      <c r="CR36" s="629">
        <v>2065412</v>
      </c>
      <c r="CS36" s="630"/>
      <c r="CT36" s="630"/>
      <c r="CU36" s="630"/>
      <c r="CV36" s="630"/>
      <c r="CW36" s="630"/>
      <c r="CX36" s="630"/>
      <c r="CY36" s="631"/>
      <c r="CZ36" s="634">
        <v>19.7</v>
      </c>
      <c r="DA36" s="665"/>
      <c r="DB36" s="665"/>
      <c r="DC36" s="671"/>
      <c r="DD36" s="638">
        <v>1159158</v>
      </c>
      <c r="DE36" s="630"/>
      <c r="DF36" s="630"/>
      <c r="DG36" s="630"/>
      <c r="DH36" s="630"/>
      <c r="DI36" s="630"/>
      <c r="DJ36" s="630"/>
      <c r="DK36" s="631"/>
      <c r="DL36" s="638">
        <v>523784</v>
      </c>
      <c r="DM36" s="630"/>
      <c r="DN36" s="630"/>
      <c r="DO36" s="630"/>
      <c r="DP36" s="630"/>
      <c r="DQ36" s="630"/>
      <c r="DR36" s="630"/>
      <c r="DS36" s="630"/>
      <c r="DT36" s="630"/>
      <c r="DU36" s="630"/>
      <c r="DV36" s="631"/>
      <c r="DW36" s="634">
        <v>8.6</v>
      </c>
      <c r="DX36" s="665"/>
      <c r="DY36" s="665"/>
      <c r="DZ36" s="665"/>
      <c r="EA36" s="665"/>
      <c r="EB36" s="665"/>
      <c r="EC36" s="666"/>
    </row>
    <row r="37" spans="2:133" ht="11.25" customHeight="1" x14ac:dyDescent="0.15">
      <c r="B37" s="626" t="s">
        <v>328</v>
      </c>
      <c r="C37" s="627"/>
      <c r="D37" s="627"/>
      <c r="E37" s="627"/>
      <c r="F37" s="627"/>
      <c r="G37" s="627"/>
      <c r="H37" s="627"/>
      <c r="I37" s="627"/>
      <c r="J37" s="627"/>
      <c r="K37" s="627"/>
      <c r="L37" s="627"/>
      <c r="M37" s="627"/>
      <c r="N37" s="627"/>
      <c r="O37" s="627"/>
      <c r="P37" s="627"/>
      <c r="Q37" s="628"/>
      <c r="R37" s="629">
        <v>714958</v>
      </c>
      <c r="S37" s="630"/>
      <c r="T37" s="630"/>
      <c r="U37" s="630"/>
      <c r="V37" s="630"/>
      <c r="W37" s="630"/>
      <c r="X37" s="630"/>
      <c r="Y37" s="631"/>
      <c r="Z37" s="632">
        <v>6.2</v>
      </c>
      <c r="AA37" s="632"/>
      <c r="AB37" s="632"/>
      <c r="AC37" s="632"/>
      <c r="AD37" s="633" t="s">
        <v>128</v>
      </c>
      <c r="AE37" s="633"/>
      <c r="AF37" s="633"/>
      <c r="AG37" s="633"/>
      <c r="AH37" s="633"/>
      <c r="AI37" s="633"/>
      <c r="AJ37" s="633"/>
      <c r="AK37" s="633"/>
      <c r="AL37" s="634" t="s">
        <v>128</v>
      </c>
      <c r="AM37" s="635"/>
      <c r="AN37" s="635"/>
      <c r="AO37" s="636"/>
      <c r="AQ37" s="707" t="s">
        <v>329</v>
      </c>
      <c r="AR37" s="708"/>
      <c r="AS37" s="708"/>
      <c r="AT37" s="708"/>
      <c r="AU37" s="708"/>
      <c r="AV37" s="708"/>
      <c r="AW37" s="708"/>
      <c r="AX37" s="708"/>
      <c r="AY37" s="709"/>
      <c r="AZ37" s="629">
        <v>320418</v>
      </c>
      <c r="BA37" s="630"/>
      <c r="BB37" s="630"/>
      <c r="BC37" s="630"/>
      <c r="BD37" s="663"/>
      <c r="BE37" s="663"/>
      <c r="BF37" s="687"/>
      <c r="BG37" s="644" t="s">
        <v>330</v>
      </c>
      <c r="BH37" s="645"/>
      <c r="BI37" s="645"/>
      <c r="BJ37" s="645"/>
      <c r="BK37" s="645"/>
      <c r="BL37" s="645"/>
      <c r="BM37" s="645"/>
      <c r="BN37" s="645"/>
      <c r="BO37" s="645"/>
      <c r="BP37" s="645"/>
      <c r="BQ37" s="645"/>
      <c r="BR37" s="645"/>
      <c r="BS37" s="645"/>
      <c r="BT37" s="645"/>
      <c r="BU37" s="646"/>
      <c r="BV37" s="629">
        <v>19852</v>
      </c>
      <c r="BW37" s="630"/>
      <c r="BX37" s="630"/>
      <c r="BY37" s="630"/>
      <c r="BZ37" s="630"/>
      <c r="CA37" s="630"/>
      <c r="CB37" s="639"/>
      <c r="CD37" s="644" t="s">
        <v>331</v>
      </c>
      <c r="CE37" s="645"/>
      <c r="CF37" s="645"/>
      <c r="CG37" s="645"/>
      <c r="CH37" s="645"/>
      <c r="CI37" s="645"/>
      <c r="CJ37" s="645"/>
      <c r="CK37" s="645"/>
      <c r="CL37" s="645"/>
      <c r="CM37" s="645"/>
      <c r="CN37" s="645"/>
      <c r="CO37" s="645"/>
      <c r="CP37" s="645"/>
      <c r="CQ37" s="646"/>
      <c r="CR37" s="629">
        <v>19904</v>
      </c>
      <c r="CS37" s="663"/>
      <c r="CT37" s="663"/>
      <c r="CU37" s="663"/>
      <c r="CV37" s="663"/>
      <c r="CW37" s="663"/>
      <c r="CX37" s="663"/>
      <c r="CY37" s="664"/>
      <c r="CZ37" s="634">
        <v>0.2</v>
      </c>
      <c r="DA37" s="665"/>
      <c r="DB37" s="665"/>
      <c r="DC37" s="671"/>
      <c r="DD37" s="638">
        <v>19904</v>
      </c>
      <c r="DE37" s="663"/>
      <c r="DF37" s="663"/>
      <c r="DG37" s="663"/>
      <c r="DH37" s="663"/>
      <c r="DI37" s="663"/>
      <c r="DJ37" s="663"/>
      <c r="DK37" s="664"/>
      <c r="DL37" s="638">
        <v>19904</v>
      </c>
      <c r="DM37" s="663"/>
      <c r="DN37" s="663"/>
      <c r="DO37" s="663"/>
      <c r="DP37" s="663"/>
      <c r="DQ37" s="663"/>
      <c r="DR37" s="663"/>
      <c r="DS37" s="663"/>
      <c r="DT37" s="663"/>
      <c r="DU37" s="663"/>
      <c r="DV37" s="664"/>
      <c r="DW37" s="634">
        <v>0.3</v>
      </c>
      <c r="DX37" s="665"/>
      <c r="DY37" s="665"/>
      <c r="DZ37" s="665"/>
      <c r="EA37" s="665"/>
      <c r="EB37" s="665"/>
      <c r="EC37" s="666"/>
    </row>
    <row r="38" spans="2:133" ht="11.25" customHeight="1" x14ac:dyDescent="0.15">
      <c r="B38" s="626" t="s">
        <v>332</v>
      </c>
      <c r="C38" s="627"/>
      <c r="D38" s="627"/>
      <c r="E38" s="627"/>
      <c r="F38" s="627"/>
      <c r="G38" s="627"/>
      <c r="H38" s="627"/>
      <c r="I38" s="627"/>
      <c r="J38" s="627"/>
      <c r="K38" s="627"/>
      <c r="L38" s="627"/>
      <c r="M38" s="627"/>
      <c r="N38" s="627"/>
      <c r="O38" s="627"/>
      <c r="P38" s="627"/>
      <c r="Q38" s="628"/>
      <c r="R38" s="629">
        <v>695665</v>
      </c>
      <c r="S38" s="630"/>
      <c r="T38" s="630"/>
      <c r="U38" s="630"/>
      <c r="V38" s="630"/>
      <c r="W38" s="630"/>
      <c r="X38" s="630"/>
      <c r="Y38" s="631"/>
      <c r="Z38" s="632">
        <v>6.1</v>
      </c>
      <c r="AA38" s="632"/>
      <c r="AB38" s="632"/>
      <c r="AC38" s="632"/>
      <c r="AD38" s="633" t="s">
        <v>128</v>
      </c>
      <c r="AE38" s="633"/>
      <c r="AF38" s="633"/>
      <c r="AG38" s="633"/>
      <c r="AH38" s="633"/>
      <c r="AI38" s="633"/>
      <c r="AJ38" s="633"/>
      <c r="AK38" s="633"/>
      <c r="AL38" s="634" t="s">
        <v>128</v>
      </c>
      <c r="AM38" s="635"/>
      <c r="AN38" s="635"/>
      <c r="AO38" s="636"/>
      <c r="AQ38" s="707" t="s">
        <v>333</v>
      </c>
      <c r="AR38" s="708"/>
      <c r="AS38" s="708"/>
      <c r="AT38" s="708"/>
      <c r="AU38" s="708"/>
      <c r="AV38" s="708"/>
      <c r="AW38" s="708"/>
      <c r="AX38" s="708"/>
      <c r="AY38" s="709"/>
      <c r="AZ38" s="629">
        <v>307760</v>
      </c>
      <c r="BA38" s="630"/>
      <c r="BB38" s="630"/>
      <c r="BC38" s="630"/>
      <c r="BD38" s="663"/>
      <c r="BE38" s="663"/>
      <c r="BF38" s="687"/>
      <c r="BG38" s="644" t="s">
        <v>334</v>
      </c>
      <c r="BH38" s="645"/>
      <c r="BI38" s="645"/>
      <c r="BJ38" s="645"/>
      <c r="BK38" s="645"/>
      <c r="BL38" s="645"/>
      <c r="BM38" s="645"/>
      <c r="BN38" s="645"/>
      <c r="BO38" s="645"/>
      <c r="BP38" s="645"/>
      <c r="BQ38" s="645"/>
      <c r="BR38" s="645"/>
      <c r="BS38" s="645"/>
      <c r="BT38" s="645"/>
      <c r="BU38" s="646"/>
      <c r="BV38" s="629">
        <v>1347</v>
      </c>
      <c r="BW38" s="630"/>
      <c r="BX38" s="630"/>
      <c r="BY38" s="630"/>
      <c r="BZ38" s="630"/>
      <c r="CA38" s="630"/>
      <c r="CB38" s="639"/>
      <c r="CD38" s="644" t="s">
        <v>335</v>
      </c>
      <c r="CE38" s="645"/>
      <c r="CF38" s="645"/>
      <c r="CG38" s="645"/>
      <c r="CH38" s="645"/>
      <c r="CI38" s="645"/>
      <c r="CJ38" s="645"/>
      <c r="CK38" s="645"/>
      <c r="CL38" s="645"/>
      <c r="CM38" s="645"/>
      <c r="CN38" s="645"/>
      <c r="CO38" s="645"/>
      <c r="CP38" s="645"/>
      <c r="CQ38" s="646"/>
      <c r="CR38" s="629">
        <v>1025976</v>
      </c>
      <c r="CS38" s="630"/>
      <c r="CT38" s="630"/>
      <c r="CU38" s="630"/>
      <c r="CV38" s="630"/>
      <c r="CW38" s="630"/>
      <c r="CX38" s="630"/>
      <c r="CY38" s="631"/>
      <c r="CZ38" s="634">
        <v>9.8000000000000007</v>
      </c>
      <c r="DA38" s="665"/>
      <c r="DB38" s="665"/>
      <c r="DC38" s="671"/>
      <c r="DD38" s="638">
        <v>901973</v>
      </c>
      <c r="DE38" s="630"/>
      <c r="DF38" s="630"/>
      <c r="DG38" s="630"/>
      <c r="DH38" s="630"/>
      <c r="DI38" s="630"/>
      <c r="DJ38" s="630"/>
      <c r="DK38" s="631"/>
      <c r="DL38" s="638">
        <v>753509</v>
      </c>
      <c r="DM38" s="630"/>
      <c r="DN38" s="630"/>
      <c r="DO38" s="630"/>
      <c r="DP38" s="630"/>
      <c r="DQ38" s="630"/>
      <c r="DR38" s="630"/>
      <c r="DS38" s="630"/>
      <c r="DT38" s="630"/>
      <c r="DU38" s="630"/>
      <c r="DV38" s="631"/>
      <c r="DW38" s="634">
        <v>12.4</v>
      </c>
      <c r="DX38" s="665"/>
      <c r="DY38" s="665"/>
      <c r="DZ38" s="665"/>
      <c r="EA38" s="665"/>
      <c r="EB38" s="665"/>
      <c r="EC38" s="666"/>
    </row>
    <row r="39" spans="2:133" ht="11.25" customHeight="1" x14ac:dyDescent="0.15">
      <c r="B39" s="626" t="s">
        <v>336</v>
      </c>
      <c r="C39" s="627"/>
      <c r="D39" s="627"/>
      <c r="E39" s="627"/>
      <c r="F39" s="627"/>
      <c r="G39" s="627"/>
      <c r="H39" s="627"/>
      <c r="I39" s="627"/>
      <c r="J39" s="627"/>
      <c r="K39" s="627"/>
      <c r="L39" s="627"/>
      <c r="M39" s="627"/>
      <c r="N39" s="627"/>
      <c r="O39" s="627"/>
      <c r="P39" s="627"/>
      <c r="Q39" s="628"/>
      <c r="R39" s="629">
        <v>154230</v>
      </c>
      <c r="S39" s="630"/>
      <c r="T39" s="630"/>
      <c r="U39" s="630"/>
      <c r="V39" s="630"/>
      <c r="W39" s="630"/>
      <c r="X39" s="630"/>
      <c r="Y39" s="631"/>
      <c r="Z39" s="632">
        <v>1.3</v>
      </c>
      <c r="AA39" s="632"/>
      <c r="AB39" s="632"/>
      <c r="AC39" s="632"/>
      <c r="AD39" s="633">
        <v>4199</v>
      </c>
      <c r="AE39" s="633"/>
      <c r="AF39" s="633"/>
      <c r="AG39" s="633"/>
      <c r="AH39" s="633"/>
      <c r="AI39" s="633"/>
      <c r="AJ39" s="633"/>
      <c r="AK39" s="633"/>
      <c r="AL39" s="634">
        <v>0.1</v>
      </c>
      <c r="AM39" s="635"/>
      <c r="AN39" s="635"/>
      <c r="AO39" s="636"/>
      <c r="AQ39" s="707" t="s">
        <v>337</v>
      </c>
      <c r="AR39" s="708"/>
      <c r="AS39" s="708"/>
      <c r="AT39" s="708"/>
      <c r="AU39" s="708"/>
      <c r="AV39" s="708"/>
      <c r="AW39" s="708"/>
      <c r="AX39" s="708"/>
      <c r="AY39" s="709"/>
      <c r="AZ39" s="629">
        <v>218485</v>
      </c>
      <c r="BA39" s="630"/>
      <c r="BB39" s="630"/>
      <c r="BC39" s="630"/>
      <c r="BD39" s="663"/>
      <c r="BE39" s="663"/>
      <c r="BF39" s="687"/>
      <c r="BG39" s="644" t="s">
        <v>338</v>
      </c>
      <c r="BH39" s="645"/>
      <c r="BI39" s="645"/>
      <c r="BJ39" s="645"/>
      <c r="BK39" s="645"/>
      <c r="BL39" s="645"/>
      <c r="BM39" s="645"/>
      <c r="BN39" s="645"/>
      <c r="BO39" s="645"/>
      <c r="BP39" s="645"/>
      <c r="BQ39" s="645"/>
      <c r="BR39" s="645"/>
      <c r="BS39" s="645"/>
      <c r="BT39" s="645"/>
      <c r="BU39" s="646"/>
      <c r="BV39" s="629">
        <v>2016</v>
      </c>
      <c r="BW39" s="630"/>
      <c r="BX39" s="630"/>
      <c r="BY39" s="630"/>
      <c r="BZ39" s="630"/>
      <c r="CA39" s="630"/>
      <c r="CB39" s="639"/>
      <c r="CD39" s="644" t="s">
        <v>339</v>
      </c>
      <c r="CE39" s="645"/>
      <c r="CF39" s="645"/>
      <c r="CG39" s="645"/>
      <c r="CH39" s="645"/>
      <c r="CI39" s="645"/>
      <c r="CJ39" s="645"/>
      <c r="CK39" s="645"/>
      <c r="CL39" s="645"/>
      <c r="CM39" s="645"/>
      <c r="CN39" s="645"/>
      <c r="CO39" s="645"/>
      <c r="CP39" s="645"/>
      <c r="CQ39" s="646"/>
      <c r="CR39" s="629">
        <v>291729</v>
      </c>
      <c r="CS39" s="663"/>
      <c r="CT39" s="663"/>
      <c r="CU39" s="663"/>
      <c r="CV39" s="663"/>
      <c r="CW39" s="663"/>
      <c r="CX39" s="663"/>
      <c r="CY39" s="664"/>
      <c r="CZ39" s="634">
        <v>2.8</v>
      </c>
      <c r="DA39" s="665"/>
      <c r="DB39" s="665"/>
      <c r="DC39" s="671"/>
      <c r="DD39" s="638">
        <v>252175</v>
      </c>
      <c r="DE39" s="663"/>
      <c r="DF39" s="663"/>
      <c r="DG39" s="663"/>
      <c r="DH39" s="663"/>
      <c r="DI39" s="663"/>
      <c r="DJ39" s="663"/>
      <c r="DK39" s="664"/>
      <c r="DL39" s="638" t="s">
        <v>128</v>
      </c>
      <c r="DM39" s="663"/>
      <c r="DN39" s="663"/>
      <c r="DO39" s="663"/>
      <c r="DP39" s="663"/>
      <c r="DQ39" s="663"/>
      <c r="DR39" s="663"/>
      <c r="DS39" s="663"/>
      <c r="DT39" s="663"/>
      <c r="DU39" s="663"/>
      <c r="DV39" s="664"/>
      <c r="DW39" s="634" t="s">
        <v>128</v>
      </c>
      <c r="DX39" s="665"/>
      <c r="DY39" s="665"/>
      <c r="DZ39" s="665"/>
      <c r="EA39" s="665"/>
      <c r="EB39" s="665"/>
      <c r="EC39" s="666"/>
    </row>
    <row r="40" spans="2:133" ht="11.25" customHeight="1" x14ac:dyDescent="0.15">
      <c r="B40" s="626" t="s">
        <v>340</v>
      </c>
      <c r="C40" s="627"/>
      <c r="D40" s="627"/>
      <c r="E40" s="627"/>
      <c r="F40" s="627"/>
      <c r="G40" s="627"/>
      <c r="H40" s="627"/>
      <c r="I40" s="627"/>
      <c r="J40" s="627"/>
      <c r="K40" s="627"/>
      <c r="L40" s="627"/>
      <c r="M40" s="627"/>
      <c r="N40" s="627"/>
      <c r="O40" s="627"/>
      <c r="P40" s="627"/>
      <c r="Q40" s="628"/>
      <c r="R40" s="629">
        <v>1379600</v>
      </c>
      <c r="S40" s="630"/>
      <c r="T40" s="630"/>
      <c r="U40" s="630"/>
      <c r="V40" s="630"/>
      <c r="W40" s="630"/>
      <c r="X40" s="630"/>
      <c r="Y40" s="631"/>
      <c r="Z40" s="632">
        <v>12</v>
      </c>
      <c r="AA40" s="632"/>
      <c r="AB40" s="632"/>
      <c r="AC40" s="632"/>
      <c r="AD40" s="633" t="s">
        <v>128</v>
      </c>
      <c r="AE40" s="633"/>
      <c r="AF40" s="633"/>
      <c r="AG40" s="633"/>
      <c r="AH40" s="633"/>
      <c r="AI40" s="633"/>
      <c r="AJ40" s="633"/>
      <c r="AK40" s="633"/>
      <c r="AL40" s="634" t="s">
        <v>128</v>
      </c>
      <c r="AM40" s="635"/>
      <c r="AN40" s="635"/>
      <c r="AO40" s="636"/>
      <c r="AQ40" s="707" t="s">
        <v>341</v>
      </c>
      <c r="AR40" s="708"/>
      <c r="AS40" s="708"/>
      <c r="AT40" s="708"/>
      <c r="AU40" s="708"/>
      <c r="AV40" s="708"/>
      <c r="AW40" s="708"/>
      <c r="AX40" s="708"/>
      <c r="AY40" s="709"/>
      <c r="AZ40" s="629">
        <v>59871</v>
      </c>
      <c r="BA40" s="630"/>
      <c r="BB40" s="630"/>
      <c r="BC40" s="630"/>
      <c r="BD40" s="663"/>
      <c r="BE40" s="663"/>
      <c r="BF40" s="687"/>
      <c r="BG40" s="710" t="s">
        <v>342</v>
      </c>
      <c r="BH40" s="711"/>
      <c r="BI40" s="711"/>
      <c r="BJ40" s="711"/>
      <c r="BK40" s="711"/>
      <c r="BL40" s="364"/>
      <c r="BM40" s="645" t="s">
        <v>343</v>
      </c>
      <c r="BN40" s="645"/>
      <c r="BO40" s="645"/>
      <c r="BP40" s="645"/>
      <c r="BQ40" s="645"/>
      <c r="BR40" s="645"/>
      <c r="BS40" s="645"/>
      <c r="BT40" s="645"/>
      <c r="BU40" s="646"/>
      <c r="BV40" s="629">
        <v>79</v>
      </c>
      <c r="BW40" s="630"/>
      <c r="BX40" s="630"/>
      <c r="BY40" s="630"/>
      <c r="BZ40" s="630"/>
      <c r="CA40" s="630"/>
      <c r="CB40" s="639"/>
      <c r="CD40" s="644" t="s">
        <v>344</v>
      </c>
      <c r="CE40" s="645"/>
      <c r="CF40" s="645"/>
      <c r="CG40" s="645"/>
      <c r="CH40" s="645"/>
      <c r="CI40" s="645"/>
      <c r="CJ40" s="645"/>
      <c r="CK40" s="645"/>
      <c r="CL40" s="645"/>
      <c r="CM40" s="645"/>
      <c r="CN40" s="645"/>
      <c r="CO40" s="645"/>
      <c r="CP40" s="645"/>
      <c r="CQ40" s="646"/>
      <c r="CR40" s="629">
        <v>25400</v>
      </c>
      <c r="CS40" s="630"/>
      <c r="CT40" s="630"/>
      <c r="CU40" s="630"/>
      <c r="CV40" s="630"/>
      <c r="CW40" s="630"/>
      <c r="CX40" s="630"/>
      <c r="CY40" s="631"/>
      <c r="CZ40" s="634">
        <v>0.2</v>
      </c>
      <c r="DA40" s="665"/>
      <c r="DB40" s="665"/>
      <c r="DC40" s="671"/>
      <c r="DD40" s="638">
        <v>5695</v>
      </c>
      <c r="DE40" s="630"/>
      <c r="DF40" s="630"/>
      <c r="DG40" s="630"/>
      <c r="DH40" s="630"/>
      <c r="DI40" s="630"/>
      <c r="DJ40" s="630"/>
      <c r="DK40" s="631"/>
      <c r="DL40" s="638">
        <v>1695</v>
      </c>
      <c r="DM40" s="630"/>
      <c r="DN40" s="630"/>
      <c r="DO40" s="630"/>
      <c r="DP40" s="630"/>
      <c r="DQ40" s="630"/>
      <c r="DR40" s="630"/>
      <c r="DS40" s="630"/>
      <c r="DT40" s="630"/>
      <c r="DU40" s="630"/>
      <c r="DV40" s="631"/>
      <c r="DW40" s="634">
        <v>0</v>
      </c>
      <c r="DX40" s="665"/>
      <c r="DY40" s="665"/>
      <c r="DZ40" s="665"/>
      <c r="EA40" s="665"/>
      <c r="EB40" s="665"/>
      <c r="EC40" s="666"/>
    </row>
    <row r="41" spans="2:133" ht="11.25" customHeight="1" x14ac:dyDescent="0.15">
      <c r="B41" s="626" t="s">
        <v>345</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32" t="s">
        <v>128</v>
      </c>
      <c r="AA41" s="632"/>
      <c r="AB41" s="632"/>
      <c r="AC41" s="632"/>
      <c r="AD41" s="633" t="s">
        <v>128</v>
      </c>
      <c r="AE41" s="633"/>
      <c r="AF41" s="633"/>
      <c r="AG41" s="633"/>
      <c r="AH41" s="633"/>
      <c r="AI41" s="633"/>
      <c r="AJ41" s="633"/>
      <c r="AK41" s="633"/>
      <c r="AL41" s="634" t="s">
        <v>128</v>
      </c>
      <c r="AM41" s="635"/>
      <c r="AN41" s="635"/>
      <c r="AO41" s="636"/>
      <c r="AQ41" s="707" t="s">
        <v>346</v>
      </c>
      <c r="AR41" s="708"/>
      <c r="AS41" s="708"/>
      <c r="AT41" s="708"/>
      <c r="AU41" s="708"/>
      <c r="AV41" s="708"/>
      <c r="AW41" s="708"/>
      <c r="AX41" s="708"/>
      <c r="AY41" s="709"/>
      <c r="AZ41" s="629">
        <v>142785</v>
      </c>
      <c r="BA41" s="630"/>
      <c r="BB41" s="630"/>
      <c r="BC41" s="630"/>
      <c r="BD41" s="663"/>
      <c r="BE41" s="663"/>
      <c r="BF41" s="687"/>
      <c r="BG41" s="710"/>
      <c r="BH41" s="711"/>
      <c r="BI41" s="711"/>
      <c r="BJ41" s="711"/>
      <c r="BK41" s="711"/>
      <c r="BL41" s="364"/>
      <c r="BM41" s="645" t="s">
        <v>347</v>
      </c>
      <c r="BN41" s="645"/>
      <c r="BO41" s="645"/>
      <c r="BP41" s="645"/>
      <c r="BQ41" s="645"/>
      <c r="BR41" s="645"/>
      <c r="BS41" s="645"/>
      <c r="BT41" s="645"/>
      <c r="BU41" s="646"/>
      <c r="BV41" s="629" t="s">
        <v>128</v>
      </c>
      <c r="BW41" s="630"/>
      <c r="BX41" s="630"/>
      <c r="BY41" s="630"/>
      <c r="BZ41" s="630"/>
      <c r="CA41" s="630"/>
      <c r="CB41" s="639"/>
      <c r="CD41" s="644" t="s">
        <v>348</v>
      </c>
      <c r="CE41" s="645"/>
      <c r="CF41" s="645"/>
      <c r="CG41" s="645"/>
      <c r="CH41" s="645"/>
      <c r="CI41" s="645"/>
      <c r="CJ41" s="645"/>
      <c r="CK41" s="645"/>
      <c r="CL41" s="645"/>
      <c r="CM41" s="645"/>
      <c r="CN41" s="645"/>
      <c r="CO41" s="645"/>
      <c r="CP41" s="645"/>
      <c r="CQ41" s="646"/>
      <c r="CR41" s="629" t="s">
        <v>128</v>
      </c>
      <c r="CS41" s="663"/>
      <c r="CT41" s="663"/>
      <c r="CU41" s="663"/>
      <c r="CV41" s="663"/>
      <c r="CW41" s="663"/>
      <c r="CX41" s="663"/>
      <c r="CY41" s="664"/>
      <c r="CZ41" s="634" t="s">
        <v>128</v>
      </c>
      <c r="DA41" s="665"/>
      <c r="DB41" s="665"/>
      <c r="DC41" s="671"/>
      <c r="DD41" s="638" t="s">
        <v>128</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349</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32" t="s">
        <v>128</v>
      </c>
      <c r="AA42" s="632"/>
      <c r="AB42" s="632"/>
      <c r="AC42" s="632"/>
      <c r="AD42" s="633" t="s">
        <v>128</v>
      </c>
      <c r="AE42" s="633"/>
      <c r="AF42" s="633"/>
      <c r="AG42" s="633"/>
      <c r="AH42" s="633"/>
      <c r="AI42" s="633"/>
      <c r="AJ42" s="633"/>
      <c r="AK42" s="633"/>
      <c r="AL42" s="634" t="s">
        <v>128</v>
      </c>
      <c r="AM42" s="635"/>
      <c r="AN42" s="635"/>
      <c r="AO42" s="636"/>
      <c r="AQ42" s="717" t="s">
        <v>350</v>
      </c>
      <c r="AR42" s="718"/>
      <c r="AS42" s="718"/>
      <c r="AT42" s="718"/>
      <c r="AU42" s="718"/>
      <c r="AV42" s="718"/>
      <c r="AW42" s="718"/>
      <c r="AX42" s="718"/>
      <c r="AY42" s="719"/>
      <c r="AZ42" s="723">
        <v>575431</v>
      </c>
      <c r="BA42" s="724"/>
      <c r="BB42" s="724"/>
      <c r="BC42" s="724"/>
      <c r="BD42" s="700"/>
      <c r="BE42" s="700"/>
      <c r="BF42" s="702"/>
      <c r="BG42" s="712"/>
      <c r="BH42" s="713"/>
      <c r="BI42" s="713"/>
      <c r="BJ42" s="713"/>
      <c r="BK42" s="713"/>
      <c r="BL42" s="365"/>
      <c r="BM42" s="655" t="s">
        <v>351</v>
      </c>
      <c r="BN42" s="655"/>
      <c r="BO42" s="655"/>
      <c r="BP42" s="655"/>
      <c r="BQ42" s="655"/>
      <c r="BR42" s="655"/>
      <c r="BS42" s="655"/>
      <c r="BT42" s="655"/>
      <c r="BU42" s="656"/>
      <c r="BV42" s="723">
        <v>411</v>
      </c>
      <c r="BW42" s="724"/>
      <c r="BX42" s="724"/>
      <c r="BY42" s="724"/>
      <c r="BZ42" s="724"/>
      <c r="CA42" s="724"/>
      <c r="CB42" s="736"/>
      <c r="CD42" s="626" t="s">
        <v>352</v>
      </c>
      <c r="CE42" s="627"/>
      <c r="CF42" s="627"/>
      <c r="CG42" s="627"/>
      <c r="CH42" s="627"/>
      <c r="CI42" s="627"/>
      <c r="CJ42" s="627"/>
      <c r="CK42" s="627"/>
      <c r="CL42" s="627"/>
      <c r="CM42" s="627"/>
      <c r="CN42" s="627"/>
      <c r="CO42" s="627"/>
      <c r="CP42" s="627"/>
      <c r="CQ42" s="628"/>
      <c r="CR42" s="629">
        <v>1861691</v>
      </c>
      <c r="CS42" s="663"/>
      <c r="CT42" s="663"/>
      <c r="CU42" s="663"/>
      <c r="CV42" s="663"/>
      <c r="CW42" s="663"/>
      <c r="CX42" s="663"/>
      <c r="CY42" s="664"/>
      <c r="CZ42" s="634">
        <v>17.8</v>
      </c>
      <c r="DA42" s="665"/>
      <c r="DB42" s="665"/>
      <c r="DC42" s="671"/>
      <c r="DD42" s="638">
        <v>490557</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353</v>
      </c>
      <c r="C43" s="627"/>
      <c r="D43" s="627"/>
      <c r="E43" s="627"/>
      <c r="F43" s="627"/>
      <c r="G43" s="627"/>
      <c r="H43" s="627"/>
      <c r="I43" s="627"/>
      <c r="J43" s="627"/>
      <c r="K43" s="627"/>
      <c r="L43" s="627"/>
      <c r="M43" s="627"/>
      <c r="N43" s="627"/>
      <c r="O43" s="627"/>
      <c r="P43" s="627"/>
      <c r="Q43" s="628"/>
      <c r="R43" s="629">
        <v>189100</v>
      </c>
      <c r="S43" s="630"/>
      <c r="T43" s="630"/>
      <c r="U43" s="630"/>
      <c r="V43" s="630"/>
      <c r="W43" s="630"/>
      <c r="X43" s="630"/>
      <c r="Y43" s="631"/>
      <c r="Z43" s="632">
        <v>1.6</v>
      </c>
      <c r="AA43" s="632"/>
      <c r="AB43" s="632"/>
      <c r="AC43" s="632"/>
      <c r="AD43" s="633" t="s">
        <v>128</v>
      </c>
      <c r="AE43" s="633"/>
      <c r="AF43" s="633"/>
      <c r="AG43" s="633"/>
      <c r="AH43" s="633"/>
      <c r="AI43" s="633"/>
      <c r="AJ43" s="633"/>
      <c r="AK43" s="633"/>
      <c r="AL43" s="634" t="s">
        <v>128</v>
      </c>
      <c r="AM43" s="635"/>
      <c r="AN43" s="635"/>
      <c r="AO43" s="636"/>
      <c r="BV43" s="219"/>
      <c r="BW43" s="219"/>
      <c r="BX43" s="219"/>
      <c r="BY43" s="219"/>
      <c r="BZ43" s="219"/>
      <c r="CA43" s="219"/>
      <c r="CB43" s="219"/>
      <c r="CD43" s="626" t="s">
        <v>354</v>
      </c>
      <c r="CE43" s="627"/>
      <c r="CF43" s="627"/>
      <c r="CG43" s="627"/>
      <c r="CH43" s="627"/>
      <c r="CI43" s="627"/>
      <c r="CJ43" s="627"/>
      <c r="CK43" s="627"/>
      <c r="CL43" s="627"/>
      <c r="CM43" s="627"/>
      <c r="CN43" s="627"/>
      <c r="CO43" s="627"/>
      <c r="CP43" s="627"/>
      <c r="CQ43" s="628"/>
      <c r="CR43" s="629" t="s">
        <v>128</v>
      </c>
      <c r="CS43" s="663"/>
      <c r="CT43" s="663"/>
      <c r="CU43" s="663"/>
      <c r="CV43" s="663"/>
      <c r="CW43" s="663"/>
      <c r="CX43" s="663"/>
      <c r="CY43" s="664"/>
      <c r="CZ43" s="634" t="s">
        <v>128</v>
      </c>
      <c r="DA43" s="665"/>
      <c r="DB43" s="665"/>
      <c r="DC43" s="671"/>
      <c r="DD43" s="638" t="s">
        <v>128</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355</v>
      </c>
      <c r="C44" s="674"/>
      <c r="D44" s="674"/>
      <c r="E44" s="674"/>
      <c r="F44" s="674"/>
      <c r="G44" s="674"/>
      <c r="H44" s="674"/>
      <c r="I44" s="674"/>
      <c r="J44" s="674"/>
      <c r="K44" s="674"/>
      <c r="L44" s="674"/>
      <c r="M44" s="674"/>
      <c r="N44" s="674"/>
      <c r="O44" s="674"/>
      <c r="P44" s="674"/>
      <c r="Q44" s="675"/>
      <c r="R44" s="723">
        <v>11474271</v>
      </c>
      <c r="S44" s="724"/>
      <c r="T44" s="724"/>
      <c r="U44" s="724"/>
      <c r="V44" s="724"/>
      <c r="W44" s="724"/>
      <c r="X44" s="724"/>
      <c r="Y44" s="725"/>
      <c r="Z44" s="726">
        <v>100</v>
      </c>
      <c r="AA44" s="726"/>
      <c r="AB44" s="726"/>
      <c r="AC44" s="726"/>
      <c r="AD44" s="727">
        <v>5885774</v>
      </c>
      <c r="AE44" s="727"/>
      <c r="AF44" s="727"/>
      <c r="AG44" s="727"/>
      <c r="AH44" s="727"/>
      <c r="AI44" s="727"/>
      <c r="AJ44" s="727"/>
      <c r="AK44" s="727"/>
      <c r="AL44" s="728">
        <v>100</v>
      </c>
      <c r="AM44" s="701"/>
      <c r="AN44" s="701"/>
      <c r="AO44" s="729"/>
      <c r="CD44" s="730" t="s">
        <v>302</v>
      </c>
      <c r="CE44" s="731"/>
      <c r="CF44" s="626" t="s">
        <v>356</v>
      </c>
      <c r="CG44" s="627"/>
      <c r="CH44" s="627"/>
      <c r="CI44" s="627"/>
      <c r="CJ44" s="627"/>
      <c r="CK44" s="627"/>
      <c r="CL44" s="627"/>
      <c r="CM44" s="627"/>
      <c r="CN44" s="627"/>
      <c r="CO44" s="627"/>
      <c r="CP44" s="627"/>
      <c r="CQ44" s="628"/>
      <c r="CR44" s="629">
        <v>1648168</v>
      </c>
      <c r="CS44" s="630"/>
      <c r="CT44" s="630"/>
      <c r="CU44" s="630"/>
      <c r="CV44" s="630"/>
      <c r="CW44" s="630"/>
      <c r="CX44" s="630"/>
      <c r="CY44" s="631"/>
      <c r="CZ44" s="634">
        <v>15.7</v>
      </c>
      <c r="DA44" s="635"/>
      <c r="DB44" s="635"/>
      <c r="DC44" s="647"/>
      <c r="DD44" s="638">
        <v>393622</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357</v>
      </c>
      <c r="CG45" s="627"/>
      <c r="CH45" s="627"/>
      <c r="CI45" s="627"/>
      <c r="CJ45" s="627"/>
      <c r="CK45" s="627"/>
      <c r="CL45" s="627"/>
      <c r="CM45" s="627"/>
      <c r="CN45" s="627"/>
      <c r="CO45" s="627"/>
      <c r="CP45" s="627"/>
      <c r="CQ45" s="628"/>
      <c r="CR45" s="629">
        <v>592611</v>
      </c>
      <c r="CS45" s="663"/>
      <c r="CT45" s="663"/>
      <c r="CU45" s="663"/>
      <c r="CV45" s="663"/>
      <c r="CW45" s="663"/>
      <c r="CX45" s="663"/>
      <c r="CY45" s="664"/>
      <c r="CZ45" s="634">
        <v>5.7</v>
      </c>
      <c r="DA45" s="665"/>
      <c r="DB45" s="665"/>
      <c r="DC45" s="671"/>
      <c r="DD45" s="638">
        <v>29866</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359</v>
      </c>
      <c r="CG46" s="627"/>
      <c r="CH46" s="627"/>
      <c r="CI46" s="627"/>
      <c r="CJ46" s="627"/>
      <c r="CK46" s="627"/>
      <c r="CL46" s="627"/>
      <c r="CM46" s="627"/>
      <c r="CN46" s="627"/>
      <c r="CO46" s="627"/>
      <c r="CP46" s="627"/>
      <c r="CQ46" s="628"/>
      <c r="CR46" s="629">
        <v>998574</v>
      </c>
      <c r="CS46" s="630"/>
      <c r="CT46" s="630"/>
      <c r="CU46" s="630"/>
      <c r="CV46" s="630"/>
      <c r="CW46" s="630"/>
      <c r="CX46" s="630"/>
      <c r="CY46" s="631"/>
      <c r="CZ46" s="634">
        <v>9.5</v>
      </c>
      <c r="DA46" s="635"/>
      <c r="DB46" s="635"/>
      <c r="DC46" s="647"/>
      <c r="DD46" s="638">
        <v>359573</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360</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361</v>
      </c>
      <c r="CG47" s="627"/>
      <c r="CH47" s="627"/>
      <c r="CI47" s="627"/>
      <c r="CJ47" s="627"/>
      <c r="CK47" s="627"/>
      <c r="CL47" s="627"/>
      <c r="CM47" s="627"/>
      <c r="CN47" s="627"/>
      <c r="CO47" s="627"/>
      <c r="CP47" s="627"/>
      <c r="CQ47" s="628"/>
      <c r="CR47" s="629">
        <v>213523</v>
      </c>
      <c r="CS47" s="663"/>
      <c r="CT47" s="663"/>
      <c r="CU47" s="663"/>
      <c r="CV47" s="663"/>
      <c r="CW47" s="663"/>
      <c r="CX47" s="663"/>
      <c r="CY47" s="664"/>
      <c r="CZ47" s="634">
        <v>2</v>
      </c>
      <c r="DA47" s="665"/>
      <c r="DB47" s="665"/>
      <c r="DC47" s="671"/>
      <c r="DD47" s="638">
        <v>96935</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362</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363</v>
      </c>
      <c r="CG48" s="627"/>
      <c r="CH48" s="627"/>
      <c r="CI48" s="627"/>
      <c r="CJ48" s="627"/>
      <c r="CK48" s="627"/>
      <c r="CL48" s="627"/>
      <c r="CM48" s="627"/>
      <c r="CN48" s="627"/>
      <c r="CO48" s="627"/>
      <c r="CP48" s="627"/>
      <c r="CQ48" s="628"/>
      <c r="CR48" s="629" t="s">
        <v>128</v>
      </c>
      <c r="CS48" s="630"/>
      <c r="CT48" s="630"/>
      <c r="CU48" s="630"/>
      <c r="CV48" s="630"/>
      <c r="CW48" s="630"/>
      <c r="CX48" s="630"/>
      <c r="CY48" s="631"/>
      <c r="CZ48" s="634" t="s">
        <v>128</v>
      </c>
      <c r="DA48" s="635"/>
      <c r="DB48" s="635"/>
      <c r="DC48" s="647"/>
      <c r="DD48" s="638" t="s">
        <v>128</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364</v>
      </c>
      <c r="CE49" s="674"/>
      <c r="CF49" s="674"/>
      <c r="CG49" s="674"/>
      <c r="CH49" s="674"/>
      <c r="CI49" s="674"/>
      <c r="CJ49" s="674"/>
      <c r="CK49" s="674"/>
      <c r="CL49" s="674"/>
      <c r="CM49" s="674"/>
      <c r="CN49" s="674"/>
      <c r="CO49" s="674"/>
      <c r="CP49" s="674"/>
      <c r="CQ49" s="675"/>
      <c r="CR49" s="723">
        <v>10470488</v>
      </c>
      <c r="CS49" s="700"/>
      <c r="CT49" s="700"/>
      <c r="CU49" s="700"/>
      <c r="CV49" s="700"/>
      <c r="CW49" s="700"/>
      <c r="CX49" s="700"/>
      <c r="CY49" s="737"/>
      <c r="CZ49" s="728">
        <v>100</v>
      </c>
      <c r="DA49" s="738"/>
      <c r="DB49" s="738"/>
      <c r="DC49" s="739"/>
      <c r="DD49" s="740">
        <v>6705295</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j43um8bzx87VOE1J/cFvUXpbonsU0YevFGbfRXLwoPxOqh89yhy/N0GNeD+est053ncFJOttJdfp4wthbALRtQ==" saltValue="Z4Vo0ZUscFmjovuPvlHZk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365</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366</v>
      </c>
      <c r="DK2" s="751"/>
      <c r="DL2" s="751"/>
      <c r="DM2" s="751"/>
      <c r="DN2" s="751"/>
      <c r="DO2" s="752"/>
      <c r="DP2" s="224"/>
      <c r="DQ2" s="750" t="s">
        <v>367</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368</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369</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370</v>
      </c>
      <c r="B5" s="756"/>
      <c r="C5" s="756"/>
      <c r="D5" s="756"/>
      <c r="E5" s="756"/>
      <c r="F5" s="756"/>
      <c r="G5" s="756"/>
      <c r="H5" s="756"/>
      <c r="I5" s="756"/>
      <c r="J5" s="756"/>
      <c r="K5" s="756"/>
      <c r="L5" s="756"/>
      <c r="M5" s="756"/>
      <c r="N5" s="756"/>
      <c r="O5" s="756"/>
      <c r="P5" s="757"/>
      <c r="Q5" s="761" t="s">
        <v>371</v>
      </c>
      <c r="R5" s="762"/>
      <c r="S5" s="762"/>
      <c r="T5" s="762"/>
      <c r="U5" s="763"/>
      <c r="V5" s="761" t="s">
        <v>372</v>
      </c>
      <c r="W5" s="762"/>
      <c r="X5" s="762"/>
      <c r="Y5" s="762"/>
      <c r="Z5" s="763"/>
      <c r="AA5" s="761" t="s">
        <v>373</v>
      </c>
      <c r="AB5" s="762"/>
      <c r="AC5" s="762"/>
      <c r="AD5" s="762"/>
      <c r="AE5" s="762"/>
      <c r="AF5" s="767" t="s">
        <v>374</v>
      </c>
      <c r="AG5" s="762"/>
      <c r="AH5" s="762"/>
      <c r="AI5" s="762"/>
      <c r="AJ5" s="768"/>
      <c r="AK5" s="762" t="s">
        <v>375</v>
      </c>
      <c r="AL5" s="762"/>
      <c r="AM5" s="762"/>
      <c r="AN5" s="762"/>
      <c r="AO5" s="763"/>
      <c r="AP5" s="761" t="s">
        <v>376</v>
      </c>
      <c r="AQ5" s="762"/>
      <c r="AR5" s="762"/>
      <c r="AS5" s="762"/>
      <c r="AT5" s="763"/>
      <c r="AU5" s="761" t="s">
        <v>377</v>
      </c>
      <c r="AV5" s="762"/>
      <c r="AW5" s="762"/>
      <c r="AX5" s="762"/>
      <c r="AY5" s="768"/>
      <c r="AZ5" s="228"/>
      <c r="BA5" s="228"/>
      <c r="BB5" s="228"/>
      <c r="BC5" s="228"/>
      <c r="BD5" s="228"/>
      <c r="BE5" s="229"/>
      <c r="BF5" s="229"/>
      <c r="BG5" s="229"/>
      <c r="BH5" s="229"/>
      <c r="BI5" s="229"/>
      <c r="BJ5" s="229"/>
      <c r="BK5" s="229"/>
      <c r="BL5" s="229"/>
      <c r="BM5" s="229"/>
      <c r="BN5" s="229"/>
      <c r="BO5" s="229"/>
      <c r="BP5" s="229"/>
      <c r="BQ5" s="755" t="s">
        <v>378</v>
      </c>
      <c r="BR5" s="756"/>
      <c r="BS5" s="756"/>
      <c r="BT5" s="756"/>
      <c r="BU5" s="756"/>
      <c r="BV5" s="756"/>
      <c r="BW5" s="756"/>
      <c r="BX5" s="756"/>
      <c r="BY5" s="756"/>
      <c r="BZ5" s="756"/>
      <c r="CA5" s="756"/>
      <c r="CB5" s="756"/>
      <c r="CC5" s="756"/>
      <c r="CD5" s="756"/>
      <c r="CE5" s="756"/>
      <c r="CF5" s="756"/>
      <c r="CG5" s="757"/>
      <c r="CH5" s="761" t="s">
        <v>379</v>
      </c>
      <c r="CI5" s="762"/>
      <c r="CJ5" s="762"/>
      <c r="CK5" s="762"/>
      <c r="CL5" s="763"/>
      <c r="CM5" s="761" t="s">
        <v>380</v>
      </c>
      <c r="CN5" s="762"/>
      <c r="CO5" s="762"/>
      <c r="CP5" s="762"/>
      <c r="CQ5" s="763"/>
      <c r="CR5" s="761" t="s">
        <v>381</v>
      </c>
      <c r="CS5" s="762"/>
      <c r="CT5" s="762"/>
      <c r="CU5" s="762"/>
      <c r="CV5" s="763"/>
      <c r="CW5" s="761" t="s">
        <v>382</v>
      </c>
      <c r="CX5" s="762"/>
      <c r="CY5" s="762"/>
      <c r="CZ5" s="762"/>
      <c r="DA5" s="763"/>
      <c r="DB5" s="761" t="s">
        <v>383</v>
      </c>
      <c r="DC5" s="762"/>
      <c r="DD5" s="762"/>
      <c r="DE5" s="762"/>
      <c r="DF5" s="763"/>
      <c r="DG5" s="791" t="s">
        <v>384</v>
      </c>
      <c r="DH5" s="792"/>
      <c r="DI5" s="792"/>
      <c r="DJ5" s="792"/>
      <c r="DK5" s="793"/>
      <c r="DL5" s="791" t="s">
        <v>385</v>
      </c>
      <c r="DM5" s="792"/>
      <c r="DN5" s="792"/>
      <c r="DO5" s="792"/>
      <c r="DP5" s="793"/>
      <c r="DQ5" s="761" t="s">
        <v>386</v>
      </c>
      <c r="DR5" s="762"/>
      <c r="DS5" s="762"/>
      <c r="DT5" s="762"/>
      <c r="DU5" s="763"/>
      <c r="DV5" s="761" t="s">
        <v>377</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387</v>
      </c>
      <c r="C7" s="778"/>
      <c r="D7" s="778"/>
      <c r="E7" s="778"/>
      <c r="F7" s="778"/>
      <c r="G7" s="778"/>
      <c r="H7" s="778"/>
      <c r="I7" s="778"/>
      <c r="J7" s="778"/>
      <c r="K7" s="778"/>
      <c r="L7" s="778"/>
      <c r="M7" s="778"/>
      <c r="N7" s="778"/>
      <c r="O7" s="778"/>
      <c r="P7" s="779"/>
      <c r="Q7" s="780">
        <v>11464</v>
      </c>
      <c r="R7" s="781"/>
      <c r="S7" s="781"/>
      <c r="T7" s="781"/>
      <c r="U7" s="781"/>
      <c r="V7" s="781">
        <v>10464</v>
      </c>
      <c r="W7" s="781"/>
      <c r="X7" s="781"/>
      <c r="Y7" s="781"/>
      <c r="Z7" s="781"/>
      <c r="AA7" s="781">
        <v>1000</v>
      </c>
      <c r="AB7" s="781"/>
      <c r="AC7" s="781"/>
      <c r="AD7" s="781"/>
      <c r="AE7" s="782"/>
      <c r="AF7" s="783">
        <v>823</v>
      </c>
      <c r="AG7" s="784"/>
      <c r="AH7" s="784"/>
      <c r="AI7" s="784"/>
      <c r="AJ7" s="785"/>
      <c r="AK7" s="786" t="s">
        <v>591</v>
      </c>
      <c r="AL7" s="787"/>
      <c r="AM7" s="787"/>
      <c r="AN7" s="787"/>
      <c r="AO7" s="787"/>
      <c r="AP7" s="787">
        <v>9425</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586</v>
      </c>
      <c r="BT7" s="775"/>
      <c r="BU7" s="775"/>
      <c r="BV7" s="775"/>
      <c r="BW7" s="775"/>
      <c r="BX7" s="775"/>
      <c r="BY7" s="775"/>
      <c r="BZ7" s="775"/>
      <c r="CA7" s="775"/>
      <c r="CB7" s="775"/>
      <c r="CC7" s="775"/>
      <c r="CD7" s="775"/>
      <c r="CE7" s="775"/>
      <c r="CF7" s="775"/>
      <c r="CG7" s="790"/>
      <c r="CH7" s="771">
        <v>3</v>
      </c>
      <c r="CI7" s="772"/>
      <c r="CJ7" s="772"/>
      <c r="CK7" s="772"/>
      <c r="CL7" s="773"/>
      <c r="CM7" s="771">
        <v>124</v>
      </c>
      <c r="CN7" s="772"/>
      <c r="CO7" s="772"/>
      <c r="CP7" s="772"/>
      <c r="CQ7" s="773"/>
      <c r="CR7" s="771">
        <v>100</v>
      </c>
      <c r="CS7" s="772"/>
      <c r="CT7" s="772"/>
      <c r="CU7" s="772"/>
      <c r="CV7" s="773"/>
      <c r="CW7" s="771">
        <v>11</v>
      </c>
      <c r="CX7" s="772"/>
      <c r="CY7" s="772"/>
      <c r="CZ7" s="772"/>
      <c r="DA7" s="773"/>
      <c r="DB7" s="771" t="s">
        <v>598</v>
      </c>
      <c r="DC7" s="772"/>
      <c r="DD7" s="772"/>
      <c r="DE7" s="772"/>
      <c r="DF7" s="773"/>
      <c r="DG7" s="771" t="s">
        <v>598</v>
      </c>
      <c r="DH7" s="772"/>
      <c r="DI7" s="772"/>
      <c r="DJ7" s="772"/>
      <c r="DK7" s="773"/>
      <c r="DL7" s="771" t="s">
        <v>598</v>
      </c>
      <c r="DM7" s="772"/>
      <c r="DN7" s="772"/>
      <c r="DO7" s="772"/>
      <c r="DP7" s="773"/>
      <c r="DQ7" s="771" t="s">
        <v>519</v>
      </c>
      <c r="DR7" s="772"/>
      <c r="DS7" s="772"/>
      <c r="DT7" s="772"/>
      <c r="DU7" s="773"/>
      <c r="DV7" s="774"/>
      <c r="DW7" s="775"/>
      <c r="DX7" s="775"/>
      <c r="DY7" s="775"/>
      <c r="DZ7" s="776"/>
      <c r="EA7" s="230"/>
    </row>
    <row r="8" spans="1:131" s="231" customFormat="1" ht="26.25" customHeight="1" x14ac:dyDescent="0.15">
      <c r="A8" s="234">
        <v>2</v>
      </c>
      <c r="B8" s="808" t="s">
        <v>388</v>
      </c>
      <c r="C8" s="809"/>
      <c r="D8" s="809"/>
      <c r="E8" s="809"/>
      <c r="F8" s="809"/>
      <c r="G8" s="809"/>
      <c r="H8" s="809"/>
      <c r="I8" s="809"/>
      <c r="J8" s="809"/>
      <c r="K8" s="809"/>
      <c r="L8" s="809"/>
      <c r="M8" s="809"/>
      <c r="N8" s="809"/>
      <c r="O8" s="809"/>
      <c r="P8" s="810"/>
      <c r="Q8" s="811">
        <v>10</v>
      </c>
      <c r="R8" s="812"/>
      <c r="S8" s="812"/>
      <c r="T8" s="812"/>
      <c r="U8" s="812"/>
      <c r="V8" s="812">
        <v>6</v>
      </c>
      <c r="W8" s="812"/>
      <c r="X8" s="812"/>
      <c r="Y8" s="812"/>
      <c r="Z8" s="812"/>
      <c r="AA8" s="812">
        <v>4</v>
      </c>
      <c r="AB8" s="812"/>
      <c r="AC8" s="812"/>
      <c r="AD8" s="812"/>
      <c r="AE8" s="813"/>
      <c r="AF8" s="814">
        <v>4</v>
      </c>
      <c r="AG8" s="815"/>
      <c r="AH8" s="815"/>
      <c r="AI8" s="815"/>
      <c r="AJ8" s="816"/>
      <c r="AK8" s="797" t="s">
        <v>591</v>
      </c>
      <c r="AL8" s="798"/>
      <c r="AM8" s="798"/>
      <c r="AN8" s="798"/>
      <c r="AO8" s="798"/>
      <c r="AP8" s="798" t="s">
        <v>591</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587</v>
      </c>
      <c r="BT8" s="802"/>
      <c r="BU8" s="802"/>
      <c r="BV8" s="802"/>
      <c r="BW8" s="802"/>
      <c r="BX8" s="802"/>
      <c r="BY8" s="802"/>
      <c r="BZ8" s="802"/>
      <c r="CA8" s="802"/>
      <c r="CB8" s="802"/>
      <c r="CC8" s="802"/>
      <c r="CD8" s="802"/>
      <c r="CE8" s="802"/>
      <c r="CF8" s="802"/>
      <c r="CG8" s="803"/>
      <c r="CH8" s="804">
        <v>46</v>
      </c>
      <c r="CI8" s="805"/>
      <c r="CJ8" s="805"/>
      <c r="CK8" s="805"/>
      <c r="CL8" s="806"/>
      <c r="CM8" s="804">
        <v>278</v>
      </c>
      <c r="CN8" s="805"/>
      <c r="CO8" s="805"/>
      <c r="CP8" s="805"/>
      <c r="CQ8" s="806"/>
      <c r="CR8" s="804">
        <v>210</v>
      </c>
      <c r="CS8" s="805"/>
      <c r="CT8" s="805"/>
      <c r="CU8" s="805"/>
      <c r="CV8" s="806"/>
      <c r="CW8" s="804">
        <v>3</v>
      </c>
      <c r="CX8" s="805"/>
      <c r="CY8" s="805"/>
      <c r="CZ8" s="805"/>
      <c r="DA8" s="806"/>
      <c r="DB8" s="804" t="s">
        <v>598</v>
      </c>
      <c r="DC8" s="805"/>
      <c r="DD8" s="805"/>
      <c r="DE8" s="805"/>
      <c r="DF8" s="806"/>
      <c r="DG8" s="804" t="s">
        <v>598</v>
      </c>
      <c r="DH8" s="805"/>
      <c r="DI8" s="805"/>
      <c r="DJ8" s="805"/>
      <c r="DK8" s="806"/>
      <c r="DL8" s="804" t="s">
        <v>598</v>
      </c>
      <c r="DM8" s="805"/>
      <c r="DN8" s="805"/>
      <c r="DO8" s="805"/>
      <c r="DP8" s="806"/>
      <c r="DQ8" s="804" t="s">
        <v>519</v>
      </c>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t="s">
        <v>588</v>
      </c>
      <c r="BT9" s="802"/>
      <c r="BU9" s="802"/>
      <c r="BV9" s="802"/>
      <c r="BW9" s="802"/>
      <c r="BX9" s="802"/>
      <c r="BY9" s="802"/>
      <c r="BZ9" s="802"/>
      <c r="CA9" s="802"/>
      <c r="CB9" s="802"/>
      <c r="CC9" s="802"/>
      <c r="CD9" s="802"/>
      <c r="CE9" s="802"/>
      <c r="CF9" s="802"/>
      <c r="CG9" s="803"/>
      <c r="CH9" s="804">
        <v>-4</v>
      </c>
      <c r="CI9" s="805"/>
      <c r="CJ9" s="805"/>
      <c r="CK9" s="805"/>
      <c r="CL9" s="806"/>
      <c r="CM9" s="804">
        <v>124</v>
      </c>
      <c r="CN9" s="805"/>
      <c r="CO9" s="805"/>
      <c r="CP9" s="805"/>
      <c r="CQ9" s="806"/>
      <c r="CR9" s="804">
        <v>10</v>
      </c>
      <c r="CS9" s="805"/>
      <c r="CT9" s="805"/>
      <c r="CU9" s="805"/>
      <c r="CV9" s="806"/>
      <c r="CW9" s="804">
        <v>3</v>
      </c>
      <c r="CX9" s="805"/>
      <c r="CY9" s="805"/>
      <c r="CZ9" s="805"/>
      <c r="DA9" s="806"/>
      <c r="DB9" s="804" t="s">
        <v>598</v>
      </c>
      <c r="DC9" s="805"/>
      <c r="DD9" s="805"/>
      <c r="DE9" s="805"/>
      <c r="DF9" s="806"/>
      <c r="DG9" s="804" t="s">
        <v>598</v>
      </c>
      <c r="DH9" s="805"/>
      <c r="DI9" s="805"/>
      <c r="DJ9" s="805"/>
      <c r="DK9" s="806"/>
      <c r="DL9" s="804" t="s">
        <v>598</v>
      </c>
      <c r="DM9" s="805"/>
      <c r="DN9" s="805"/>
      <c r="DO9" s="805"/>
      <c r="DP9" s="806"/>
      <c r="DQ9" s="804" t="s">
        <v>519</v>
      </c>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t="s">
        <v>589</v>
      </c>
      <c r="BT10" s="802"/>
      <c r="BU10" s="802"/>
      <c r="BV10" s="802"/>
      <c r="BW10" s="802"/>
      <c r="BX10" s="802"/>
      <c r="BY10" s="802"/>
      <c r="BZ10" s="802"/>
      <c r="CA10" s="802"/>
      <c r="CB10" s="802"/>
      <c r="CC10" s="802"/>
      <c r="CD10" s="802"/>
      <c r="CE10" s="802"/>
      <c r="CF10" s="802"/>
      <c r="CG10" s="803"/>
      <c r="CH10" s="804">
        <v>6</v>
      </c>
      <c r="CI10" s="805"/>
      <c r="CJ10" s="805"/>
      <c r="CK10" s="805"/>
      <c r="CL10" s="806"/>
      <c r="CM10" s="804">
        <v>28</v>
      </c>
      <c r="CN10" s="805"/>
      <c r="CO10" s="805"/>
      <c r="CP10" s="805"/>
      <c r="CQ10" s="806"/>
      <c r="CR10" s="804">
        <v>13</v>
      </c>
      <c r="CS10" s="805"/>
      <c r="CT10" s="805"/>
      <c r="CU10" s="805"/>
      <c r="CV10" s="806"/>
      <c r="CW10" s="804" t="s">
        <v>598</v>
      </c>
      <c r="CX10" s="805"/>
      <c r="CY10" s="805"/>
      <c r="CZ10" s="805"/>
      <c r="DA10" s="806"/>
      <c r="DB10" s="804" t="s">
        <v>598</v>
      </c>
      <c r="DC10" s="805"/>
      <c r="DD10" s="805"/>
      <c r="DE10" s="805"/>
      <c r="DF10" s="806"/>
      <c r="DG10" s="804" t="s">
        <v>598</v>
      </c>
      <c r="DH10" s="805"/>
      <c r="DI10" s="805"/>
      <c r="DJ10" s="805"/>
      <c r="DK10" s="806"/>
      <c r="DL10" s="804" t="s">
        <v>598</v>
      </c>
      <c r="DM10" s="805"/>
      <c r="DN10" s="805"/>
      <c r="DO10" s="805"/>
      <c r="DP10" s="806"/>
      <c r="DQ10" s="804" t="s">
        <v>519</v>
      </c>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t="s">
        <v>590</v>
      </c>
      <c r="BT11" s="802"/>
      <c r="BU11" s="802"/>
      <c r="BV11" s="802"/>
      <c r="BW11" s="802"/>
      <c r="BX11" s="802"/>
      <c r="BY11" s="802"/>
      <c r="BZ11" s="802"/>
      <c r="CA11" s="802"/>
      <c r="CB11" s="802"/>
      <c r="CC11" s="802"/>
      <c r="CD11" s="802"/>
      <c r="CE11" s="802"/>
      <c r="CF11" s="802"/>
      <c r="CG11" s="803"/>
      <c r="CH11" s="804">
        <v>-10</v>
      </c>
      <c r="CI11" s="805"/>
      <c r="CJ11" s="805"/>
      <c r="CK11" s="805"/>
      <c r="CL11" s="806"/>
      <c r="CM11" s="804">
        <v>16</v>
      </c>
      <c r="CN11" s="805"/>
      <c r="CO11" s="805"/>
      <c r="CP11" s="805"/>
      <c r="CQ11" s="806"/>
      <c r="CR11" s="804">
        <v>10</v>
      </c>
      <c r="CS11" s="805"/>
      <c r="CT11" s="805"/>
      <c r="CU11" s="805"/>
      <c r="CV11" s="806"/>
      <c r="CW11" s="804" t="s">
        <v>598</v>
      </c>
      <c r="CX11" s="805"/>
      <c r="CY11" s="805"/>
      <c r="CZ11" s="805"/>
      <c r="DA11" s="806"/>
      <c r="DB11" s="804" t="s">
        <v>598</v>
      </c>
      <c r="DC11" s="805"/>
      <c r="DD11" s="805"/>
      <c r="DE11" s="805"/>
      <c r="DF11" s="806"/>
      <c r="DG11" s="804" t="s">
        <v>598</v>
      </c>
      <c r="DH11" s="805"/>
      <c r="DI11" s="805"/>
      <c r="DJ11" s="805"/>
      <c r="DK11" s="806"/>
      <c r="DL11" s="804" t="s">
        <v>598</v>
      </c>
      <c r="DM11" s="805"/>
      <c r="DN11" s="805"/>
      <c r="DO11" s="805"/>
      <c r="DP11" s="806"/>
      <c r="DQ11" s="804" t="s">
        <v>519</v>
      </c>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t="s">
        <v>592</v>
      </c>
      <c r="BT12" s="802"/>
      <c r="BU12" s="802"/>
      <c r="BV12" s="802"/>
      <c r="BW12" s="802"/>
      <c r="BX12" s="802"/>
      <c r="BY12" s="802"/>
      <c r="BZ12" s="802"/>
      <c r="CA12" s="802"/>
      <c r="CB12" s="802"/>
      <c r="CC12" s="802"/>
      <c r="CD12" s="802"/>
      <c r="CE12" s="802"/>
      <c r="CF12" s="802"/>
      <c r="CG12" s="803"/>
      <c r="CH12" s="804">
        <v>-1</v>
      </c>
      <c r="CI12" s="805"/>
      <c r="CJ12" s="805"/>
      <c r="CK12" s="805"/>
      <c r="CL12" s="806"/>
      <c r="CM12" s="804">
        <v>5</v>
      </c>
      <c r="CN12" s="805"/>
      <c r="CO12" s="805"/>
      <c r="CP12" s="805"/>
      <c r="CQ12" s="806"/>
      <c r="CR12" s="804">
        <v>4</v>
      </c>
      <c r="CS12" s="805"/>
      <c r="CT12" s="805"/>
      <c r="CU12" s="805"/>
      <c r="CV12" s="806"/>
      <c r="CW12" s="804" t="s">
        <v>598</v>
      </c>
      <c r="CX12" s="805"/>
      <c r="CY12" s="805"/>
      <c r="CZ12" s="805"/>
      <c r="DA12" s="806"/>
      <c r="DB12" s="804" t="s">
        <v>598</v>
      </c>
      <c r="DC12" s="805"/>
      <c r="DD12" s="805"/>
      <c r="DE12" s="805"/>
      <c r="DF12" s="806"/>
      <c r="DG12" s="804" t="s">
        <v>598</v>
      </c>
      <c r="DH12" s="805"/>
      <c r="DI12" s="805"/>
      <c r="DJ12" s="805"/>
      <c r="DK12" s="806"/>
      <c r="DL12" s="804" t="s">
        <v>598</v>
      </c>
      <c r="DM12" s="805"/>
      <c r="DN12" s="805"/>
      <c r="DO12" s="805"/>
      <c r="DP12" s="806"/>
      <c r="DQ12" s="804" t="s">
        <v>519</v>
      </c>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389</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390</v>
      </c>
      <c r="B23" s="817" t="s">
        <v>391</v>
      </c>
      <c r="C23" s="818"/>
      <c r="D23" s="818"/>
      <c r="E23" s="818"/>
      <c r="F23" s="818"/>
      <c r="G23" s="818"/>
      <c r="H23" s="818"/>
      <c r="I23" s="818"/>
      <c r="J23" s="818"/>
      <c r="K23" s="818"/>
      <c r="L23" s="818"/>
      <c r="M23" s="818"/>
      <c r="N23" s="818"/>
      <c r="O23" s="818"/>
      <c r="P23" s="819"/>
      <c r="Q23" s="820">
        <v>11474</v>
      </c>
      <c r="R23" s="821"/>
      <c r="S23" s="821"/>
      <c r="T23" s="821"/>
      <c r="U23" s="821"/>
      <c r="V23" s="821">
        <v>10470</v>
      </c>
      <c r="W23" s="821"/>
      <c r="X23" s="821"/>
      <c r="Y23" s="821"/>
      <c r="Z23" s="821"/>
      <c r="AA23" s="821">
        <v>1004</v>
      </c>
      <c r="AB23" s="821"/>
      <c r="AC23" s="821"/>
      <c r="AD23" s="821"/>
      <c r="AE23" s="822"/>
      <c r="AF23" s="823">
        <v>827</v>
      </c>
      <c r="AG23" s="821"/>
      <c r="AH23" s="821"/>
      <c r="AI23" s="821"/>
      <c r="AJ23" s="824"/>
      <c r="AK23" s="825"/>
      <c r="AL23" s="826"/>
      <c r="AM23" s="826"/>
      <c r="AN23" s="826"/>
      <c r="AO23" s="826"/>
      <c r="AP23" s="821">
        <v>9425</v>
      </c>
      <c r="AQ23" s="821"/>
      <c r="AR23" s="821"/>
      <c r="AS23" s="821"/>
      <c r="AT23" s="821"/>
      <c r="AU23" s="837"/>
      <c r="AV23" s="837"/>
      <c r="AW23" s="837"/>
      <c r="AX23" s="837"/>
      <c r="AY23" s="838"/>
      <c r="AZ23" s="839" t="s">
        <v>128</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392</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393</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370</v>
      </c>
      <c r="B26" s="756"/>
      <c r="C26" s="756"/>
      <c r="D26" s="756"/>
      <c r="E26" s="756"/>
      <c r="F26" s="756"/>
      <c r="G26" s="756"/>
      <c r="H26" s="756"/>
      <c r="I26" s="756"/>
      <c r="J26" s="756"/>
      <c r="K26" s="756"/>
      <c r="L26" s="756"/>
      <c r="M26" s="756"/>
      <c r="N26" s="756"/>
      <c r="O26" s="756"/>
      <c r="P26" s="757"/>
      <c r="Q26" s="761" t="s">
        <v>394</v>
      </c>
      <c r="R26" s="762"/>
      <c r="S26" s="762"/>
      <c r="T26" s="762"/>
      <c r="U26" s="763"/>
      <c r="V26" s="761" t="s">
        <v>395</v>
      </c>
      <c r="W26" s="762"/>
      <c r="X26" s="762"/>
      <c r="Y26" s="762"/>
      <c r="Z26" s="763"/>
      <c r="AA26" s="761" t="s">
        <v>396</v>
      </c>
      <c r="AB26" s="762"/>
      <c r="AC26" s="762"/>
      <c r="AD26" s="762"/>
      <c r="AE26" s="762"/>
      <c r="AF26" s="842" t="s">
        <v>397</v>
      </c>
      <c r="AG26" s="843"/>
      <c r="AH26" s="843"/>
      <c r="AI26" s="843"/>
      <c r="AJ26" s="844"/>
      <c r="AK26" s="762" t="s">
        <v>398</v>
      </c>
      <c r="AL26" s="762"/>
      <c r="AM26" s="762"/>
      <c r="AN26" s="762"/>
      <c r="AO26" s="763"/>
      <c r="AP26" s="761" t="s">
        <v>399</v>
      </c>
      <c r="AQ26" s="762"/>
      <c r="AR26" s="762"/>
      <c r="AS26" s="762"/>
      <c r="AT26" s="763"/>
      <c r="AU26" s="761" t="s">
        <v>400</v>
      </c>
      <c r="AV26" s="762"/>
      <c r="AW26" s="762"/>
      <c r="AX26" s="762"/>
      <c r="AY26" s="763"/>
      <c r="AZ26" s="761" t="s">
        <v>401</v>
      </c>
      <c r="BA26" s="762"/>
      <c r="BB26" s="762"/>
      <c r="BC26" s="762"/>
      <c r="BD26" s="763"/>
      <c r="BE26" s="761" t="s">
        <v>377</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402</v>
      </c>
      <c r="C28" s="778"/>
      <c r="D28" s="778"/>
      <c r="E28" s="778"/>
      <c r="F28" s="778"/>
      <c r="G28" s="778"/>
      <c r="H28" s="778"/>
      <c r="I28" s="778"/>
      <c r="J28" s="778"/>
      <c r="K28" s="778"/>
      <c r="L28" s="778"/>
      <c r="M28" s="778"/>
      <c r="N28" s="778"/>
      <c r="O28" s="778"/>
      <c r="P28" s="779"/>
      <c r="Q28" s="850">
        <v>104</v>
      </c>
      <c r="R28" s="851"/>
      <c r="S28" s="851"/>
      <c r="T28" s="851"/>
      <c r="U28" s="851"/>
      <c r="V28" s="851">
        <v>54</v>
      </c>
      <c r="W28" s="851"/>
      <c r="X28" s="851"/>
      <c r="Y28" s="851"/>
      <c r="Z28" s="851"/>
      <c r="AA28" s="851">
        <v>50</v>
      </c>
      <c r="AB28" s="851"/>
      <c r="AC28" s="851"/>
      <c r="AD28" s="851"/>
      <c r="AE28" s="852"/>
      <c r="AF28" s="853">
        <v>50</v>
      </c>
      <c r="AG28" s="851"/>
      <c r="AH28" s="851"/>
      <c r="AI28" s="851"/>
      <c r="AJ28" s="854"/>
      <c r="AK28" s="855" t="s">
        <v>591</v>
      </c>
      <c r="AL28" s="856"/>
      <c r="AM28" s="856"/>
      <c r="AN28" s="856"/>
      <c r="AO28" s="856"/>
      <c r="AP28" s="856">
        <v>3</v>
      </c>
      <c r="AQ28" s="856"/>
      <c r="AR28" s="856"/>
      <c r="AS28" s="856"/>
      <c r="AT28" s="856"/>
      <c r="AU28" s="856" t="s">
        <v>591</v>
      </c>
      <c r="AV28" s="856"/>
      <c r="AW28" s="856"/>
      <c r="AX28" s="856"/>
      <c r="AY28" s="856"/>
      <c r="AZ28" s="857" t="s">
        <v>591</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403</v>
      </c>
      <c r="C29" s="809"/>
      <c r="D29" s="809"/>
      <c r="E29" s="809"/>
      <c r="F29" s="809"/>
      <c r="G29" s="809"/>
      <c r="H29" s="809"/>
      <c r="I29" s="809"/>
      <c r="J29" s="809"/>
      <c r="K29" s="809"/>
      <c r="L29" s="809"/>
      <c r="M29" s="809"/>
      <c r="N29" s="809"/>
      <c r="O29" s="809"/>
      <c r="P29" s="810"/>
      <c r="Q29" s="811">
        <v>1199</v>
      </c>
      <c r="R29" s="812"/>
      <c r="S29" s="812"/>
      <c r="T29" s="812"/>
      <c r="U29" s="812"/>
      <c r="V29" s="812">
        <v>1153</v>
      </c>
      <c r="W29" s="812"/>
      <c r="X29" s="812"/>
      <c r="Y29" s="812"/>
      <c r="Z29" s="812"/>
      <c r="AA29" s="812">
        <v>46</v>
      </c>
      <c r="AB29" s="812"/>
      <c r="AC29" s="812"/>
      <c r="AD29" s="812"/>
      <c r="AE29" s="813"/>
      <c r="AF29" s="814">
        <v>46</v>
      </c>
      <c r="AG29" s="815"/>
      <c r="AH29" s="815"/>
      <c r="AI29" s="815"/>
      <c r="AJ29" s="816"/>
      <c r="AK29" s="862">
        <v>132</v>
      </c>
      <c r="AL29" s="858"/>
      <c r="AM29" s="858"/>
      <c r="AN29" s="858"/>
      <c r="AO29" s="858"/>
      <c r="AP29" s="858" t="s">
        <v>591</v>
      </c>
      <c r="AQ29" s="858"/>
      <c r="AR29" s="858"/>
      <c r="AS29" s="858"/>
      <c r="AT29" s="858"/>
      <c r="AU29" s="858" t="s">
        <v>591</v>
      </c>
      <c r="AV29" s="858"/>
      <c r="AW29" s="858"/>
      <c r="AX29" s="858"/>
      <c r="AY29" s="858"/>
      <c r="AZ29" s="859" t="s">
        <v>591</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404</v>
      </c>
      <c r="C30" s="809"/>
      <c r="D30" s="809"/>
      <c r="E30" s="809"/>
      <c r="F30" s="809"/>
      <c r="G30" s="809"/>
      <c r="H30" s="809"/>
      <c r="I30" s="809"/>
      <c r="J30" s="809"/>
      <c r="K30" s="809"/>
      <c r="L30" s="809"/>
      <c r="M30" s="809"/>
      <c r="N30" s="809"/>
      <c r="O30" s="809"/>
      <c r="P30" s="810"/>
      <c r="Q30" s="811">
        <v>71</v>
      </c>
      <c r="R30" s="812"/>
      <c r="S30" s="812"/>
      <c r="T30" s="812"/>
      <c r="U30" s="812"/>
      <c r="V30" s="812">
        <v>53</v>
      </c>
      <c r="W30" s="812"/>
      <c r="X30" s="812"/>
      <c r="Y30" s="812"/>
      <c r="Z30" s="812"/>
      <c r="AA30" s="812">
        <v>18</v>
      </c>
      <c r="AB30" s="812"/>
      <c r="AC30" s="812"/>
      <c r="AD30" s="812"/>
      <c r="AE30" s="813"/>
      <c r="AF30" s="814">
        <v>18</v>
      </c>
      <c r="AG30" s="815"/>
      <c r="AH30" s="815"/>
      <c r="AI30" s="815"/>
      <c r="AJ30" s="816"/>
      <c r="AK30" s="862">
        <v>11</v>
      </c>
      <c r="AL30" s="858"/>
      <c r="AM30" s="858"/>
      <c r="AN30" s="858"/>
      <c r="AO30" s="858"/>
      <c r="AP30" s="858" t="s">
        <v>591</v>
      </c>
      <c r="AQ30" s="858"/>
      <c r="AR30" s="858"/>
      <c r="AS30" s="858"/>
      <c r="AT30" s="858"/>
      <c r="AU30" s="858" t="s">
        <v>591</v>
      </c>
      <c r="AV30" s="858"/>
      <c r="AW30" s="858"/>
      <c r="AX30" s="858"/>
      <c r="AY30" s="858"/>
      <c r="AZ30" s="859" t="s">
        <v>591</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405</v>
      </c>
      <c r="C31" s="809"/>
      <c r="D31" s="809"/>
      <c r="E31" s="809"/>
      <c r="F31" s="809"/>
      <c r="G31" s="809"/>
      <c r="H31" s="809"/>
      <c r="I31" s="809"/>
      <c r="J31" s="809"/>
      <c r="K31" s="809"/>
      <c r="L31" s="809"/>
      <c r="M31" s="809"/>
      <c r="N31" s="809"/>
      <c r="O31" s="809"/>
      <c r="P31" s="810"/>
      <c r="Q31" s="811">
        <v>1894</v>
      </c>
      <c r="R31" s="812"/>
      <c r="S31" s="812"/>
      <c r="T31" s="812"/>
      <c r="U31" s="812"/>
      <c r="V31" s="812">
        <v>1783</v>
      </c>
      <c r="W31" s="812"/>
      <c r="X31" s="812"/>
      <c r="Y31" s="812"/>
      <c r="Z31" s="812"/>
      <c r="AA31" s="812">
        <v>111</v>
      </c>
      <c r="AB31" s="812"/>
      <c r="AC31" s="812"/>
      <c r="AD31" s="812"/>
      <c r="AE31" s="813"/>
      <c r="AF31" s="814">
        <v>111</v>
      </c>
      <c r="AG31" s="815"/>
      <c r="AH31" s="815"/>
      <c r="AI31" s="815"/>
      <c r="AJ31" s="816"/>
      <c r="AK31" s="862">
        <v>301</v>
      </c>
      <c r="AL31" s="858"/>
      <c r="AM31" s="858"/>
      <c r="AN31" s="858"/>
      <c r="AO31" s="858"/>
      <c r="AP31" s="858" t="s">
        <v>591</v>
      </c>
      <c r="AQ31" s="858"/>
      <c r="AR31" s="858"/>
      <c r="AS31" s="858"/>
      <c r="AT31" s="858"/>
      <c r="AU31" s="858" t="s">
        <v>591</v>
      </c>
      <c r="AV31" s="858"/>
      <c r="AW31" s="858"/>
      <c r="AX31" s="858"/>
      <c r="AY31" s="858"/>
      <c r="AZ31" s="859" t="s">
        <v>591</v>
      </c>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406</v>
      </c>
      <c r="C32" s="809"/>
      <c r="D32" s="809"/>
      <c r="E32" s="809"/>
      <c r="F32" s="809"/>
      <c r="G32" s="809"/>
      <c r="H32" s="809"/>
      <c r="I32" s="809"/>
      <c r="J32" s="809"/>
      <c r="K32" s="809"/>
      <c r="L32" s="809"/>
      <c r="M32" s="809"/>
      <c r="N32" s="809"/>
      <c r="O32" s="809"/>
      <c r="P32" s="810"/>
      <c r="Q32" s="811">
        <v>162</v>
      </c>
      <c r="R32" s="812"/>
      <c r="S32" s="812"/>
      <c r="T32" s="812"/>
      <c r="U32" s="812"/>
      <c r="V32" s="812">
        <v>157</v>
      </c>
      <c r="W32" s="812"/>
      <c r="X32" s="812"/>
      <c r="Y32" s="812"/>
      <c r="Z32" s="812"/>
      <c r="AA32" s="812">
        <v>5</v>
      </c>
      <c r="AB32" s="812"/>
      <c r="AC32" s="812"/>
      <c r="AD32" s="812"/>
      <c r="AE32" s="813"/>
      <c r="AF32" s="814">
        <v>5</v>
      </c>
      <c r="AG32" s="815"/>
      <c r="AH32" s="815"/>
      <c r="AI32" s="815"/>
      <c r="AJ32" s="816"/>
      <c r="AK32" s="862">
        <v>274</v>
      </c>
      <c r="AL32" s="858"/>
      <c r="AM32" s="858"/>
      <c r="AN32" s="858"/>
      <c r="AO32" s="858"/>
      <c r="AP32" s="858" t="s">
        <v>591</v>
      </c>
      <c r="AQ32" s="858"/>
      <c r="AR32" s="858"/>
      <c r="AS32" s="858"/>
      <c r="AT32" s="858"/>
      <c r="AU32" s="858" t="s">
        <v>591</v>
      </c>
      <c r="AV32" s="858"/>
      <c r="AW32" s="858"/>
      <c r="AX32" s="858"/>
      <c r="AY32" s="858"/>
      <c r="AZ32" s="859" t="s">
        <v>591</v>
      </c>
      <c r="BA32" s="859"/>
      <c r="BB32" s="859"/>
      <c r="BC32" s="859"/>
      <c r="BD32" s="859"/>
      <c r="BE32" s="860"/>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407</v>
      </c>
      <c r="C33" s="809"/>
      <c r="D33" s="809"/>
      <c r="E33" s="809"/>
      <c r="F33" s="809"/>
      <c r="G33" s="809"/>
      <c r="H33" s="809"/>
      <c r="I33" s="809"/>
      <c r="J33" s="809"/>
      <c r="K33" s="809"/>
      <c r="L33" s="809"/>
      <c r="M33" s="809"/>
      <c r="N33" s="809"/>
      <c r="O33" s="809"/>
      <c r="P33" s="810"/>
      <c r="Q33" s="811">
        <v>961</v>
      </c>
      <c r="R33" s="812"/>
      <c r="S33" s="812"/>
      <c r="T33" s="812"/>
      <c r="U33" s="812"/>
      <c r="V33" s="812">
        <v>1013</v>
      </c>
      <c r="W33" s="812"/>
      <c r="X33" s="812"/>
      <c r="Y33" s="812"/>
      <c r="Z33" s="812"/>
      <c r="AA33" s="812">
        <v>-52</v>
      </c>
      <c r="AB33" s="812"/>
      <c r="AC33" s="812"/>
      <c r="AD33" s="812"/>
      <c r="AE33" s="813"/>
      <c r="AF33" s="814">
        <v>622</v>
      </c>
      <c r="AG33" s="815"/>
      <c r="AH33" s="815"/>
      <c r="AI33" s="815"/>
      <c r="AJ33" s="816"/>
      <c r="AK33" s="862">
        <v>218</v>
      </c>
      <c r="AL33" s="858"/>
      <c r="AM33" s="858"/>
      <c r="AN33" s="858"/>
      <c r="AO33" s="858"/>
      <c r="AP33" s="858">
        <v>121</v>
      </c>
      <c r="AQ33" s="858"/>
      <c r="AR33" s="858"/>
      <c r="AS33" s="858"/>
      <c r="AT33" s="858"/>
      <c r="AU33" s="858">
        <v>81</v>
      </c>
      <c r="AV33" s="858"/>
      <c r="AW33" s="858"/>
      <c r="AX33" s="858"/>
      <c r="AY33" s="858"/>
      <c r="AZ33" s="859" t="s">
        <v>591</v>
      </c>
      <c r="BA33" s="859"/>
      <c r="BB33" s="859"/>
      <c r="BC33" s="859"/>
      <c r="BD33" s="859"/>
      <c r="BE33" s="860" t="s">
        <v>408</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t="s">
        <v>409</v>
      </c>
      <c r="C34" s="809"/>
      <c r="D34" s="809"/>
      <c r="E34" s="809"/>
      <c r="F34" s="809"/>
      <c r="G34" s="809"/>
      <c r="H34" s="809"/>
      <c r="I34" s="809"/>
      <c r="J34" s="809"/>
      <c r="K34" s="809"/>
      <c r="L34" s="809"/>
      <c r="M34" s="809"/>
      <c r="N34" s="809"/>
      <c r="O34" s="809"/>
      <c r="P34" s="810"/>
      <c r="Q34" s="811">
        <v>319</v>
      </c>
      <c r="R34" s="812"/>
      <c r="S34" s="812"/>
      <c r="T34" s="812"/>
      <c r="U34" s="812"/>
      <c r="V34" s="812">
        <v>285</v>
      </c>
      <c r="W34" s="812"/>
      <c r="X34" s="812"/>
      <c r="Y34" s="812"/>
      <c r="Z34" s="812"/>
      <c r="AA34" s="812">
        <v>34</v>
      </c>
      <c r="AB34" s="812"/>
      <c r="AC34" s="812"/>
      <c r="AD34" s="812"/>
      <c r="AE34" s="813"/>
      <c r="AF34" s="814">
        <v>307</v>
      </c>
      <c r="AG34" s="815"/>
      <c r="AH34" s="815"/>
      <c r="AI34" s="815"/>
      <c r="AJ34" s="816"/>
      <c r="AK34" s="862">
        <v>60</v>
      </c>
      <c r="AL34" s="858"/>
      <c r="AM34" s="858"/>
      <c r="AN34" s="858"/>
      <c r="AO34" s="858"/>
      <c r="AP34" s="858">
        <v>219</v>
      </c>
      <c r="AQ34" s="858"/>
      <c r="AR34" s="858"/>
      <c r="AS34" s="858"/>
      <c r="AT34" s="858"/>
      <c r="AU34" s="858">
        <v>144</v>
      </c>
      <c r="AV34" s="858"/>
      <c r="AW34" s="858"/>
      <c r="AX34" s="858"/>
      <c r="AY34" s="858"/>
      <c r="AZ34" s="859" t="s">
        <v>591</v>
      </c>
      <c r="BA34" s="859"/>
      <c r="BB34" s="859"/>
      <c r="BC34" s="859"/>
      <c r="BD34" s="859"/>
      <c r="BE34" s="860" t="s">
        <v>408</v>
      </c>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t="s">
        <v>410</v>
      </c>
      <c r="C35" s="809"/>
      <c r="D35" s="809"/>
      <c r="E35" s="809"/>
      <c r="F35" s="809"/>
      <c r="G35" s="809"/>
      <c r="H35" s="809"/>
      <c r="I35" s="809"/>
      <c r="J35" s="809"/>
      <c r="K35" s="809"/>
      <c r="L35" s="809"/>
      <c r="M35" s="809"/>
      <c r="N35" s="809"/>
      <c r="O35" s="809"/>
      <c r="P35" s="810"/>
      <c r="Q35" s="811">
        <v>369</v>
      </c>
      <c r="R35" s="812"/>
      <c r="S35" s="812"/>
      <c r="T35" s="812"/>
      <c r="U35" s="812"/>
      <c r="V35" s="812">
        <v>388</v>
      </c>
      <c r="W35" s="812"/>
      <c r="X35" s="812"/>
      <c r="Y35" s="812"/>
      <c r="Z35" s="812"/>
      <c r="AA35" s="812">
        <v>-19</v>
      </c>
      <c r="AB35" s="812"/>
      <c r="AC35" s="812"/>
      <c r="AD35" s="812"/>
      <c r="AE35" s="813"/>
      <c r="AF35" s="814">
        <v>99</v>
      </c>
      <c r="AG35" s="815"/>
      <c r="AH35" s="815"/>
      <c r="AI35" s="815"/>
      <c r="AJ35" s="816"/>
      <c r="AK35" s="862">
        <v>320</v>
      </c>
      <c r="AL35" s="858"/>
      <c r="AM35" s="858"/>
      <c r="AN35" s="858"/>
      <c r="AO35" s="858"/>
      <c r="AP35" s="858">
        <v>1822</v>
      </c>
      <c r="AQ35" s="858"/>
      <c r="AR35" s="858"/>
      <c r="AS35" s="858"/>
      <c r="AT35" s="858"/>
      <c r="AU35" s="858">
        <v>1822</v>
      </c>
      <c r="AV35" s="858"/>
      <c r="AW35" s="858"/>
      <c r="AX35" s="858"/>
      <c r="AY35" s="858"/>
      <c r="AZ35" s="859" t="s">
        <v>591</v>
      </c>
      <c r="BA35" s="859"/>
      <c r="BB35" s="859"/>
      <c r="BC35" s="859"/>
      <c r="BD35" s="859"/>
      <c r="BE35" s="860" t="s">
        <v>411</v>
      </c>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t="s">
        <v>412</v>
      </c>
      <c r="C36" s="809"/>
      <c r="D36" s="809"/>
      <c r="E36" s="809"/>
      <c r="F36" s="809"/>
      <c r="G36" s="809"/>
      <c r="H36" s="809"/>
      <c r="I36" s="809"/>
      <c r="J36" s="809"/>
      <c r="K36" s="809"/>
      <c r="L36" s="809"/>
      <c r="M36" s="809"/>
      <c r="N36" s="809"/>
      <c r="O36" s="809"/>
      <c r="P36" s="810"/>
      <c r="Q36" s="811">
        <v>251</v>
      </c>
      <c r="R36" s="812"/>
      <c r="S36" s="812"/>
      <c r="T36" s="812"/>
      <c r="U36" s="812"/>
      <c r="V36" s="812">
        <v>237</v>
      </c>
      <c r="W36" s="812"/>
      <c r="X36" s="812"/>
      <c r="Y36" s="812"/>
      <c r="Z36" s="812"/>
      <c r="AA36" s="812">
        <v>14</v>
      </c>
      <c r="AB36" s="812"/>
      <c r="AC36" s="812"/>
      <c r="AD36" s="812"/>
      <c r="AE36" s="813"/>
      <c r="AF36" s="814">
        <v>14</v>
      </c>
      <c r="AG36" s="815"/>
      <c r="AH36" s="815"/>
      <c r="AI36" s="815"/>
      <c r="AJ36" s="816"/>
      <c r="AK36" s="862">
        <v>153</v>
      </c>
      <c r="AL36" s="858"/>
      <c r="AM36" s="858"/>
      <c r="AN36" s="858"/>
      <c r="AO36" s="858"/>
      <c r="AP36" s="858">
        <v>1124</v>
      </c>
      <c r="AQ36" s="858"/>
      <c r="AR36" s="858"/>
      <c r="AS36" s="858"/>
      <c r="AT36" s="858"/>
      <c r="AU36" s="858">
        <v>1124</v>
      </c>
      <c r="AV36" s="858"/>
      <c r="AW36" s="858"/>
      <c r="AX36" s="858"/>
      <c r="AY36" s="858"/>
      <c r="AZ36" s="859" t="s">
        <v>591</v>
      </c>
      <c r="BA36" s="859"/>
      <c r="BB36" s="859"/>
      <c r="BC36" s="859"/>
      <c r="BD36" s="859"/>
      <c r="BE36" s="860" t="s">
        <v>413</v>
      </c>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t="s">
        <v>414</v>
      </c>
      <c r="C37" s="809"/>
      <c r="D37" s="809"/>
      <c r="E37" s="809"/>
      <c r="F37" s="809"/>
      <c r="G37" s="809"/>
      <c r="H37" s="809"/>
      <c r="I37" s="809"/>
      <c r="J37" s="809"/>
      <c r="K37" s="809"/>
      <c r="L37" s="809"/>
      <c r="M37" s="809"/>
      <c r="N37" s="809"/>
      <c r="O37" s="809"/>
      <c r="P37" s="810"/>
      <c r="Q37" s="811">
        <v>188</v>
      </c>
      <c r="R37" s="812"/>
      <c r="S37" s="812"/>
      <c r="T37" s="812"/>
      <c r="U37" s="812"/>
      <c r="V37" s="812">
        <v>175</v>
      </c>
      <c r="W37" s="812"/>
      <c r="X37" s="812"/>
      <c r="Y37" s="812"/>
      <c r="Z37" s="812"/>
      <c r="AA37" s="812">
        <v>13</v>
      </c>
      <c r="AB37" s="812"/>
      <c r="AC37" s="812"/>
      <c r="AD37" s="812"/>
      <c r="AE37" s="813"/>
      <c r="AF37" s="814">
        <v>13</v>
      </c>
      <c r="AG37" s="815"/>
      <c r="AH37" s="815"/>
      <c r="AI37" s="815"/>
      <c r="AJ37" s="816"/>
      <c r="AK37" s="862">
        <v>128</v>
      </c>
      <c r="AL37" s="858"/>
      <c r="AM37" s="858"/>
      <c r="AN37" s="858"/>
      <c r="AO37" s="858"/>
      <c r="AP37" s="858">
        <v>798</v>
      </c>
      <c r="AQ37" s="858"/>
      <c r="AR37" s="858"/>
      <c r="AS37" s="858"/>
      <c r="AT37" s="858"/>
      <c r="AU37" s="858">
        <v>798</v>
      </c>
      <c r="AV37" s="858"/>
      <c r="AW37" s="858"/>
      <c r="AX37" s="858"/>
      <c r="AY37" s="858"/>
      <c r="AZ37" s="859" t="s">
        <v>591</v>
      </c>
      <c r="BA37" s="859"/>
      <c r="BB37" s="859"/>
      <c r="BC37" s="859"/>
      <c r="BD37" s="859"/>
      <c r="BE37" s="860" t="s">
        <v>415</v>
      </c>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t="s">
        <v>416</v>
      </c>
      <c r="C38" s="809"/>
      <c r="D38" s="809"/>
      <c r="E38" s="809"/>
      <c r="F38" s="809"/>
      <c r="G38" s="809"/>
      <c r="H38" s="809"/>
      <c r="I38" s="809"/>
      <c r="J38" s="809"/>
      <c r="K38" s="809"/>
      <c r="L38" s="809"/>
      <c r="M38" s="809"/>
      <c r="N38" s="809"/>
      <c r="O38" s="809"/>
      <c r="P38" s="810"/>
      <c r="Q38" s="811">
        <v>51</v>
      </c>
      <c r="R38" s="812"/>
      <c r="S38" s="812"/>
      <c r="T38" s="812"/>
      <c r="U38" s="812"/>
      <c r="V38" s="812">
        <v>47</v>
      </c>
      <c r="W38" s="812"/>
      <c r="X38" s="812"/>
      <c r="Y38" s="812"/>
      <c r="Z38" s="812"/>
      <c r="AA38" s="812">
        <v>4</v>
      </c>
      <c r="AB38" s="812"/>
      <c r="AC38" s="812"/>
      <c r="AD38" s="812"/>
      <c r="AE38" s="813"/>
      <c r="AF38" s="814">
        <v>4</v>
      </c>
      <c r="AG38" s="815"/>
      <c r="AH38" s="815"/>
      <c r="AI38" s="815"/>
      <c r="AJ38" s="816"/>
      <c r="AK38" s="862">
        <v>27</v>
      </c>
      <c r="AL38" s="858"/>
      <c r="AM38" s="858"/>
      <c r="AN38" s="858"/>
      <c r="AO38" s="858"/>
      <c r="AP38" s="858">
        <v>54</v>
      </c>
      <c r="AQ38" s="858"/>
      <c r="AR38" s="858"/>
      <c r="AS38" s="858"/>
      <c r="AT38" s="858"/>
      <c r="AU38" s="858">
        <v>54</v>
      </c>
      <c r="AV38" s="858"/>
      <c r="AW38" s="858"/>
      <c r="AX38" s="858"/>
      <c r="AY38" s="858"/>
      <c r="AZ38" s="859" t="s">
        <v>591</v>
      </c>
      <c r="BA38" s="859"/>
      <c r="BB38" s="859"/>
      <c r="BC38" s="859"/>
      <c r="BD38" s="859"/>
      <c r="BE38" s="860" t="s">
        <v>417</v>
      </c>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t="s">
        <v>418</v>
      </c>
      <c r="C39" s="809"/>
      <c r="D39" s="809"/>
      <c r="E39" s="809"/>
      <c r="F39" s="809"/>
      <c r="G39" s="809"/>
      <c r="H39" s="809"/>
      <c r="I39" s="809"/>
      <c r="J39" s="809"/>
      <c r="K39" s="809"/>
      <c r="L39" s="809"/>
      <c r="M39" s="809"/>
      <c r="N39" s="809"/>
      <c r="O39" s="809"/>
      <c r="P39" s="810"/>
      <c r="Q39" s="811">
        <v>3</v>
      </c>
      <c r="R39" s="812"/>
      <c r="S39" s="812"/>
      <c r="T39" s="812"/>
      <c r="U39" s="812"/>
      <c r="V39" s="812">
        <v>3</v>
      </c>
      <c r="W39" s="812"/>
      <c r="X39" s="812"/>
      <c r="Y39" s="812"/>
      <c r="Z39" s="812"/>
      <c r="AA39" s="812">
        <v>0</v>
      </c>
      <c r="AB39" s="812"/>
      <c r="AC39" s="812"/>
      <c r="AD39" s="812"/>
      <c r="AE39" s="813"/>
      <c r="AF39" s="814">
        <v>15</v>
      </c>
      <c r="AG39" s="815"/>
      <c r="AH39" s="815"/>
      <c r="AI39" s="815"/>
      <c r="AJ39" s="816"/>
      <c r="AK39" s="862" t="s">
        <v>591</v>
      </c>
      <c r="AL39" s="858"/>
      <c r="AM39" s="858"/>
      <c r="AN39" s="858"/>
      <c r="AO39" s="858"/>
      <c r="AP39" s="858" t="s">
        <v>591</v>
      </c>
      <c r="AQ39" s="858"/>
      <c r="AR39" s="858"/>
      <c r="AS39" s="858"/>
      <c r="AT39" s="858"/>
      <c r="AU39" s="858" t="s">
        <v>591</v>
      </c>
      <c r="AV39" s="858"/>
      <c r="AW39" s="858"/>
      <c r="AX39" s="858"/>
      <c r="AY39" s="858"/>
      <c r="AZ39" s="859" t="s">
        <v>591</v>
      </c>
      <c r="BA39" s="859"/>
      <c r="BB39" s="859"/>
      <c r="BC39" s="859"/>
      <c r="BD39" s="859"/>
      <c r="BE39" s="860" t="s">
        <v>419</v>
      </c>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420</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390</v>
      </c>
      <c r="B63" s="817" t="s">
        <v>421</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1305</v>
      </c>
      <c r="AG63" s="872"/>
      <c r="AH63" s="872"/>
      <c r="AI63" s="872"/>
      <c r="AJ63" s="873"/>
      <c r="AK63" s="874"/>
      <c r="AL63" s="869"/>
      <c r="AM63" s="869"/>
      <c r="AN63" s="869"/>
      <c r="AO63" s="869"/>
      <c r="AP63" s="872">
        <v>4141</v>
      </c>
      <c r="AQ63" s="872"/>
      <c r="AR63" s="872"/>
      <c r="AS63" s="872"/>
      <c r="AT63" s="872"/>
      <c r="AU63" s="872">
        <v>4023</v>
      </c>
      <c r="AV63" s="872"/>
      <c r="AW63" s="872"/>
      <c r="AX63" s="872"/>
      <c r="AY63" s="872"/>
      <c r="AZ63" s="876"/>
      <c r="BA63" s="876"/>
      <c r="BB63" s="876"/>
      <c r="BC63" s="876"/>
      <c r="BD63" s="876"/>
      <c r="BE63" s="877"/>
      <c r="BF63" s="877"/>
      <c r="BG63" s="877"/>
      <c r="BH63" s="877"/>
      <c r="BI63" s="878"/>
      <c r="BJ63" s="879" t="s">
        <v>128</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422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423</v>
      </c>
      <c r="B66" s="756"/>
      <c r="C66" s="756"/>
      <c r="D66" s="756"/>
      <c r="E66" s="756"/>
      <c r="F66" s="756"/>
      <c r="G66" s="756"/>
      <c r="H66" s="756"/>
      <c r="I66" s="756"/>
      <c r="J66" s="756"/>
      <c r="K66" s="756"/>
      <c r="L66" s="756"/>
      <c r="M66" s="756"/>
      <c r="N66" s="756"/>
      <c r="O66" s="756"/>
      <c r="P66" s="757"/>
      <c r="Q66" s="761" t="s">
        <v>424</v>
      </c>
      <c r="R66" s="762"/>
      <c r="S66" s="762"/>
      <c r="T66" s="762"/>
      <c r="U66" s="763"/>
      <c r="V66" s="761" t="s">
        <v>425</v>
      </c>
      <c r="W66" s="762"/>
      <c r="X66" s="762"/>
      <c r="Y66" s="762"/>
      <c r="Z66" s="763"/>
      <c r="AA66" s="761" t="s">
        <v>426</v>
      </c>
      <c r="AB66" s="762"/>
      <c r="AC66" s="762"/>
      <c r="AD66" s="762"/>
      <c r="AE66" s="763"/>
      <c r="AF66" s="882" t="s">
        <v>397</v>
      </c>
      <c r="AG66" s="843"/>
      <c r="AH66" s="843"/>
      <c r="AI66" s="843"/>
      <c r="AJ66" s="883"/>
      <c r="AK66" s="761" t="s">
        <v>398</v>
      </c>
      <c r="AL66" s="756"/>
      <c r="AM66" s="756"/>
      <c r="AN66" s="756"/>
      <c r="AO66" s="757"/>
      <c r="AP66" s="761" t="s">
        <v>399</v>
      </c>
      <c r="AQ66" s="762"/>
      <c r="AR66" s="762"/>
      <c r="AS66" s="762"/>
      <c r="AT66" s="763"/>
      <c r="AU66" s="761" t="s">
        <v>427</v>
      </c>
      <c r="AV66" s="762"/>
      <c r="AW66" s="762"/>
      <c r="AX66" s="762"/>
      <c r="AY66" s="763"/>
      <c r="AZ66" s="761" t="s">
        <v>377</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599</v>
      </c>
      <c r="C68" s="898"/>
      <c r="D68" s="898"/>
      <c r="E68" s="898"/>
      <c r="F68" s="898"/>
      <c r="G68" s="898"/>
      <c r="H68" s="898"/>
      <c r="I68" s="898"/>
      <c r="J68" s="898"/>
      <c r="K68" s="898"/>
      <c r="L68" s="898"/>
      <c r="M68" s="898"/>
      <c r="N68" s="898"/>
      <c r="O68" s="898"/>
      <c r="P68" s="899"/>
      <c r="Q68" s="900">
        <v>485</v>
      </c>
      <c r="R68" s="894"/>
      <c r="S68" s="894"/>
      <c r="T68" s="894"/>
      <c r="U68" s="894"/>
      <c r="V68" s="894">
        <v>402</v>
      </c>
      <c r="W68" s="894"/>
      <c r="X68" s="894"/>
      <c r="Y68" s="894"/>
      <c r="Z68" s="894"/>
      <c r="AA68" s="894">
        <v>83</v>
      </c>
      <c r="AB68" s="894"/>
      <c r="AC68" s="894"/>
      <c r="AD68" s="894"/>
      <c r="AE68" s="894"/>
      <c r="AF68" s="894">
        <v>83</v>
      </c>
      <c r="AG68" s="894"/>
      <c r="AH68" s="894"/>
      <c r="AI68" s="894"/>
      <c r="AJ68" s="894"/>
      <c r="AK68" s="894" t="s">
        <v>591</v>
      </c>
      <c r="AL68" s="894"/>
      <c r="AM68" s="894"/>
      <c r="AN68" s="894"/>
      <c r="AO68" s="894"/>
      <c r="AP68" s="894" t="s">
        <v>591</v>
      </c>
      <c r="AQ68" s="894"/>
      <c r="AR68" s="894"/>
      <c r="AS68" s="894"/>
      <c r="AT68" s="894"/>
      <c r="AU68" s="894" t="s">
        <v>591</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600</v>
      </c>
      <c r="C69" s="902"/>
      <c r="D69" s="902"/>
      <c r="E69" s="902"/>
      <c r="F69" s="902"/>
      <c r="G69" s="902"/>
      <c r="H69" s="902"/>
      <c r="I69" s="902"/>
      <c r="J69" s="902"/>
      <c r="K69" s="902"/>
      <c r="L69" s="902"/>
      <c r="M69" s="902"/>
      <c r="N69" s="902"/>
      <c r="O69" s="902"/>
      <c r="P69" s="903"/>
      <c r="Q69" s="904">
        <v>561</v>
      </c>
      <c r="R69" s="858"/>
      <c r="S69" s="858"/>
      <c r="T69" s="858"/>
      <c r="U69" s="858"/>
      <c r="V69" s="858">
        <v>561</v>
      </c>
      <c r="W69" s="858"/>
      <c r="X69" s="858"/>
      <c r="Y69" s="858"/>
      <c r="Z69" s="858"/>
      <c r="AA69" s="858">
        <v>0</v>
      </c>
      <c r="AB69" s="858"/>
      <c r="AC69" s="858"/>
      <c r="AD69" s="858"/>
      <c r="AE69" s="858"/>
      <c r="AF69" s="858">
        <v>0</v>
      </c>
      <c r="AG69" s="858"/>
      <c r="AH69" s="858"/>
      <c r="AI69" s="858"/>
      <c r="AJ69" s="858"/>
      <c r="AK69" s="858">
        <v>16</v>
      </c>
      <c r="AL69" s="858"/>
      <c r="AM69" s="858"/>
      <c r="AN69" s="858"/>
      <c r="AO69" s="858"/>
      <c r="AP69" s="858" t="s">
        <v>591</v>
      </c>
      <c r="AQ69" s="858"/>
      <c r="AR69" s="858"/>
      <c r="AS69" s="858"/>
      <c r="AT69" s="858"/>
      <c r="AU69" s="858" t="s">
        <v>591</v>
      </c>
      <c r="AV69" s="858"/>
      <c r="AW69" s="858"/>
      <c r="AX69" s="858"/>
      <c r="AY69" s="858"/>
      <c r="AZ69" s="905"/>
      <c r="BA69" s="905"/>
      <c r="BB69" s="905"/>
      <c r="BC69" s="905"/>
      <c r="BD69" s="906"/>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601</v>
      </c>
      <c r="C70" s="902"/>
      <c r="D70" s="902"/>
      <c r="E70" s="902"/>
      <c r="F70" s="902"/>
      <c r="G70" s="902"/>
      <c r="H70" s="902"/>
      <c r="I70" s="902"/>
      <c r="J70" s="902"/>
      <c r="K70" s="902"/>
      <c r="L70" s="902"/>
      <c r="M70" s="902"/>
      <c r="N70" s="902"/>
      <c r="O70" s="902"/>
      <c r="P70" s="903"/>
      <c r="Q70" s="904">
        <v>8128</v>
      </c>
      <c r="R70" s="858"/>
      <c r="S70" s="858"/>
      <c r="T70" s="858"/>
      <c r="U70" s="858"/>
      <c r="V70" s="858">
        <v>7814</v>
      </c>
      <c r="W70" s="858"/>
      <c r="X70" s="858"/>
      <c r="Y70" s="858"/>
      <c r="Z70" s="858"/>
      <c r="AA70" s="858">
        <v>314</v>
      </c>
      <c r="AB70" s="858"/>
      <c r="AC70" s="858"/>
      <c r="AD70" s="858"/>
      <c r="AE70" s="858"/>
      <c r="AF70" s="858">
        <v>314</v>
      </c>
      <c r="AG70" s="858"/>
      <c r="AH70" s="858"/>
      <c r="AI70" s="858"/>
      <c r="AJ70" s="858"/>
      <c r="AK70" s="858">
        <v>3300</v>
      </c>
      <c r="AL70" s="858"/>
      <c r="AM70" s="858"/>
      <c r="AN70" s="858"/>
      <c r="AO70" s="858"/>
      <c r="AP70" s="858" t="s">
        <v>591</v>
      </c>
      <c r="AQ70" s="858"/>
      <c r="AR70" s="858"/>
      <c r="AS70" s="858"/>
      <c r="AT70" s="858"/>
      <c r="AU70" s="858" t="s">
        <v>591</v>
      </c>
      <c r="AV70" s="858"/>
      <c r="AW70" s="858"/>
      <c r="AX70" s="858"/>
      <c r="AY70" s="858"/>
      <c r="AZ70" s="905"/>
      <c r="BA70" s="905"/>
      <c r="BB70" s="905"/>
      <c r="BC70" s="905"/>
      <c r="BD70" s="906"/>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602</v>
      </c>
      <c r="C71" s="902"/>
      <c r="D71" s="902"/>
      <c r="E71" s="902"/>
      <c r="F71" s="902"/>
      <c r="G71" s="902"/>
      <c r="H71" s="902"/>
      <c r="I71" s="902"/>
      <c r="J71" s="902"/>
      <c r="K71" s="902"/>
      <c r="L71" s="902"/>
      <c r="M71" s="902"/>
      <c r="N71" s="902"/>
      <c r="O71" s="902"/>
      <c r="P71" s="903"/>
      <c r="Q71" s="904">
        <v>529</v>
      </c>
      <c r="R71" s="858"/>
      <c r="S71" s="858"/>
      <c r="T71" s="858"/>
      <c r="U71" s="858"/>
      <c r="V71" s="858">
        <v>526</v>
      </c>
      <c r="W71" s="858"/>
      <c r="X71" s="858"/>
      <c r="Y71" s="858"/>
      <c r="Z71" s="858"/>
      <c r="AA71" s="858">
        <v>3</v>
      </c>
      <c r="AB71" s="858"/>
      <c r="AC71" s="858"/>
      <c r="AD71" s="858"/>
      <c r="AE71" s="858"/>
      <c r="AF71" s="858">
        <v>3</v>
      </c>
      <c r="AG71" s="858"/>
      <c r="AH71" s="858"/>
      <c r="AI71" s="858"/>
      <c r="AJ71" s="858"/>
      <c r="AK71" s="858" t="s">
        <v>591</v>
      </c>
      <c r="AL71" s="858"/>
      <c r="AM71" s="858"/>
      <c r="AN71" s="858"/>
      <c r="AO71" s="858"/>
      <c r="AP71" s="858" t="s">
        <v>591</v>
      </c>
      <c r="AQ71" s="858"/>
      <c r="AR71" s="858"/>
      <c r="AS71" s="858"/>
      <c r="AT71" s="858"/>
      <c r="AU71" s="858" t="s">
        <v>591</v>
      </c>
      <c r="AV71" s="858"/>
      <c r="AW71" s="858"/>
      <c r="AX71" s="858"/>
      <c r="AY71" s="858"/>
      <c r="AZ71" s="905"/>
      <c r="BA71" s="905"/>
      <c r="BB71" s="905"/>
      <c r="BC71" s="905"/>
      <c r="BD71" s="906"/>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603</v>
      </c>
      <c r="C72" s="902"/>
      <c r="D72" s="902"/>
      <c r="E72" s="902"/>
      <c r="F72" s="902"/>
      <c r="G72" s="902"/>
      <c r="H72" s="902"/>
      <c r="I72" s="902"/>
      <c r="J72" s="902"/>
      <c r="K72" s="902"/>
      <c r="L72" s="902"/>
      <c r="M72" s="902"/>
      <c r="N72" s="902"/>
      <c r="O72" s="902"/>
      <c r="P72" s="903"/>
      <c r="Q72" s="904">
        <v>33</v>
      </c>
      <c r="R72" s="858"/>
      <c r="S72" s="858"/>
      <c r="T72" s="858"/>
      <c r="U72" s="858"/>
      <c r="V72" s="858">
        <v>29</v>
      </c>
      <c r="W72" s="858"/>
      <c r="X72" s="858"/>
      <c r="Y72" s="858"/>
      <c r="Z72" s="858"/>
      <c r="AA72" s="858">
        <v>4</v>
      </c>
      <c r="AB72" s="858"/>
      <c r="AC72" s="858"/>
      <c r="AD72" s="858"/>
      <c r="AE72" s="858"/>
      <c r="AF72" s="858">
        <v>4</v>
      </c>
      <c r="AG72" s="858"/>
      <c r="AH72" s="858"/>
      <c r="AI72" s="858"/>
      <c r="AJ72" s="858"/>
      <c r="AK72" s="858" t="s">
        <v>591</v>
      </c>
      <c r="AL72" s="858"/>
      <c r="AM72" s="858"/>
      <c r="AN72" s="858"/>
      <c r="AO72" s="858"/>
      <c r="AP72" s="858" t="s">
        <v>591</v>
      </c>
      <c r="AQ72" s="858"/>
      <c r="AR72" s="858"/>
      <c r="AS72" s="858"/>
      <c r="AT72" s="858"/>
      <c r="AU72" s="858" t="s">
        <v>591</v>
      </c>
      <c r="AV72" s="858"/>
      <c r="AW72" s="858"/>
      <c r="AX72" s="858"/>
      <c r="AY72" s="858"/>
      <c r="AZ72" s="905"/>
      <c r="BA72" s="905"/>
      <c r="BB72" s="905"/>
      <c r="BC72" s="905"/>
      <c r="BD72" s="906"/>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604</v>
      </c>
      <c r="C73" s="902"/>
      <c r="D73" s="902"/>
      <c r="E73" s="902"/>
      <c r="F73" s="902"/>
      <c r="G73" s="902"/>
      <c r="H73" s="902"/>
      <c r="I73" s="902"/>
      <c r="J73" s="902"/>
      <c r="K73" s="902"/>
      <c r="L73" s="902"/>
      <c r="M73" s="902"/>
      <c r="N73" s="902"/>
      <c r="O73" s="902"/>
      <c r="P73" s="903"/>
      <c r="Q73" s="904">
        <v>738</v>
      </c>
      <c r="R73" s="858"/>
      <c r="S73" s="858"/>
      <c r="T73" s="858"/>
      <c r="U73" s="858"/>
      <c r="V73" s="858">
        <v>736</v>
      </c>
      <c r="W73" s="858"/>
      <c r="X73" s="858"/>
      <c r="Y73" s="858"/>
      <c r="Z73" s="858"/>
      <c r="AA73" s="858">
        <v>3</v>
      </c>
      <c r="AB73" s="858"/>
      <c r="AC73" s="858"/>
      <c r="AD73" s="858"/>
      <c r="AE73" s="858"/>
      <c r="AF73" s="858">
        <v>3</v>
      </c>
      <c r="AG73" s="858"/>
      <c r="AH73" s="858"/>
      <c r="AI73" s="858"/>
      <c r="AJ73" s="858"/>
      <c r="AK73" s="858">
        <v>571</v>
      </c>
      <c r="AL73" s="858"/>
      <c r="AM73" s="858"/>
      <c r="AN73" s="858"/>
      <c r="AO73" s="858"/>
      <c r="AP73" s="858" t="s">
        <v>591</v>
      </c>
      <c r="AQ73" s="858"/>
      <c r="AR73" s="858"/>
      <c r="AS73" s="858"/>
      <c r="AT73" s="858"/>
      <c r="AU73" s="858" t="s">
        <v>591</v>
      </c>
      <c r="AV73" s="858"/>
      <c r="AW73" s="858"/>
      <c r="AX73" s="858"/>
      <c r="AY73" s="858"/>
      <c r="AZ73" s="905"/>
      <c r="BA73" s="905"/>
      <c r="BB73" s="905"/>
      <c r="BC73" s="905"/>
      <c r="BD73" s="906"/>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605</v>
      </c>
      <c r="C74" s="902"/>
      <c r="D74" s="902"/>
      <c r="E74" s="902"/>
      <c r="F74" s="902"/>
      <c r="G74" s="902"/>
      <c r="H74" s="902"/>
      <c r="I74" s="902"/>
      <c r="J74" s="902"/>
      <c r="K74" s="902"/>
      <c r="L74" s="902"/>
      <c r="M74" s="902"/>
      <c r="N74" s="902"/>
      <c r="O74" s="902"/>
      <c r="P74" s="903"/>
      <c r="Q74" s="904">
        <v>1</v>
      </c>
      <c r="R74" s="858"/>
      <c r="S74" s="858"/>
      <c r="T74" s="858"/>
      <c r="U74" s="858"/>
      <c r="V74" s="858">
        <v>0</v>
      </c>
      <c r="W74" s="858"/>
      <c r="X74" s="858"/>
      <c r="Y74" s="858"/>
      <c r="Z74" s="858"/>
      <c r="AA74" s="858">
        <v>0</v>
      </c>
      <c r="AB74" s="858"/>
      <c r="AC74" s="858"/>
      <c r="AD74" s="858"/>
      <c r="AE74" s="858"/>
      <c r="AF74" s="858">
        <v>0</v>
      </c>
      <c r="AG74" s="858"/>
      <c r="AH74" s="858"/>
      <c r="AI74" s="858"/>
      <c r="AJ74" s="858"/>
      <c r="AK74" s="858" t="s">
        <v>591</v>
      </c>
      <c r="AL74" s="858"/>
      <c r="AM74" s="858"/>
      <c r="AN74" s="858"/>
      <c r="AO74" s="858"/>
      <c r="AP74" s="858" t="s">
        <v>591</v>
      </c>
      <c r="AQ74" s="858"/>
      <c r="AR74" s="858"/>
      <c r="AS74" s="858"/>
      <c r="AT74" s="858"/>
      <c r="AU74" s="858" t="s">
        <v>591</v>
      </c>
      <c r="AV74" s="858"/>
      <c r="AW74" s="858"/>
      <c r="AX74" s="858"/>
      <c r="AY74" s="858"/>
      <c r="AZ74" s="905"/>
      <c r="BA74" s="905"/>
      <c r="BB74" s="905"/>
      <c r="BC74" s="905"/>
      <c r="BD74" s="906"/>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606</v>
      </c>
      <c r="C75" s="902"/>
      <c r="D75" s="902"/>
      <c r="E75" s="902"/>
      <c r="F75" s="902"/>
      <c r="G75" s="902"/>
      <c r="H75" s="902"/>
      <c r="I75" s="902"/>
      <c r="J75" s="902"/>
      <c r="K75" s="902"/>
      <c r="L75" s="902"/>
      <c r="M75" s="902"/>
      <c r="N75" s="902"/>
      <c r="O75" s="902"/>
      <c r="P75" s="903"/>
      <c r="Q75" s="907">
        <v>37</v>
      </c>
      <c r="R75" s="908"/>
      <c r="S75" s="908"/>
      <c r="T75" s="908"/>
      <c r="U75" s="862"/>
      <c r="V75" s="909">
        <v>37</v>
      </c>
      <c r="W75" s="908"/>
      <c r="X75" s="908"/>
      <c r="Y75" s="908"/>
      <c r="Z75" s="862"/>
      <c r="AA75" s="909">
        <v>0</v>
      </c>
      <c r="AB75" s="908"/>
      <c r="AC75" s="908"/>
      <c r="AD75" s="908"/>
      <c r="AE75" s="862"/>
      <c r="AF75" s="909">
        <v>0</v>
      </c>
      <c r="AG75" s="908"/>
      <c r="AH75" s="908"/>
      <c r="AI75" s="908"/>
      <c r="AJ75" s="862"/>
      <c r="AK75" s="909" t="s">
        <v>591</v>
      </c>
      <c r="AL75" s="908"/>
      <c r="AM75" s="908"/>
      <c r="AN75" s="908"/>
      <c r="AO75" s="862"/>
      <c r="AP75" s="909" t="s">
        <v>591</v>
      </c>
      <c r="AQ75" s="908"/>
      <c r="AR75" s="908"/>
      <c r="AS75" s="908"/>
      <c r="AT75" s="862"/>
      <c r="AU75" s="909" t="s">
        <v>591</v>
      </c>
      <c r="AV75" s="908"/>
      <c r="AW75" s="908"/>
      <c r="AX75" s="908"/>
      <c r="AY75" s="862"/>
      <c r="AZ75" s="905"/>
      <c r="BA75" s="905"/>
      <c r="BB75" s="905"/>
      <c r="BC75" s="905"/>
      <c r="BD75" s="906"/>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t="s">
        <v>607</v>
      </c>
      <c r="C76" s="902"/>
      <c r="D76" s="902"/>
      <c r="E76" s="902"/>
      <c r="F76" s="902"/>
      <c r="G76" s="902"/>
      <c r="H76" s="902"/>
      <c r="I76" s="902"/>
      <c r="J76" s="902"/>
      <c r="K76" s="902"/>
      <c r="L76" s="902"/>
      <c r="M76" s="902"/>
      <c r="N76" s="902"/>
      <c r="O76" s="902"/>
      <c r="P76" s="903"/>
      <c r="Q76" s="907">
        <v>163</v>
      </c>
      <c r="R76" s="908"/>
      <c r="S76" s="908"/>
      <c r="T76" s="908"/>
      <c r="U76" s="862"/>
      <c r="V76" s="909">
        <v>96</v>
      </c>
      <c r="W76" s="908"/>
      <c r="X76" s="908"/>
      <c r="Y76" s="908"/>
      <c r="Z76" s="862"/>
      <c r="AA76" s="909">
        <v>68</v>
      </c>
      <c r="AB76" s="908"/>
      <c r="AC76" s="908"/>
      <c r="AD76" s="908"/>
      <c r="AE76" s="862"/>
      <c r="AF76" s="909">
        <v>68</v>
      </c>
      <c r="AG76" s="908"/>
      <c r="AH76" s="908"/>
      <c r="AI76" s="908"/>
      <c r="AJ76" s="862"/>
      <c r="AK76" s="909" t="s">
        <v>591</v>
      </c>
      <c r="AL76" s="908"/>
      <c r="AM76" s="908"/>
      <c r="AN76" s="908"/>
      <c r="AO76" s="862"/>
      <c r="AP76" s="909" t="s">
        <v>591</v>
      </c>
      <c r="AQ76" s="908"/>
      <c r="AR76" s="908"/>
      <c r="AS76" s="908"/>
      <c r="AT76" s="862"/>
      <c r="AU76" s="909" t="s">
        <v>591</v>
      </c>
      <c r="AV76" s="908"/>
      <c r="AW76" s="908"/>
      <c r="AX76" s="908"/>
      <c r="AY76" s="862"/>
      <c r="AZ76" s="905"/>
      <c r="BA76" s="905"/>
      <c r="BB76" s="905"/>
      <c r="BC76" s="905"/>
      <c r="BD76" s="906"/>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t="s">
        <v>608</v>
      </c>
      <c r="C77" s="902"/>
      <c r="D77" s="902"/>
      <c r="E77" s="902"/>
      <c r="F77" s="902"/>
      <c r="G77" s="902"/>
      <c r="H77" s="902"/>
      <c r="I77" s="902"/>
      <c r="J77" s="902"/>
      <c r="K77" s="902"/>
      <c r="L77" s="902"/>
      <c r="M77" s="902"/>
      <c r="N77" s="902"/>
      <c r="O77" s="902"/>
      <c r="P77" s="903"/>
      <c r="Q77" s="907">
        <v>82</v>
      </c>
      <c r="R77" s="908"/>
      <c r="S77" s="908"/>
      <c r="T77" s="908"/>
      <c r="U77" s="862"/>
      <c r="V77" s="909">
        <v>68</v>
      </c>
      <c r="W77" s="908"/>
      <c r="X77" s="908"/>
      <c r="Y77" s="908"/>
      <c r="Z77" s="862"/>
      <c r="AA77" s="909">
        <v>14</v>
      </c>
      <c r="AB77" s="908"/>
      <c r="AC77" s="908"/>
      <c r="AD77" s="908"/>
      <c r="AE77" s="862"/>
      <c r="AF77" s="909">
        <v>14</v>
      </c>
      <c r="AG77" s="908"/>
      <c r="AH77" s="908"/>
      <c r="AI77" s="908"/>
      <c r="AJ77" s="862"/>
      <c r="AK77" s="909" t="s">
        <v>591</v>
      </c>
      <c r="AL77" s="908"/>
      <c r="AM77" s="908"/>
      <c r="AN77" s="908"/>
      <c r="AO77" s="862"/>
      <c r="AP77" s="909" t="s">
        <v>591</v>
      </c>
      <c r="AQ77" s="908"/>
      <c r="AR77" s="908"/>
      <c r="AS77" s="908"/>
      <c r="AT77" s="862"/>
      <c r="AU77" s="909" t="s">
        <v>591</v>
      </c>
      <c r="AV77" s="908"/>
      <c r="AW77" s="908"/>
      <c r="AX77" s="908"/>
      <c r="AY77" s="862"/>
      <c r="AZ77" s="905"/>
      <c r="BA77" s="905"/>
      <c r="BB77" s="905"/>
      <c r="BC77" s="905"/>
      <c r="BD77" s="906"/>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t="s">
        <v>609</v>
      </c>
      <c r="C78" s="902"/>
      <c r="D78" s="902"/>
      <c r="E78" s="902"/>
      <c r="F78" s="902"/>
      <c r="G78" s="902"/>
      <c r="H78" s="902"/>
      <c r="I78" s="902"/>
      <c r="J78" s="902"/>
      <c r="K78" s="902"/>
      <c r="L78" s="902"/>
      <c r="M78" s="902"/>
      <c r="N78" s="902"/>
      <c r="O78" s="902"/>
      <c r="P78" s="903"/>
      <c r="Q78" s="904">
        <v>225844</v>
      </c>
      <c r="R78" s="858"/>
      <c r="S78" s="858"/>
      <c r="T78" s="858"/>
      <c r="U78" s="858"/>
      <c r="V78" s="858">
        <v>215538</v>
      </c>
      <c r="W78" s="858"/>
      <c r="X78" s="858"/>
      <c r="Y78" s="858"/>
      <c r="Z78" s="858"/>
      <c r="AA78" s="858">
        <v>10306</v>
      </c>
      <c r="AB78" s="858"/>
      <c r="AC78" s="858"/>
      <c r="AD78" s="858"/>
      <c r="AE78" s="858"/>
      <c r="AF78" s="858">
        <v>10306</v>
      </c>
      <c r="AG78" s="858"/>
      <c r="AH78" s="858"/>
      <c r="AI78" s="858"/>
      <c r="AJ78" s="858"/>
      <c r="AK78" s="858" t="s">
        <v>591</v>
      </c>
      <c r="AL78" s="858"/>
      <c r="AM78" s="858"/>
      <c r="AN78" s="858"/>
      <c r="AO78" s="858"/>
      <c r="AP78" s="858" t="s">
        <v>591</v>
      </c>
      <c r="AQ78" s="858"/>
      <c r="AR78" s="858"/>
      <c r="AS78" s="858"/>
      <c r="AT78" s="858"/>
      <c r="AU78" s="858" t="s">
        <v>591</v>
      </c>
      <c r="AV78" s="858"/>
      <c r="AW78" s="858"/>
      <c r="AX78" s="858"/>
      <c r="AY78" s="858"/>
      <c r="AZ78" s="905"/>
      <c r="BA78" s="905"/>
      <c r="BB78" s="905"/>
      <c r="BC78" s="905"/>
      <c r="BD78" s="906"/>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10"/>
      <c r="C87" s="911"/>
      <c r="D87" s="911"/>
      <c r="E87" s="911"/>
      <c r="F87" s="911"/>
      <c r="G87" s="911"/>
      <c r="H87" s="911"/>
      <c r="I87" s="911"/>
      <c r="J87" s="911"/>
      <c r="K87" s="911"/>
      <c r="L87" s="911"/>
      <c r="M87" s="911"/>
      <c r="N87" s="911"/>
      <c r="O87" s="911"/>
      <c r="P87" s="912"/>
      <c r="Q87" s="913"/>
      <c r="R87" s="914"/>
      <c r="S87" s="914"/>
      <c r="T87" s="914"/>
      <c r="U87" s="914"/>
      <c r="V87" s="914"/>
      <c r="W87" s="914"/>
      <c r="X87" s="914"/>
      <c r="Y87" s="914"/>
      <c r="Z87" s="914"/>
      <c r="AA87" s="914"/>
      <c r="AB87" s="914"/>
      <c r="AC87" s="914"/>
      <c r="AD87" s="914"/>
      <c r="AE87" s="914"/>
      <c r="AF87" s="914"/>
      <c r="AG87" s="914"/>
      <c r="AH87" s="914"/>
      <c r="AI87" s="914"/>
      <c r="AJ87" s="914"/>
      <c r="AK87" s="914"/>
      <c r="AL87" s="914"/>
      <c r="AM87" s="914"/>
      <c r="AN87" s="914"/>
      <c r="AO87" s="914"/>
      <c r="AP87" s="914"/>
      <c r="AQ87" s="914"/>
      <c r="AR87" s="914"/>
      <c r="AS87" s="914"/>
      <c r="AT87" s="914"/>
      <c r="AU87" s="914"/>
      <c r="AV87" s="914"/>
      <c r="AW87" s="914"/>
      <c r="AX87" s="914"/>
      <c r="AY87" s="914"/>
      <c r="AZ87" s="915"/>
      <c r="BA87" s="915"/>
      <c r="BB87" s="915"/>
      <c r="BC87" s="915"/>
      <c r="BD87" s="916"/>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390</v>
      </c>
      <c r="B88" s="817" t="s">
        <v>428</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10795</v>
      </c>
      <c r="AG88" s="872"/>
      <c r="AH88" s="872"/>
      <c r="AI88" s="872"/>
      <c r="AJ88" s="872"/>
      <c r="AK88" s="869"/>
      <c r="AL88" s="869"/>
      <c r="AM88" s="869"/>
      <c r="AN88" s="869"/>
      <c r="AO88" s="869"/>
      <c r="AP88" s="872" t="s">
        <v>610</v>
      </c>
      <c r="AQ88" s="872"/>
      <c r="AR88" s="872"/>
      <c r="AS88" s="872"/>
      <c r="AT88" s="872"/>
      <c r="AU88" s="872" t="s">
        <v>610</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t="s">
        <v>610</v>
      </c>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817" t="s">
        <v>429</v>
      </c>
      <c r="BS102" s="818"/>
      <c r="BT102" s="818"/>
      <c r="BU102" s="818"/>
      <c r="BV102" s="818"/>
      <c r="BW102" s="818"/>
      <c r="BX102" s="818"/>
      <c r="BY102" s="818"/>
      <c r="BZ102" s="818"/>
      <c r="CA102" s="818"/>
      <c r="CB102" s="818"/>
      <c r="CC102" s="818"/>
      <c r="CD102" s="818"/>
      <c r="CE102" s="818"/>
      <c r="CF102" s="818"/>
      <c r="CG102" s="819"/>
      <c r="CH102" s="917"/>
      <c r="CI102" s="918"/>
      <c r="CJ102" s="918"/>
      <c r="CK102" s="918"/>
      <c r="CL102" s="919"/>
      <c r="CM102" s="917"/>
      <c r="CN102" s="918"/>
      <c r="CO102" s="918"/>
      <c r="CP102" s="918"/>
      <c r="CQ102" s="919"/>
      <c r="CR102" s="920">
        <v>347</v>
      </c>
      <c r="CS102" s="880"/>
      <c r="CT102" s="880"/>
      <c r="CU102" s="880"/>
      <c r="CV102" s="921"/>
      <c r="CW102" s="920">
        <v>17</v>
      </c>
      <c r="CX102" s="880"/>
      <c r="CY102" s="880"/>
      <c r="CZ102" s="880"/>
      <c r="DA102" s="921"/>
      <c r="DB102" s="920" t="s">
        <v>610</v>
      </c>
      <c r="DC102" s="880"/>
      <c r="DD102" s="880"/>
      <c r="DE102" s="880"/>
      <c r="DF102" s="921"/>
      <c r="DG102" s="920" t="s">
        <v>610</v>
      </c>
      <c r="DH102" s="880"/>
      <c r="DI102" s="880"/>
      <c r="DJ102" s="880"/>
      <c r="DK102" s="921"/>
      <c r="DL102" s="920" t="s">
        <v>610</v>
      </c>
      <c r="DM102" s="880"/>
      <c r="DN102" s="880"/>
      <c r="DO102" s="880"/>
      <c r="DP102" s="921"/>
      <c r="DQ102" s="920" t="s">
        <v>610</v>
      </c>
      <c r="DR102" s="880"/>
      <c r="DS102" s="880"/>
      <c r="DT102" s="880"/>
      <c r="DU102" s="921"/>
      <c r="DV102" s="817"/>
      <c r="DW102" s="818"/>
      <c r="DX102" s="818"/>
      <c r="DY102" s="818"/>
      <c r="DZ102" s="94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5" t="s">
        <v>430</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6" t="s">
        <v>431</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7" t="s">
        <v>434</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435</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226" customFormat="1" ht="26.25" customHeight="1" x14ac:dyDescent="0.15">
      <c r="A109" s="942" t="s">
        <v>436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2" t="s">
        <v>437</v>
      </c>
      <c r="AB109" s="923"/>
      <c r="AC109" s="923"/>
      <c r="AD109" s="923"/>
      <c r="AE109" s="924"/>
      <c r="AF109" s="922" t="s">
        <v>438</v>
      </c>
      <c r="AG109" s="923"/>
      <c r="AH109" s="923"/>
      <c r="AI109" s="923"/>
      <c r="AJ109" s="924"/>
      <c r="AK109" s="922" t="s">
        <v>304</v>
      </c>
      <c r="AL109" s="923"/>
      <c r="AM109" s="923"/>
      <c r="AN109" s="923"/>
      <c r="AO109" s="924"/>
      <c r="AP109" s="922" t="s">
        <v>439</v>
      </c>
      <c r="AQ109" s="923"/>
      <c r="AR109" s="923"/>
      <c r="AS109" s="923"/>
      <c r="AT109" s="925"/>
      <c r="AU109" s="942" t="s">
        <v>436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2" t="s">
        <v>437</v>
      </c>
      <c r="BR109" s="923"/>
      <c r="BS109" s="923"/>
      <c r="BT109" s="923"/>
      <c r="BU109" s="924"/>
      <c r="BV109" s="922" t="s">
        <v>438</v>
      </c>
      <c r="BW109" s="923"/>
      <c r="BX109" s="923"/>
      <c r="BY109" s="923"/>
      <c r="BZ109" s="924"/>
      <c r="CA109" s="922" t="s">
        <v>304</v>
      </c>
      <c r="CB109" s="923"/>
      <c r="CC109" s="923"/>
      <c r="CD109" s="923"/>
      <c r="CE109" s="924"/>
      <c r="CF109" s="943" t="s">
        <v>439</v>
      </c>
      <c r="CG109" s="943"/>
      <c r="CH109" s="943"/>
      <c r="CI109" s="943"/>
      <c r="CJ109" s="943"/>
      <c r="CK109" s="922" t="s">
        <v>440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2" t="s">
        <v>437</v>
      </c>
      <c r="DH109" s="923"/>
      <c r="DI109" s="923"/>
      <c r="DJ109" s="923"/>
      <c r="DK109" s="924"/>
      <c r="DL109" s="922" t="s">
        <v>438</v>
      </c>
      <c r="DM109" s="923"/>
      <c r="DN109" s="923"/>
      <c r="DO109" s="923"/>
      <c r="DP109" s="924"/>
      <c r="DQ109" s="922" t="s">
        <v>304</v>
      </c>
      <c r="DR109" s="923"/>
      <c r="DS109" s="923"/>
      <c r="DT109" s="923"/>
      <c r="DU109" s="924"/>
      <c r="DV109" s="922" t="s">
        <v>439</v>
      </c>
      <c r="DW109" s="923"/>
      <c r="DX109" s="923"/>
      <c r="DY109" s="923"/>
      <c r="DZ109" s="925"/>
    </row>
    <row r="110" spans="1:131" s="226" customFormat="1" ht="26.25" customHeight="1" x14ac:dyDescent="0.15">
      <c r="A110" s="926" t="s">
        <v>441</v>
      </c>
      <c r="B110" s="927"/>
      <c r="C110" s="927"/>
      <c r="D110" s="927"/>
      <c r="E110" s="927"/>
      <c r="F110" s="927"/>
      <c r="G110" s="927"/>
      <c r="H110" s="927"/>
      <c r="I110" s="927"/>
      <c r="J110" s="927"/>
      <c r="K110" s="927"/>
      <c r="L110" s="927"/>
      <c r="M110" s="927"/>
      <c r="N110" s="927"/>
      <c r="O110" s="927"/>
      <c r="P110" s="927"/>
      <c r="Q110" s="927"/>
      <c r="R110" s="927"/>
      <c r="S110" s="927"/>
      <c r="T110" s="927"/>
      <c r="U110" s="927"/>
      <c r="V110" s="927"/>
      <c r="W110" s="927"/>
      <c r="X110" s="927"/>
      <c r="Y110" s="927"/>
      <c r="Z110" s="928"/>
      <c r="AA110" s="929">
        <v>896299</v>
      </c>
      <c r="AB110" s="930"/>
      <c r="AC110" s="930"/>
      <c r="AD110" s="930"/>
      <c r="AE110" s="931"/>
      <c r="AF110" s="932">
        <v>817172</v>
      </c>
      <c r="AG110" s="930"/>
      <c r="AH110" s="930"/>
      <c r="AI110" s="930"/>
      <c r="AJ110" s="931"/>
      <c r="AK110" s="932">
        <v>826908</v>
      </c>
      <c r="AL110" s="930"/>
      <c r="AM110" s="930"/>
      <c r="AN110" s="930"/>
      <c r="AO110" s="931"/>
      <c r="AP110" s="933">
        <v>16.2</v>
      </c>
      <c r="AQ110" s="934"/>
      <c r="AR110" s="934"/>
      <c r="AS110" s="934"/>
      <c r="AT110" s="935"/>
      <c r="AU110" s="936" t="s">
        <v>73</v>
      </c>
      <c r="AV110" s="937"/>
      <c r="AW110" s="937"/>
      <c r="AX110" s="937"/>
      <c r="AY110" s="937"/>
      <c r="AZ110" s="959" t="s">
        <v>442</v>
      </c>
      <c r="BA110" s="927"/>
      <c r="BB110" s="927"/>
      <c r="BC110" s="927"/>
      <c r="BD110" s="927"/>
      <c r="BE110" s="927"/>
      <c r="BF110" s="927"/>
      <c r="BG110" s="927"/>
      <c r="BH110" s="927"/>
      <c r="BI110" s="927"/>
      <c r="BJ110" s="927"/>
      <c r="BK110" s="927"/>
      <c r="BL110" s="927"/>
      <c r="BM110" s="927"/>
      <c r="BN110" s="927"/>
      <c r="BO110" s="927"/>
      <c r="BP110" s="928"/>
      <c r="BQ110" s="960">
        <v>8741965</v>
      </c>
      <c r="BR110" s="961"/>
      <c r="BS110" s="961"/>
      <c r="BT110" s="961"/>
      <c r="BU110" s="961"/>
      <c r="BV110" s="961">
        <v>8840655</v>
      </c>
      <c r="BW110" s="961"/>
      <c r="BX110" s="961"/>
      <c r="BY110" s="961"/>
      <c r="BZ110" s="961"/>
      <c r="CA110" s="961">
        <v>9424773</v>
      </c>
      <c r="CB110" s="961"/>
      <c r="CC110" s="961"/>
      <c r="CD110" s="961"/>
      <c r="CE110" s="961"/>
      <c r="CF110" s="974">
        <v>185.1</v>
      </c>
      <c r="CG110" s="975"/>
      <c r="CH110" s="975"/>
      <c r="CI110" s="975"/>
      <c r="CJ110" s="975"/>
      <c r="CK110" s="976" t="s">
        <v>443</v>
      </c>
      <c r="CL110" s="977"/>
      <c r="CM110" s="959" t="s">
        <v>444</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60" t="s">
        <v>445</v>
      </c>
      <c r="DH110" s="961"/>
      <c r="DI110" s="961"/>
      <c r="DJ110" s="961"/>
      <c r="DK110" s="961"/>
      <c r="DL110" s="961" t="s">
        <v>445</v>
      </c>
      <c r="DM110" s="961"/>
      <c r="DN110" s="961"/>
      <c r="DO110" s="961"/>
      <c r="DP110" s="961"/>
      <c r="DQ110" s="961" t="s">
        <v>445</v>
      </c>
      <c r="DR110" s="961"/>
      <c r="DS110" s="961"/>
      <c r="DT110" s="961"/>
      <c r="DU110" s="961"/>
      <c r="DV110" s="962" t="s">
        <v>445</v>
      </c>
      <c r="DW110" s="962"/>
      <c r="DX110" s="962"/>
      <c r="DY110" s="962"/>
      <c r="DZ110" s="963"/>
    </row>
    <row r="111" spans="1:131" s="226" customFormat="1" ht="26.25" customHeight="1" x14ac:dyDescent="0.15">
      <c r="A111" s="964" t="s">
        <v>446</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128</v>
      </c>
      <c r="AB111" s="968"/>
      <c r="AC111" s="968"/>
      <c r="AD111" s="968"/>
      <c r="AE111" s="969"/>
      <c r="AF111" s="970" t="s">
        <v>128</v>
      </c>
      <c r="AG111" s="968"/>
      <c r="AH111" s="968"/>
      <c r="AI111" s="968"/>
      <c r="AJ111" s="969"/>
      <c r="AK111" s="970" t="s">
        <v>128</v>
      </c>
      <c r="AL111" s="968"/>
      <c r="AM111" s="968"/>
      <c r="AN111" s="968"/>
      <c r="AO111" s="969"/>
      <c r="AP111" s="971" t="s">
        <v>447</v>
      </c>
      <c r="AQ111" s="972"/>
      <c r="AR111" s="972"/>
      <c r="AS111" s="972"/>
      <c r="AT111" s="973"/>
      <c r="AU111" s="938"/>
      <c r="AV111" s="939"/>
      <c r="AW111" s="939"/>
      <c r="AX111" s="939"/>
      <c r="AY111" s="939"/>
      <c r="AZ111" s="952" t="s">
        <v>448</v>
      </c>
      <c r="BA111" s="953"/>
      <c r="BB111" s="953"/>
      <c r="BC111" s="953"/>
      <c r="BD111" s="953"/>
      <c r="BE111" s="953"/>
      <c r="BF111" s="953"/>
      <c r="BG111" s="953"/>
      <c r="BH111" s="953"/>
      <c r="BI111" s="953"/>
      <c r="BJ111" s="953"/>
      <c r="BK111" s="953"/>
      <c r="BL111" s="953"/>
      <c r="BM111" s="953"/>
      <c r="BN111" s="953"/>
      <c r="BO111" s="953"/>
      <c r="BP111" s="954"/>
      <c r="BQ111" s="955">
        <v>77077</v>
      </c>
      <c r="BR111" s="956"/>
      <c r="BS111" s="956"/>
      <c r="BT111" s="956"/>
      <c r="BU111" s="956"/>
      <c r="BV111" s="956">
        <v>59094</v>
      </c>
      <c r="BW111" s="956"/>
      <c r="BX111" s="956"/>
      <c r="BY111" s="956"/>
      <c r="BZ111" s="956"/>
      <c r="CA111" s="956">
        <v>44320</v>
      </c>
      <c r="CB111" s="956"/>
      <c r="CC111" s="956"/>
      <c r="CD111" s="956"/>
      <c r="CE111" s="956"/>
      <c r="CF111" s="950">
        <v>0.9</v>
      </c>
      <c r="CG111" s="951"/>
      <c r="CH111" s="951"/>
      <c r="CI111" s="951"/>
      <c r="CJ111" s="951"/>
      <c r="CK111" s="978"/>
      <c r="CL111" s="979"/>
      <c r="CM111" s="952" t="s">
        <v>449</v>
      </c>
      <c r="CN111" s="953"/>
      <c r="CO111" s="953"/>
      <c r="CP111" s="953"/>
      <c r="CQ111" s="953"/>
      <c r="CR111" s="953"/>
      <c r="CS111" s="953"/>
      <c r="CT111" s="953"/>
      <c r="CU111" s="953"/>
      <c r="CV111" s="953"/>
      <c r="CW111" s="953"/>
      <c r="CX111" s="953"/>
      <c r="CY111" s="953"/>
      <c r="CZ111" s="953"/>
      <c r="DA111" s="953"/>
      <c r="DB111" s="953"/>
      <c r="DC111" s="953"/>
      <c r="DD111" s="953"/>
      <c r="DE111" s="953"/>
      <c r="DF111" s="954"/>
      <c r="DG111" s="955" t="s">
        <v>128</v>
      </c>
      <c r="DH111" s="956"/>
      <c r="DI111" s="956"/>
      <c r="DJ111" s="956"/>
      <c r="DK111" s="956"/>
      <c r="DL111" s="956" t="s">
        <v>128</v>
      </c>
      <c r="DM111" s="956"/>
      <c r="DN111" s="956"/>
      <c r="DO111" s="956"/>
      <c r="DP111" s="956"/>
      <c r="DQ111" s="956" t="s">
        <v>447</v>
      </c>
      <c r="DR111" s="956"/>
      <c r="DS111" s="956"/>
      <c r="DT111" s="956"/>
      <c r="DU111" s="956"/>
      <c r="DV111" s="957" t="s">
        <v>128</v>
      </c>
      <c r="DW111" s="957"/>
      <c r="DX111" s="957"/>
      <c r="DY111" s="957"/>
      <c r="DZ111" s="958"/>
    </row>
    <row r="112" spans="1:131" s="226" customFormat="1" ht="26.25" customHeight="1" x14ac:dyDescent="0.15">
      <c r="A112" s="982" t="s">
        <v>450</v>
      </c>
      <c r="B112" s="983"/>
      <c r="C112" s="953" t="s">
        <v>451</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88" t="s">
        <v>447</v>
      </c>
      <c r="AB112" s="989"/>
      <c r="AC112" s="989"/>
      <c r="AD112" s="989"/>
      <c r="AE112" s="990"/>
      <c r="AF112" s="991" t="s">
        <v>128</v>
      </c>
      <c r="AG112" s="989"/>
      <c r="AH112" s="989"/>
      <c r="AI112" s="989"/>
      <c r="AJ112" s="990"/>
      <c r="AK112" s="991" t="s">
        <v>447</v>
      </c>
      <c r="AL112" s="989"/>
      <c r="AM112" s="989"/>
      <c r="AN112" s="989"/>
      <c r="AO112" s="990"/>
      <c r="AP112" s="992" t="s">
        <v>447</v>
      </c>
      <c r="AQ112" s="993"/>
      <c r="AR112" s="993"/>
      <c r="AS112" s="993"/>
      <c r="AT112" s="994"/>
      <c r="AU112" s="938"/>
      <c r="AV112" s="939"/>
      <c r="AW112" s="939"/>
      <c r="AX112" s="939"/>
      <c r="AY112" s="939"/>
      <c r="AZ112" s="952" t="s">
        <v>452</v>
      </c>
      <c r="BA112" s="953"/>
      <c r="BB112" s="953"/>
      <c r="BC112" s="953"/>
      <c r="BD112" s="953"/>
      <c r="BE112" s="953"/>
      <c r="BF112" s="953"/>
      <c r="BG112" s="953"/>
      <c r="BH112" s="953"/>
      <c r="BI112" s="953"/>
      <c r="BJ112" s="953"/>
      <c r="BK112" s="953"/>
      <c r="BL112" s="953"/>
      <c r="BM112" s="953"/>
      <c r="BN112" s="953"/>
      <c r="BO112" s="953"/>
      <c r="BP112" s="954"/>
      <c r="BQ112" s="955">
        <v>4509111</v>
      </c>
      <c r="BR112" s="956"/>
      <c r="BS112" s="956"/>
      <c r="BT112" s="956"/>
      <c r="BU112" s="956"/>
      <c r="BV112" s="956">
        <v>4071616</v>
      </c>
      <c r="BW112" s="956"/>
      <c r="BX112" s="956"/>
      <c r="BY112" s="956"/>
      <c r="BZ112" s="956"/>
      <c r="CA112" s="956">
        <v>3540956</v>
      </c>
      <c r="CB112" s="956"/>
      <c r="CC112" s="956"/>
      <c r="CD112" s="956"/>
      <c r="CE112" s="956"/>
      <c r="CF112" s="950">
        <v>69.599999999999994</v>
      </c>
      <c r="CG112" s="951"/>
      <c r="CH112" s="951"/>
      <c r="CI112" s="951"/>
      <c r="CJ112" s="951"/>
      <c r="CK112" s="978"/>
      <c r="CL112" s="979"/>
      <c r="CM112" s="952" t="s">
        <v>453</v>
      </c>
      <c r="CN112" s="953"/>
      <c r="CO112" s="953"/>
      <c r="CP112" s="953"/>
      <c r="CQ112" s="953"/>
      <c r="CR112" s="953"/>
      <c r="CS112" s="953"/>
      <c r="CT112" s="953"/>
      <c r="CU112" s="953"/>
      <c r="CV112" s="953"/>
      <c r="CW112" s="953"/>
      <c r="CX112" s="953"/>
      <c r="CY112" s="953"/>
      <c r="CZ112" s="953"/>
      <c r="DA112" s="953"/>
      <c r="DB112" s="953"/>
      <c r="DC112" s="953"/>
      <c r="DD112" s="953"/>
      <c r="DE112" s="953"/>
      <c r="DF112" s="954"/>
      <c r="DG112" s="955" t="s">
        <v>447</v>
      </c>
      <c r="DH112" s="956"/>
      <c r="DI112" s="956"/>
      <c r="DJ112" s="956"/>
      <c r="DK112" s="956"/>
      <c r="DL112" s="956" t="s">
        <v>128</v>
      </c>
      <c r="DM112" s="956"/>
      <c r="DN112" s="956"/>
      <c r="DO112" s="956"/>
      <c r="DP112" s="956"/>
      <c r="DQ112" s="956" t="s">
        <v>128</v>
      </c>
      <c r="DR112" s="956"/>
      <c r="DS112" s="956"/>
      <c r="DT112" s="956"/>
      <c r="DU112" s="956"/>
      <c r="DV112" s="957" t="s">
        <v>447</v>
      </c>
      <c r="DW112" s="957"/>
      <c r="DX112" s="957"/>
      <c r="DY112" s="957"/>
      <c r="DZ112" s="958"/>
    </row>
    <row r="113" spans="1:130" s="226" customFormat="1" ht="26.25" customHeight="1" x14ac:dyDescent="0.15">
      <c r="A113" s="984"/>
      <c r="B113" s="985"/>
      <c r="C113" s="953" t="s">
        <v>454</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67">
        <v>604868</v>
      </c>
      <c r="AB113" s="968"/>
      <c r="AC113" s="968"/>
      <c r="AD113" s="968"/>
      <c r="AE113" s="969"/>
      <c r="AF113" s="970">
        <v>621574</v>
      </c>
      <c r="AG113" s="968"/>
      <c r="AH113" s="968"/>
      <c r="AI113" s="968"/>
      <c r="AJ113" s="969"/>
      <c r="AK113" s="970">
        <v>588517</v>
      </c>
      <c r="AL113" s="968"/>
      <c r="AM113" s="968"/>
      <c r="AN113" s="968"/>
      <c r="AO113" s="969"/>
      <c r="AP113" s="971">
        <v>11.6</v>
      </c>
      <c r="AQ113" s="972"/>
      <c r="AR113" s="972"/>
      <c r="AS113" s="972"/>
      <c r="AT113" s="973"/>
      <c r="AU113" s="938"/>
      <c r="AV113" s="939"/>
      <c r="AW113" s="939"/>
      <c r="AX113" s="939"/>
      <c r="AY113" s="939"/>
      <c r="AZ113" s="952" t="s">
        <v>455</v>
      </c>
      <c r="BA113" s="953"/>
      <c r="BB113" s="953"/>
      <c r="BC113" s="953"/>
      <c r="BD113" s="953"/>
      <c r="BE113" s="953"/>
      <c r="BF113" s="953"/>
      <c r="BG113" s="953"/>
      <c r="BH113" s="953"/>
      <c r="BI113" s="953"/>
      <c r="BJ113" s="953"/>
      <c r="BK113" s="953"/>
      <c r="BL113" s="953"/>
      <c r="BM113" s="953"/>
      <c r="BN113" s="953"/>
      <c r="BO113" s="953"/>
      <c r="BP113" s="954"/>
      <c r="BQ113" s="955" t="s">
        <v>128</v>
      </c>
      <c r="BR113" s="956"/>
      <c r="BS113" s="956"/>
      <c r="BT113" s="956"/>
      <c r="BU113" s="956"/>
      <c r="BV113" s="956" t="s">
        <v>128</v>
      </c>
      <c r="BW113" s="956"/>
      <c r="BX113" s="956"/>
      <c r="BY113" s="956"/>
      <c r="BZ113" s="956"/>
      <c r="CA113" s="956" t="s">
        <v>128</v>
      </c>
      <c r="CB113" s="956"/>
      <c r="CC113" s="956"/>
      <c r="CD113" s="956"/>
      <c r="CE113" s="956"/>
      <c r="CF113" s="950" t="s">
        <v>447</v>
      </c>
      <c r="CG113" s="951"/>
      <c r="CH113" s="951"/>
      <c r="CI113" s="951"/>
      <c r="CJ113" s="951"/>
      <c r="CK113" s="978"/>
      <c r="CL113" s="979"/>
      <c r="CM113" s="952" t="s">
        <v>456</v>
      </c>
      <c r="CN113" s="953"/>
      <c r="CO113" s="953"/>
      <c r="CP113" s="953"/>
      <c r="CQ113" s="953"/>
      <c r="CR113" s="953"/>
      <c r="CS113" s="953"/>
      <c r="CT113" s="953"/>
      <c r="CU113" s="953"/>
      <c r="CV113" s="953"/>
      <c r="CW113" s="953"/>
      <c r="CX113" s="953"/>
      <c r="CY113" s="953"/>
      <c r="CZ113" s="953"/>
      <c r="DA113" s="953"/>
      <c r="DB113" s="953"/>
      <c r="DC113" s="953"/>
      <c r="DD113" s="953"/>
      <c r="DE113" s="953"/>
      <c r="DF113" s="954"/>
      <c r="DG113" s="988" t="s">
        <v>128</v>
      </c>
      <c r="DH113" s="989"/>
      <c r="DI113" s="989"/>
      <c r="DJ113" s="989"/>
      <c r="DK113" s="990"/>
      <c r="DL113" s="991" t="s">
        <v>128</v>
      </c>
      <c r="DM113" s="989"/>
      <c r="DN113" s="989"/>
      <c r="DO113" s="989"/>
      <c r="DP113" s="990"/>
      <c r="DQ113" s="991" t="s">
        <v>128</v>
      </c>
      <c r="DR113" s="989"/>
      <c r="DS113" s="989"/>
      <c r="DT113" s="989"/>
      <c r="DU113" s="990"/>
      <c r="DV113" s="992" t="s">
        <v>128</v>
      </c>
      <c r="DW113" s="993"/>
      <c r="DX113" s="993"/>
      <c r="DY113" s="993"/>
      <c r="DZ113" s="994"/>
    </row>
    <row r="114" spans="1:130" s="226" customFormat="1" ht="26.25" customHeight="1" x14ac:dyDescent="0.15">
      <c r="A114" s="984"/>
      <c r="B114" s="985"/>
      <c r="C114" s="953" t="s">
        <v>457</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88" t="s">
        <v>128</v>
      </c>
      <c r="AB114" s="989"/>
      <c r="AC114" s="989"/>
      <c r="AD114" s="989"/>
      <c r="AE114" s="990"/>
      <c r="AF114" s="991" t="s">
        <v>128</v>
      </c>
      <c r="AG114" s="989"/>
      <c r="AH114" s="989"/>
      <c r="AI114" s="989"/>
      <c r="AJ114" s="990"/>
      <c r="AK114" s="991" t="s">
        <v>128</v>
      </c>
      <c r="AL114" s="989"/>
      <c r="AM114" s="989"/>
      <c r="AN114" s="989"/>
      <c r="AO114" s="990"/>
      <c r="AP114" s="992" t="s">
        <v>128</v>
      </c>
      <c r="AQ114" s="993"/>
      <c r="AR114" s="993"/>
      <c r="AS114" s="993"/>
      <c r="AT114" s="994"/>
      <c r="AU114" s="938"/>
      <c r="AV114" s="939"/>
      <c r="AW114" s="939"/>
      <c r="AX114" s="939"/>
      <c r="AY114" s="939"/>
      <c r="AZ114" s="952" t="s">
        <v>458</v>
      </c>
      <c r="BA114" s="953"/>
      <c r="BB114" s="953"/>
      <c r="BC114" s="953"/>
      <c r="BD114" s="953"/>
      <c r="BE114" s="953"/>
      <c r="BF114" s="953"/>
      <c r="BG114" s="953"/>
      <c r="BH114" s="953"/>
      <c r="BI114" s="953"/>
      <c r="BJ114" s="953"/>
      <c r="BK114" s="953"/>
      <c r="BL114" s="953"/>
      <c r="BM114" s="953"/>
      <c r="BN114" s="953"/>
      <c r="BO114" s="953"/>
      <c r="BP114" s="954"/>
      <c r="BQ114" s="955">
        <v>1191003</v>
      </c>
      <c r="BR114" s="956"/>
      <c r="BS114" s="956"/>
      <c r="BT114" s="956"/>
      <c r="BU114" s="956"/>
      <c r="BV114" s="956">
        <v>1164261</v>
      </c>
      <c r="BW114" s="956"/>
      <c r="BX114" s="956"/>
      <c r="BY114" s="956"/>
      <c r="BZ114" s="956"/>
      <c r="CA114" s="956">
        <v>1143020</v>
      </c>
      <c r="CB114" s="956"/>
      <c r="CC114" s="956"/>
      <c r="CD114" s="956"/>
      <c r="CE114" s="956"/>
      <c r="CF114" s="950">
        <v>22.5</v>
      </c>
      <c r="CG114" s="951"/>
      <c r="CH114" s="951"/>
      <c r="CI114" s="951"/>
      <c r="CJ114" s="951"/>
      <c r="CK114" s="978"/>
      <c r="CL114" s="979"/>
      <c r="CM114" s="952" t="s">
        <v>459</v>
      </c>
      <c r="CN114" s="953"/>
      <c r="CO114" s="953"/>
      <c r="CP114" s="953"/>
      <c r="CQ114" s="953"/>
      <c r="CR114" s="953"/>
      <c r="CS114" s="953"/>
      <c r="CT114" s="953"/>
      <c r="CU114" s="953"/>
      <c r="CV114" s="953"/>
      <c r="CW114" s="953"/>
      <c r="CX114" s="953"/>
      <c r="CY114" s="953"/>
      <c r="CZ114" s="953"/>
      <c r="DA114" s="953"/>
      <c r="DB114" s="953"/>
      <c r="DC114" s="953"/>
      <c r="DD114" s="953"/>
      <c r="DE114" s="953"/>
      <c r="DF114" s="954"/>
      <c r="DG114" s="988" t="s">
        <v>128</v>
      </c>
      <c r="DH114" s="989"/>
      <c r="DI114" s="989"/>
      <c r="DJ114" s="989"/>
      <c r="DK114" s="990"/>
      <c r="DL114" s="991" t="s">
        <v>447</v>
      </c>
      <c r="DM114" s="989"/>
      <c r="DN114" s="989"/>
      <c r="DO114" s="989"/>
      <c r="DP114" s="990"/>
      <c r="DQ114" s="991" t="s">
        <v>128</v>
      </c>
      <c r="DR114" s="989"/>
      <c r="DS114" s="989"/>
      <c r="DT114" s="989"/>
      <c r="DU114" s="990"/>
      <c r="DV114" s="992" t="s">
        <v>447</v>
      </c>
      <c r="DW114" s="993"/>
      <c r="DX114" s="993"/>
      <c r="DY114" s="993"/>
      <c r="DZ114" s="994"/>
    </row>
    <row r="115" spans="1:130" s="226" customFormat="1" ht="26.25" customHeight="1" x14ac:dyDescent="0.15">
      <c r="A115" s="984"/>
      <c r="B115" s="985"/>
      <c r="C115" s="953" t="s">
        <v>460</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67">
        <v>16155</v>
      </c>
      <c r="AB115" s="968"/>
      <c r="AC115" s="968"/>
      <c r="AD115" s="968"/>
      <c r="AE115" s="969"/>
      <c r="AF115" s="970">
        <v>14774</v>
      </c>
      <c r="AG115" s="968"/>
      <c r="AH115" s="968"/>
      <c r="AI115" s="968"/>
      <c r="AJ115" s="969"/>
      <c r="AK115" s="970">
        <v>14774</v>
      </c>
      <c r="AL115" s="968"/>
      <c r="AM115" s="968"/>
      <c r="AN115" s="968"/>
      <c r="AO115" s="969"/>
      <c r="AP115" s="971">
        <v>0.3</v>
      </c>
      <c r="AQ115" s="972"/>
      <c r="AR115" s="972"/>
      <c r="AS115" s="972"/>
      <c r="AT115" s="973"/>
      <c r="AU115" s="938"/>
      <c r="AV115" s="939"/>
      <c r="AW115" s="939"/>
      <c r="AX115" s="939"/>
      <c r="AY115" s="939"/>
      <c r="AZ115" s="952" t="s">
        <v>461</v>
      </c>
      <c r="BA115" s="953"/>
      <c r="BB115" s="953"/>
      <c r="BC115" s="953"/>
      <c r="BD115" s="953"/>
      <c r="BE115" s="953"/>
      <c r="BF115" s="953"/>
      <c r="BG115" s="953"/>
      <c r="BH115" s="953"/>
      <c r="BI115" s="953"/>
      <c r="BJ115" s="953"/>
      <c r="BK115" s="953"/>
      <c r="BL115" s="953"/>
      <c r="BM115" s="953"/>
      <c r="BN115" s="953"/>
      <c r="BO115" s="953"/>
      <c r="BP115" s="954"/>
      <c r="BQ115" s="955" t="s">
        <v>128</v>
      </c>
      <c r="BR115" s="956"/>
      <c r="BS115" s="956"/>
      <c r="BT115" s="956"/>
      <c r="BU115" s="956"/>
      <c r="BV115" s="956" t="s">
        <v>447</v>
      </c>
      <c r="BW115" s="956"/>
      <c r="BX115" s="956"/>
      <c r="BY115" s="956"/>
      <c r="BZ115" s="956"/>
      <c r="CA115" s="956" t="s">
        <v>128</v>
      </c>
      <c r="CB115" s="956"/>
      <c r="CC115" s="956"/>
      <c r="CD115" s="956"/>
      <c r="CE115" s="956"/>
      <c r="CF115" s="950" t="s">
        <v>128</v>
      </c>
      <c r="CG115" s="951"/>
      <c r="CH115" s="951"/>
      <c r="CI115" s="951"/>
      <c r="CJ115" s="951"/>
      <c r="CK115" s="978"/>
      <c r="CL115" s="979"/>
      <c r="CM115" s="952" t="s">
        <v>462</v>
      </c>
      <c r="CN115" s="953"/>
      <c r="CO115" s="953"/>
      <c r="CP115" s="953"/>
      <c r="CQ115" s="953"/>
      <c r="CR115" s="953"/>
      <c r="CS115" s="953"/>
      <c r="CT115" s="953"/>
      <c r="CU115" s="953"/>
      <c r="CV115" s="953"/>
      <c r="CW115" s="953"/>
      <c r="CX115" s="953"/>
      <c r="CY115" s="953"/>
      <c r="CZ115" s="953"/>
      <c r="DA115" s="953"/>
      <c r="DB115" s="953"/>
      <c r="DC115" s="953"/>
      <c r="DD115" s="953"/>
      <c r="DE115" s="953"/>
      <c r="DF115" s="954"/>
      <c r="DG115" s="988" t="s">
        <v>128</v>
      </c>
      <c r="DH115" s="989"/>
      <c r="DI115" s="989"/>
      <c r="DJ115" s="989"/>
      <c r="DK115" s="990"/>
      <c r="DL115" s="991" t="s">
        <v>128</v>
      </c>
      <c r="DM115" s="989"/>
      <c r="DN115" s="989"/>
      <c r="DO115" s="989"/>
      <c r="DP115" s="990"/>
      <c r="DQ115" s="991" t="s">
        <v>128</v>
      </c>
      <c r="DR115" s="989"/>
      <c r="DS115" s="989"/>
      <c r="DT115" s="989"/>
      <c r="DU115" s="990"/>
      <c r="DV115" s="992" t="s">
        <v>447</v>
      </c>
      <c r="DW115" s="993"/>
      <c r="DX115" s="993"/>
      <c r="DY115" s="993"/>
      <c r="DZ115" s="994"/>
    </row>
    <row r="116" spans="1:130" s="226" customFormat="1" ht="26.25" customHeight="1" x14ac:dyDescent="0.15">
      <c r="A116" s="986"/>
      <c r="B116" s="987"/>
      <c r="C116" s="995" t="s">
        <v>463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161</v>
      </c>
      <c r="AB116" s="989"/>
      <c r="AC116" s="989"/>
      <c r="AD116" s="989"/>
      <c r="AE116" s="990"/>
      <c r="AF116" s="991">
        <v>47</v>
      </c>
      <c r="AG116" s="989"/>
      <c r="AH116" s="989"/>
      <c r="AI116" s="989"/>
      <c r="AJ116" s="990"/>
      <c r="AK116" s="991">
        <v>68</v>
      </c>
      <c r="AL116" s="989"/>
      <c r="AM116" s="989"/>
      <c r="AN116" s="989"/>
      <c r="AO116" s="990"/>
      <c r="AP116" s="992">
        <v>0</v>
      </c>
      <c r="AQ116" s="993"/>
      <c r="AR116" s="993"/>
      <c r="AS116" s="993"/>
      <c r="AT116" s="994"/>
      <c r="AU116" s="938"/>
      <c r="AV116" s="939"/>
      <c r="AW116" s="939"/>
      <c r="AX116" s="939"/>
      <c r="AY116" s="939"/>
      <c r="AZ116" s="997" t="s">
        <v>464</v>
      </c>
      <c r="BA116" s="998"/>
      <c r="BB116" s="998"/>
      <c r="BC116" s="998"/>
      <c r="BD116" s="998"/>
      <c r="BE116" s="998"/>
      <c r="BF116" s="998"/>
      <c r="BG116" s="998"/>
      <c r="BH116" s="998"/>
      <c r="BI116" s="998"/>
      <c r="BJ116" s="998"/>
      <c r="BK116" s="998"/>
      <c r="BL116" s="998"/>
      <c r="BM116" s="998"/>
      <c r="BN116" s="998"/>
      <c r="BO116" s="998"/>
      <c r="BP116" s="999"/>
      <c r="BQ116" s="955" t="s">
        <v>128</v>
      </c>
      <c r="BR116" s="956"/>
      <c r="BS116" s="956"/>
      <c r="BT116" s="956"/>
      <c r="BU116" s="956"/>
      <c r="BV116" s="956" t="s">
        <v>447</v>
      </c>
      <c r="BW116" s="956"/>
      <c r="BX116" s="956"/>
      <c r="BY116" s="956"/>
      <c r="BZ116" s="956"/>
      <c r="CA116" s="956" t="s">
        <v>128</v>
      </c>
      <c r="CB116" s="956"/>
      <c r="CC116" s="956"/>
      <c r="CD116" s="956"/>
      <c r="CE116" s="956"/>
      <c r="CF116" s="950" t="s">
        <v>128</v>
      </c>
      <c r="CG116" s="951"/>
      <c r="CH116" s="951"/>
      <c r="CI116" s="951"/>
      <c r="CJ116" s="951"/>
      <c r="CK116" s="978"/>
      <c r="CL116" s="979"/>
      <c r="CM116" s="952" t="s">
        <v>465</v>
      </c>
      <c r="CN116" s="953"/>
      <c r="CO116" s="953"/>
      <c r="CP116" s="953"/>
      <c r="CQ116" s="953"/>
      <c r="CR116" s="953"/>
      <c r="CS116" s="953"/>
      <c r="CT116" s="953"/>
      <c r="CU116" s="953"/>
      <c r="CV116" s="953"/>
      <c r="CW116" s="953"/>
      <c r="CX116" s="953"/>
      <c r="CY116" s="953"/>
      <c r="CZ116" s="953"/>
      <c r="DA116" s="953"/>
      <c r="DB116" s="953"/>
      <c r="DC116" s="953"/>
      <c r="DD116" s="953"/>
      <c r="DE116" s="953"/>
      <c r="DF116" s="954"/>
      <c r="DG116" s="988">
        <v>77077</v>
      </c>
      <c r="DH116" s="989"/>
      <c r="DI116" s="989"/>
      <c r="DJ116" s="989"/>
      <c r="DK116" s="990"/>
      <c r="DL116" s="991">
        <v>59094</v>
      </c>
      <c r="DM116" s="989"/>
      <c r="DN116" s="989"/>
      <c r="DO116" s="989"/>
      <c r="DP116" s="990"/>
      <c r="DQ116" s="991">
        <v>44320</v>
      </c>
      <c r="DR116" s="989"/>
      <c r="DS116" s="989"/>
      <c r="DT116" s="989"/>
      <c r="DU116" s="990"/>
      <c r="DV116" s="992">
        <v>0.9</v>
      </c>
      <c r="DW116" s="993"/>
      <c r="DX116" s="993"/>
      <c r="DY116" s="993"/>
      <c r="DZ116" s="994"/>
    </row>
    <row r="117" spans="1:130" s="226" customFormat="1" ht="26.25" customHeight="1" x14ac:dyDescent="0.15">
      <c r="A117" s="942" t="s">
        <v>187</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1007" t="s">
        <v>466</v>
      </c>
      <c r="Z117" s="924"/>
      <c r="AA117" s="1008">
        <v>1517483</v>
      </c>
      <c r="AB117" s="1009"/>
      <c r="AC117" s="1009"/>
      <c r="AD117" s="1009"/>
      <c r="AE117" s="1010"/>
      <c r="AF117" s="1011">
        <v>1453567</v>
      </c>
      <c r="AG117" s="1009"/>
      <c r="AH117" s="1009"/>
      <c r="AI117" s="1009"/>
      <c r="AJ117" s="1010"/>
      <c r="AK117" s="1011">
        <v>1430267</v>
      </c>
      <c r="AL117" s="1009"/>
      <c r="AM117" s="1009"/>
      <c r="AN117" s="1009"/>
      <c r="AO117" s="1010"/>
      <c r="AP117" s="1012"/>
      <c r="AQ117" s="1013"/>
      <c r="AR117" s="1013"/>
      <c r="AS117" s="1013"/>
      <c r="AT117" s="1014"/>
      <c r="AU117" s="938"/>
      <c r="AV117" s="939"/>
      <c r="AW117" s="939"/>
      <c r="AX117" s="939"/>
      <c r="AY117" s="939"/>
      <c r="AZ117" s="1004" t="s">
        <v>467</v>
      </c>
      <c r="BA117" s="1005"/>
      <c r="BB117" s="1005"/>
      <c r="BC117" s="1005"/>
      <c r="BD117" s="1005"/>
      <c r="BE117" s="1005"/>
      <c r="BF117" s="1005"/>
      <c r="BG117" s="1005"/>
      <c r="BH117" s="1005"/>
      <c r="BI117" s="1005"/>
      <c r="BJ117" s="1005"/>
      <c r="BK117" s="1005"/>
      <c r="BL117" s="1005"/>
      <c r="BM117" s="1005"/>
      <c r="BN117" s="1005"/>
      <c r="BO117" s="1005"/>
      <c r="BP117" s="1006"/>
      <c r="BQ117" s="955" t="s">
        <v>128</v>
      </c>
      <c r="BR117" s="956"/>
      <c r="BS117" s="956"/>
      <c r="BT117" s="956"/>
      <c r="BU117" s="956"/>
      <c r="BV117" s="956" t="s">
        <v>128</v>
      </c>
      <c r="BW117" s="956"/>
      <c r="BX117" s="956"/>
      <c r="BY117" s="956"/>
      <c r="BZ117" s="956"/>
      <c r="CA117" s="956" t="s">
        <v>128</v>
      </c>
      <c r="CB117" s="956"/>
      <c r="CC117" s="956"/>
      <c r="CD117" s="956"/>
      <c r="CE117" s="956"/>
      <c r="CF117" s="950" t="s">
        <v>128</v>
      </c>
      <c r="CG117" s="951"/>
      <c r="CH117" s="951"/>
      <c r="CI117" s="951"/>
      <c r="CJ117" s="951"/>
      <c r="CK117" s="978"/>
      <c r="CL117" s="979"/>
      <c r="CM117" s="952" t="s">
        <v>468</v>
      </c>
      <c r="CN117" s="953"/>
      <c r="CO117" s="953"/>
      <c r="CP117" s="953"/>
      <c r="CQ117" s="953"/>
      <c r="CR117" s="953"/>
      <c r="CS117" s="953"/>
      <c r="CT117" s="953"/>
      <c r="CU117" s="953"/>
      <c r="CV117" s="953"/>
      <c r="CW117" s="953"/>
      <c r="CX117" s="953"/>
      <c r="CY117" s="953"/>
      <c r="CZ117" s="953"/>
      <c r="DA117" s="953"/>
      <c r="DB117" s="953"/>
      <c r="DC117" s="953"/>
      <c r="DD117" s="953"/>
      <c r="DE117" s="953"/>
      <c r="DF117" s="954"/>
      <c r="DG117" s="988" t="s">
        <v>128</v>
      </c>
      <c r="DH117" s="989"/>
      <c r="DI117" s="989"/>
      <c r="DJ117" s="989"/>
      <c r="DK117" s="990"/>
      <c r="DL117" s="991" t="s">
        <v>128</v>
      </c>
      <c r="DM117" s="989"/>
      <c r="DN117" s="989"/>
      <c r="DO117" s="989"/>
      <c r="DP117" s="990"/>
      <c r="DQ117" s="991" t="s">
        <v>447</v>
      </c>
      <c r="DR117" s="989"/>
      <c r="DS117" s="989"/>
      <c r="DT117" s="989"/>
      <c r="DU117" s="990"/>
      <c r="DV117" s="992" t="s">
        <v>128</v>
      </c>
      <c r="DW117" s="993"/>
      <c r="DX117" s="993"/>
      <c r="DY117" s="993"/>
      <c r="DZ117" s="994"/>
    </row>
    <row r="118" spans="1:130" s="226" customFormat="1" ht="26.25" customHeight="1" x14ac:dyDescent="0.15">
      <c r="A118" s="942" t="s">
        <v>440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2" t="s">
        <v>437</v>
      </c>
      <c r="AB118" s="923"/>
      <c r="AC118" s="923"/>
      <c r="AD118" s="923"/>
      <c r="AE118" s="924"/>
      <c r="AF118" s="922" t="s">
        <v>438</v>
      </c>
      <c r="AG118" s="923"/>
      <c r="AH118" s="923"/>
      <c r="AI118" s="923"/>
      <c r="AJ118" s="924"/>
      <c r="AK118" s="922" t="s">
        <v>304</v>
      </c>
      <c r="AL118" s="923"/>
      <c r="AM118" s="923"/>
      <c r="AN118" s="923"/>
      <c r="AO118" s="924"/>
      <c r="AP118" s="1000" t="s">
        <v>439</v>
      </c>
      <c r="AQ118" s="1001"/>
      <c r="AR118" s="1001"/>
      <c r="AS118" s="1001"/>
      <c r="AT118" s="1002"/>
      <c r="AU118" s="938"/>
      <c r="AV118" s="939"/>
      <c r="AW118" s="939"/>
      <c r="AX118" s="939"/>
      <c r="AY118" s="939"/>
      <c r="AZ118" s="1003" t="s">
        <v>469</v>
      </c>
      <c r="BA118" s="995"/>
      <c r="BB118" s="995"/>
      <c r="BC118" s="995"/>
      <c r="BD118" s="995"/>
      <c r="BE118" s="995"/>
      <c r="BF118" s="995"/>
      <c r="BG118" s="995"/>
      <c r="BH118" s="995"/>
      <c r="BI118" s="995"/>
      <c r="BJ118" s="995"/>
      <c r="BK118" s="995"/>
      <c r="BL118" s="995"/>
      <c r="BM118" s="995"/>
      <c r="BN118" s="995"/>
      <c r="BO118" s="995"/>
      <c r="BP118" s="996"/>
      <c r="BQ118" s="1029" t="s">
        <v>447</v>
      </c>
      <c r="BR118" s="1030"/>
      <c r="BS118" s="1030"/>
      <c r="BT118" s="1030"/>
      <c r="BU118" s="1030"/>
      <c r="BV118" s="1030" t="s">
        <v>128</v>
      </c>
      <c r="BW118" s="1030"/>
      <c r="BX118" s="1030"/>
      <c r="BY118" s="1030"/>
      <c r="BZ118" s="1030"/>
      <c r="CA118" s="1030" t="s">
        <v>128</v>
      </c>
      <c r="CB118" s="1030"/>
      <c r="CC118" s="1030"/>
      <c r="CD118" s="1030"/>
      <c r="CE118" s="1030"/>
      <c r="CF118" s="950" t="s">
        <v>128</v>
      </c>
      <c r="CG118" s="951"/>
      <c r="CH118" s="951"/>
      <c r="CI118" s="951"/>
      <c r="CJ118" s="951"/>
      <c r="CK118" s="978"/>
      <c r="CL118" s="979"/>
      <c r="CM118" s="952" t="s">
        <v>470</v>
      </c>
      <c r="CN118" s="953"/>
      <c r="CO118" s="953"/>
      <c r="CP118" s="953"/>
      <c r="CQ118" s="953"/>
      <c r="CR118" s="953"/>
      <c r="CS118" s="953"/>
      <c r="CT118" s="953"/>
      <c r="CU118" s="953"/>
      <c r="CV118" s="953"/>
      <c r="CW118" s="953"/>
      <c r="CX118" s="953"/>
      <c r="CY118" s="953"/>
      <c r="CZ118" s="953"/>
      <c r="DA118" s="953"/>
      <c r="DB118" s="953"/>
      <c r="DC118" s="953"/>
      <c r="DD118" s="953"/>
      <c r="DE118" s="953"/>
      <c r="DF118" s="954"/>
      <c r="DG118" s="988" t="s">
        <v>128</v>
      </c>
      <c r="DH118" s="989"/>
      <c r="DI118" s="989"/>
      <c r="DJ118" s="989"/>
      <c r="DK118" s="990"/>
      <c r="DL118" s="991" t="s">
        <v>128</v>
      </c>
      <c r="DM118" s="989"/>
      <c r="DN118" s="989"/>
      <c r="DO118" s="989"/>
      <c r="DP118" s="990"/>
      <c r="DQ118" s="991" t="s">
        <v>128</v>
      </c>
      <c r="DR118" s="989"/>
      <c r="DS118" s="989"/>
      <c r="DT118" s="989"/>
      <c r="DU118" s="990"/>
      <c r="DV118" s="992" t="s">
        <v>128</v>
      </c>
      <c r="DW118" s="993"/>
      <c r="DX118" s="993"/>
      <c r="DY118" s="993"/>
      <c r="DZ118" s="994"/>
    </row>
    <row r="119" spans="1:130" s="226" customFormat="1" ht="26.25" customHeight="1" x14ac:dyDescent="0.15">
      <c r="A119" s="1086" t="s">
        <v>443</v>
      </c>
      <c r="B119" s="977"/>
      <c r="C119" s="959" t="s">
        <v>444</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929" t="s">
        <v>128</v>
      </c>
      <c r="AB119" s="930"/>
      <c r="AC119" s="930"/>
      <c r="AD119" s="930"/>
      <c r="AE119" s="931"/>
      <c r="AF119" s="932" t="s">
        <v>128</v>
      </c>
      <c r="AG119" s="930"/>
      <c r="AH119" s="930"/>
      <c r="AI119" s="930"/>
      <c r="AJ119" s="931"/>
      <c r="AK119" s="932" t="s">
        <v>128</v>
      </c>
      <c r="AL119" s="930"/>
      <c r="AM119" s="930"/>
      <c r="AN119" s="930"/>
      <c r="AO119" s="931"/>
      <c r="AP119" s="933" t="s">
        <v>128</v>
      </c>
      <c r="AQ119" s="934"/>
      <c r="AR119" s="934"/>
      <c r="AS119" s="934"/>
      <c r="AT119" s="935"/>
      <c r="AU119" s="940"/>
      <c r="AV119" s="941"/>
      <c r="AW119" s="941"/>
      <c r="AX119" s="941"/>
      <c r="AY119" s="941"/>
      <c r="AZ119" s="247" t="s">
        <v>187</v>
      </c>
      <c r="BA119" s="247"/>
      <c r="BB119" s="247"/>
      <c r="BC119" s="247"/>
      <c r="BD119" s="247"/>
      <c r="BE119" s="247"/>
      <c r="BF119" s="247"/>
      <c r="BG119" s="247"/>
      <c r="BH119" s="247"/>
      <c r="BI119" s="247"/>
      <c r="BJ119" s="247"/>
      <c r="BK119" s="247"/>
      <c r="BL119" s="247"/>
      <c r="BM119" s="247"/>
      <c r="BN119" s="247"/>
      <c r="BO119" s="1007" t="s">
        <v>471</v>
      </c>
      <c r="BP119" s="1035"/>
      <c r="BQ119" s="1029">
        <v>14519156</v>
      </c>
      <c r="BR119" s="1030"/>
      <c r="BS119" s="1030"/>
      <c r="BT119" s="1030"/>
      <c r="BU119" s="1030"/>
      <c r="BV119" s="1030">
        <v>14135626</v>
      </c>
      <c r="BW119" s="1030"/>
      <c r="BX119" s="1030"/>
      <c r="BY119" s="1030"/>
      <c r="BZ119" s="1030"/>
      <c r="CA119" s="1030">
        <v>14153069</v>
      </c>
      <c r="CB119" s="1030"/>
      <c r="CC119" s="1030"/>
      <c r="CD119" s="1030"/>
      <c r="CE119" s="1030"/>
      <c r="CF119" s="1031"/>
      <c r="CG119" s="1032"/>
      <c r="CH119" s="1032"/>
      <c r="CI119" s="1032"/>
      <c r="CJ119" s="1033"/>
      <c r="CK119" s="980"/>
      <c r="CL119" s="981"/>
      <c r="CM119" s="1003" t="s">
        <v>472</v>
      </c>
      <c r="CN119" s="995"/>
      <c r="CO119" s="995"/>
      <c r="CP119" s="995"/>
      <c r="CQ119" s="995"/>
      <c r="CR119" s="995"/>
      <c r="CS119" s="995"/>
      <c r="CT119" s="995"/>
      <c r="CU119" s="995"/>
      <c r="CV119" s="995"/>
      <c r="CW119" s="995"/>
      <c r="CX119" s="995"/>
      <c r="CY119" s="995"/>
      <c r="CZ119" s="995"/>
      <c r="DA119" s="995"/>
      <c r="DB119" s="995"/>
      <c r="DC119" s="995"/>
      <c r="DD119" s="995"/>
      <c r="DE119" s="995"/>
      <c r="DF119" s="996"/>
      <c r="DG119" s="1034" t="s">
        <v>128</v>
      </c>
      <c r="DH119" s="1016"/>
      <c r="DI119" s="1016"/>
      <c r="DJ119" s="1016"/>
      <c r="DK119" s="1017"/>
      <c r="DL119" s="1015" t="s">
        <v>128</v>
      </c>
      <c r="DM119" s="1016"/>
      <c r="DN119" s="1016"/>
      <c r="DO119" s="1016"/>
      <c r="DP119" s="1017"/>
      <c r="DQ119" s="1015" t="s">
        <v>128</v>
      </c>
      <c r="DR119" s="1016"/>
      <c r="DS119" s="1016"/>
      <c r="DT119" s="1016"/>
      <c r="DU119" s="1017"/>
      <c r="DV119" s="1018" t="s">
        <v>128</v>
      </c>
      <c r="DW119" s="1019"/>
      <c r="DX119" s="1019"/>
      <c r="DY119" s="1019"/>
      <c r="DZ119" s="1020"/>
    </row>
    <row r="120" spans="1:130" s="226" customFormat="1" ht="26.25" customHeight="1" x14ac:dyDescent="0.15">
      <c r="A120" s="1087"/>
      <c r="B120" s="979"/>
      <c r="C120" s="952" t="s">
        <v>449</v>
      </c>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4"/>
      <c r="AA120" s="988" t="s">
        <v>128</v>
      </c>
      <c r="AB120" s="989"/>
      <c r="AC120" s="989"/>
      <c r="AD120" s="989"/>
      <c r="AE120" s="990"/>
      <c r="AF120" s="991" t="s">
        <v>128</v>
      </c>
      <c r="AG120" s="989"/>
      <c r="AH120" s="989"/>
      <c r="AI120" s="989"/>
      <c r="AJ120" s="990"/>
      <c r="AK120" s="991" t="s">
        <v>128</v>
      </c>
      <c r="AL120" s="989"/>
      <c r="AM120" s="989"/>
      <c r="AN120" s="989"/>
      <c r="AO120" s="990"/>
      <c r="AP120" s="992" t="s">
        <v>128</v>
      </c>
      <c r="AQ120" s="993"/>
      <c r="AR120" s="993"/>
      <c r="AS120" s="993"/>
      <c r="AT120" s="994"/>
      <c r="AU120" s="1021" t="s">
        <v>473</v>
      </c>
      <c r="AV120" s="1022"/>
      <c r="AW120" s="1022"/>
      <c r="AX120" s="1022"/>
      <c r="AY120" s="1023"/>
      <c r="AZ120" s="959" t="s">
        <v>474</v>
      </c>
      <c r="BA120" s="927"/>
      <c r="BB120" s="927"/>
      <c r="BC120" s="927"/>
      <c r="BD120" s="927"/>
      <c r="BE120" s="927"/>
      <c r="BF120" s="927"/>
      <c r="BG120" s="927"/>
      <c r="BH120" s="927"/>
      <c r="BI120" s="927"/>
      <c r="BJ120" s="927"/>
      <c r="BK120" s="927"/>
      <c r="BL120" s="927"/>
      <c r="BM120" s="927"/>
      <c r="BN120" s="927"/>
      <c r="BO120" s="927"/>
      <c r="BP120" s="928"/>
      <c r="BQ120" s="960">
        <v>6167118</v>
      </c>
      <c r="BR120" s="961"/>
      <c r="BS120" s="961"/>
      <c r="BT120" s="961"/>
      <c r="BU120" s="961"/>
      <c r="BV120" s="961">
        <v>6146756</v>
      </c>
      <c r="BW120" s="961"/>
      <c r="BX120" s="961"/>
      <c r="BY120" s="961"/>
      <c r="BZ120" s="961"/>
      <c r="CA120" s="961">
        <v>6069557</v>
      </c>
      <c r="CB120" s="961"/>
      <c r="CC120" s="961"/>
      <c r="CD120" s="961"/>
      <c r="CE120" s="961"/>
      <c r="CF120" s="974">
        <v>119.2</v>
      </c>
      <c r="CG120" s="975"/>
      <c r="CH120" s="975"/>
      <c r="CI120" s="975"/>
      <c r="CJ120" s="975"/>
      <c r="CK120" s="1036" t="s">
        <v>475</v>
      </c>
      <c r="CL120" s="1037"/>
      <c r="CM120" s="1037"/>
      <c r="CN120" s="1037"/>
      <c r="CO120" s="1038"/>
      <c r="CP120" s="1044" t="s">
        <v>476</v>
      </c>
      <c r="CQ120" s="1045"/>
      <c r="CR120" s="1045"/>
      <c r="CS120" s="1045"/>
      <c r="CT120" s="1045"/>
      <c r="CU120" s="1045"/>
      <c r="CV120" s="1045"/>
      <c r="CW120" s="1045"/>
      <c r="CX120" s="1045"/>
      <c r="CY120" s="1045"/>
      <c r="CZ120" s="1045"/>
      <c r="DA120" s="1045"/>
      <c r="DB120" s="1045"/>
      <c r="DC120" s="1045"/>
      <c r="DD120" s="1045"/>
      <c r="DE120" s="1045"/>
      <c r="DF120" s="1046"/>
      <c r="DG120" s="960">
        <v>2042914</v>
      </c>
      <c r="DH120" s="961"/>
      <c r="DI120" s="961"/>
      <c r="DJ120" s="961"/>
      <c r="DK120" s="961"/>
      <c r="DL120" s="961">
        <v>1805239</v>
      </c>
      <c r="DM120" s="961"/>
      <c r="DN120" s="961"/>
      <c r="DO120" s="961"/>
      <c r="DP120" s="961"/>
      <c r="DQ120" s="961">
        <v>1626842</v>
      </c>
      <c r="DR120" s="961"/>
      <c r="DS120" s="961"/>
      <c r="DT120" s="961"/>
      <c r="DU120" s="961"/>
      <c r="DV120" s="962">
        <v>32</v>
      </c>
      <c r="DW120" s="962"/>
      <c r="DX120" s="962"/>
      <c r="DY120" s="962"/>
      <c r="DZ120" s="963"/>
    </row>
    <row r="121" spans="1:130" s="226" customFormat="1" ht="26.25" customHeight="1" x14ac:dyDescent="0.15">
      <c r="A121" s="1087"/>
      <c r="B121" s="979"/>
      <c r="C121" s="1004" t="s">
        <v>477</v>
      </c>
      <c r="D121" s="1005"/>
      <c r="E121" s="1005"/>
      <c r="F121" s="1005"/>
      <c r="G121" s="1005"/>
      <c r="H121" s="1005"/>
      <c r="I121" s="1005"/>
      <c r="J121" s="1005"/>
      <c r="K121" s="1005"/>
      <c r="L121" s="1005"/>
      <c r="M121" s="1005"/>
      <c r="N121" s="1005"/>
      <c r="O121" s="1005"/>
      <c r="P121" s="1005"/>
      <c r="Q121" s="1005"/>
      <c r="R121" s="1005"/>
      <c r="S121" s="1005"/>
      <c r="T121" s="1005"/>
      <c r="U121" s="1005"/>
      <c r="V121" s="1005"/>
      <c r="W121" s="1005"/>
      <c r="X121" s="1005"/>
      <c r="Y121" s="1005"/>
      <c r="Z121" s="1006"/>
      <c r="AA121" s="988" t="s">
        <v>128</v>
      </c>
      <c r="AB121" s="989"/>
      <c r="AC121" s="989"/>
      <c r="AD121" s="989"/>
      <c r="AE121" s="990"/>
      <c r="AF121" s="991" t="s">
        <v>128</v>
      </c>
      <c r="AG121" s="989"/>
      <c r="AH121" s="989"/>
      <c r="AI121" s="989"/>
      <c r="AJ121" s="990"/>
      <c r="AK121" s="991" t="s">
        <v>128</v>
      </c>
      <c r="AL121" s="989"/>
      <c r="AM121" s="989"/>
      <c r="AN121" s="989"/>
      <c r="AO121" s="990"/>
      <c r="AP121" s="992" t="s">
        <v>128</v>
      </c>
      <c r="AQ121" s="993"/>
      <c r="AR121" s="993"/>
      <c r="AS121" s="993"/>
      <c r="AT121" s="994"/>
      <c r="AU121" s="1024"/>
      <c r="AV121" s="1025"/>
      <c r="AW121" s="1025"/>
      <c r="AX121" s="1025"/>
      <c r="AY121" s="1026"/>
      <c r="AZ121" s="952" t="s">
        <v>478</v>
      </c>
      <c r="BA121" s="953"/>
      <c r="BB121" s="953"/>
      <c r="BC121" s="953"/>
      <c r="BD121" s="953"/>
      <c r="BE121" s="953"/>
      <c r="BF121" s="953"/>
      <c r="BG121" s="953"/>
      <c r="BH121" s="953"/>
      <c r="BI121" s="953"/>
      <c r="BJ121" s="953"/>
      <c r="BK121" s="953"/>
      <c r="BL121" s="953"/>
      <c r="BM121" s="953"/>
      <c r="BN121" s="953"/>
      <c r="BO121" s="953"/>
      <c r="BP121" s="954"/>
      <c r="BQ121" s="955">
        <v>80081</v>
      </c>
      <c r="BR121" s="956"/>
      <c r="BS121" s="956"/>
      <c r="BT121" s="956"/>
      <c r="BU121" s="956"/>
      <c r="BV121" s="956">
        <v>61688</v>
      </c>
      <c r="BW121" s="956"/>
      <c r="BX121" s="956"/>
      <c r="BY121" s="956"/>
      <c r="BZ121" s="956"/>
      <c r="CA121" s="956">
        <v>38490</v>
      </c>
      <c r="CB121" s="956"/>
      <c r="CC121" s="956"/>
      <c r="CD121" s="956"/>
      <c r="CE121" s="956"/>
      <c r="CF121" s="950">
        <v>0.8</v>
      </c>
      <c r="CG121" s="951"/>
      <c r="CH121" s="951"/>
      <c r="CI121" s="951"/>
      <c r="CJ121" s="951"/>
      <c r="CK121" s="1039"/>
      <c r="CL121" s="1040"/>
      <c r="CM121" s="1040"/>
      <c r="CN121" s="1040"/>
      <c r="CO121" s="1041"/>
      <c r="CP121" s="1049" t="s">
        <v>412</v>
      </c>
      <c r="CQ121" s="1050"/>
      <c r="CR121" s="1050"/>
      <c r="CS121" s="1050"/>
      <c r="CT121" s="1050"/>
      <c r="CU121" s="1050"/>
      <c r="CV121" s="1050"/>
      <c r="CW121" s="1050"/>
      <c r="CX121" s="1050"/>
      <c r="CY121" s="1050"/>
      <c r="CZ121" s="1050"/>
      <c r="DA121" s="1050"/>
      <c r="DB121" s="1050"/>
      <c r="DC121" s="1050"/>
      <c r="DD121" s="1050"/>
      <c r="DE121" s="1050"/>
      <c r="DF121" s="1051"/>
      <c r="DG121" s="955">
        <v>1208264</v>
      </c>
      <c r="DH121" s="956"/>
      <c r="DI121" s="956"/>
      <c r="DJ121" s="956"/>
      <c r="DK121" s="956"/>
      <c r="DL121" s="956">
        <v>1086920</v>
      </c>
      <c r="DM121" s="956"/>
      <c r="DN121" s="956"/>
      <c r="DO121" s="956"/>
      <c r="DP121" s="956"/>
      <c r="DQ121" s="956">
        <v>935371</v>
      </c>
      <c r="DR121" s="956"/>
      <c r="DS121" s="956"/>
      <c r="DT121" s="956"/>
      <c r="DU121" s="956"/>
      <c r="DV121" s="957">
        <v>18.399999999999999</v>
      </c>
      <c r="DW121" s="957"/>
      <c r="DX121" s="957"/>
      <c r="DY121" s="957"/>
      <c r="DZ121" s="958"/>
    </row>
    <row r="122" spans="1:130" s="226" customFormat="1" ht="26.25" customHeight="1" x14ac:dyDescent="0.15">
      <c r="A122" s="1087"/>
      <c r="B122" s="979"/>
      <c r="C122" s="952" t="s">
        <v>459</v>
      </c>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4"/>
      <c r="AA122" s="988" t="s">
        <v>447</v>
      </c>
      <c r="AB122" s="989"/>
      <c r="AC122" s="989"/>
      <c r="AD122" s="989"/>
      <c r="AE122" s="990"/>
      <c r="AF122" s="991" t="s">
        <v>447</v>
      </c>
      <c r="AG122" s="989"/>
      <c r="AH122" s="989"/>
      <c r="AI122" s="989"/>
      <c r="AJ122" s="990"/>
      <c r="AK122" s="991" t="s">
        <v>128</v>
      </c>
      <c r="AL122" s="989"/>
      <c r="AM122" s="989"/>
      <c r="AN122" s="989"/>
      <c r="AO122" s="990"/>
      <c r="AP122" s="992" t="s">
        <v>128</v>
      </c>
      <c r="AQ122" s="993"/>
      <c r="AR122" s="993"/>
      <c r="AS122" s="993"/>
      <c r="AT122" s="994"/>
      <c r="AU122" s="1024"/>
      <c r="AV122" s="1025"/>
      <c r="AW122" s="1025"/>
      <c r="AX122" s="1025"/>
      <c r="AY122" s="1026"/>
      <c r="AZ122" s="1003" t="s">
        <v>479</v>
      </c>
      <c r="BA122" s="995"/>
      <c r="BB122" s="995"/>
      <c r="BC122" s="995"/>
      <c r="BD122" s="995"/>
      <c r="BE122" s="995"/>
      <c r="BF122" s="995"/>
      <c r="BG122" s="995"/>
      <c r="BH122" s="995"/>
      <c r="BI122" s="995"/>
      <c r="BJ122" s="995"/>
      <c r="BK122" s="995"/>
      <c r="BL122" s="995"/>
      <c r="BM122" s="995"/>
      <c r="BN122" s="995"/>
      <c r="BO122" s="995"/>
      <c r="BP122" s="996"/>
      <c r="BQ122" s="1029">
        <v>8982700</v>
      </c>
      <c r="BR122" s="1030"/>
      <c r="BS122" s="1030"/>
      <c r="BT122" s="1030"/>
      <c r="BU122" s="1030"/>
      <c r="BV122" s="1030">
        <v>9277212</v>
      </c>
      <c r="BW122" s="1030"/>
      <c r="BX122" s="1030"/>
      <c r="BY122" s="1030"/>
      <c r="BZ122" s="1030"/>
      <c r="CA122" s="1030">
        <v>9201184</v>
      </c>
      <c r="CB122" s="1030"/>
      <c r="CC122" s="1030"/>
      <c r="CD122" s="1030"/>
      <c r="CE122" s="1030"/>
      <c r="CF122" s="1047">
        <v>180.7</v>
      </c>
      <c r="CG122" s="1048"/>
      <c r="CH122" s="1048"/>
      <c r="CI122" s="1048"/>
      <c r="CJ122" s="1048"/>
      <c r="CK122" s="1039"/>
      <c r="CL122" s="1040"/>
      <c r="CM122" s="1040"/>
      <c r="CN122" s="1040"/>
      <c r="CO122" s="1041"/>
      <c r="CP122" s="1049" t="s">
        <v>480</v>
      </c>
      <c r="CQ122" s="1050"/>
      <c r="CR122" s="1050"/>
      <c r="CS122" s="1050"/>
      <c r="CT122" s="1050"/>
      <c r="CU122" s="1050"/>
      <c r="CV122" s="1050"/>
      <c r="CW122" s="1050"/>
      <c r="CX122" s="1050"/>
      <c r="CY122" s="1050"/>
      <c r="CZ122" s="1050"/>
      <c r="DA122" s="1050"/>
      <c r="DB122" s="1050"/>
      <c r="DC122" s="1050"/>
      <c r="DD122" s="1050"/>
      <c r="DE122" s="1050"/>
      <c r="DF122" s="1051"/>
      <c r="DG122" s="955">
        <v>838526</v>
      </c>
      <c r="DH122" s="956"/>
      <c r="DI122" s="956"/>
      <c r="DJ122" s="956"/>
      <c r="DK122" s="956"/>
      <c r="DL122" s="956">
        <v>808229</v>
      </c>
      <c r="DM122" s="956"/>
      <c r="DN122" s="956"/>
      <c r="DO122" s="956"/>
      <c r="DP122" s="956"/>
      <c r="DQ122" s="956">
        <v>672403</v>
      </c>
      <c r="DR122" s="956"/>
      <c r="DS122" s="956"/>
      <c r="DT122" s="956"/>
      <c r="DU122" s="956"/>
      <c r="DV122" s="957">
        <v>13.2</v>
      </c>
      <c r="DW122" s="957"/>
      <c r="DX122" s="957"/>
      <c r="DY122" s="957"/>
      <c r="DZ122" s="958"/>
    </row>
    <row r="123" spans="1:130" s="226" customFormat="1" ht="26.25" customHeight="1" x14ac:dyDescent="0.15">
      <c r="A123" s="1087"/>
      <c r="B123" s="979"/>
      <c r="C123" s="952" t="s">
        <v>465</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4"/>
      <c r="AA123" s="988">
        <v>16155</v>
      </c>
      <c r="AB123" s="989"/>
      <c r="AC123" s="989"/>
      <c r="AD123" s="989"/>
      <c r="AE123" s="990"/>
      <c r="AF123" s="991">
        <v>14774</v>
      </c>
      <c r="AG123" s="989"/>
      <c r="AH123" s="989"/>
      <c r="AI123" s="989"/>
      <c r="AJ123" s="990"/>
      <c r="AK123" s="991">
        <v>14774</v>
      </c>
      <c r="AL123" s="989"/>
      <c r="AM123" s="989"/>
      <c r="AN123" s="989"/>
      <c r="AO123" s="990"/>
      <c r="AP123" s="992">
        <v>0.3</v>
      </c>
      <c r="AQ123" s="993"/>
      <c r="AR123" s="993"/>
      <c r="AS123" s="993"/>
      <c r="AT123" s="994"/>
      <c r="AU123" s="1027"/>
      <c r="AV123" s="1028"/>
      <c r="AW123" s="1028"/>
      <c r="AX123" s="1028"/>
      <c r="AY123" s="1028"/>
      <c r="AZ123" s="247" t="s">
        <v>187</v>
      </c>
      <c r="BA123" s="247"/>
      <c r="BB123" s="247"/>
      <c r="BC123" s="247"/>
      <c r="BD123" s="247"/>
      <c r="BE123" s="247"/>
      <c r="BF123" s="247"/>
      <c r="BG123" s="247"/>
      <c r="BH123" s="247"/>
      <c r="BI123" s="247"/>
      <c r="BJ123" s="247"/>
      <c r="BK123" s="247"/>
      <c r="BL123" s="247"/>
      <c r="BM123" s="247"/>
      <c r="BN123" s="247"/>
      <c r="BO123" s="1007" t="s">
        <v>481</v>
      </c>
      <c r="BP123" s="1035"/>
      <c r="BQ123" s="1093">
        <v>15229899</v>
      </c>
      <c r="BR123" s="1094"/>
      <c r="BS123" s="1094"/>
      <c r="BT123" s="1094"/>
      <c r="BU123" s="1094"/>
      <c r="BV123" s="1094">
        <v>15485656</v>
      </c>
      <c r="BW123" s="1094"/>
      <c r="BX123" s="1094"/>
      <c r="BY123" s="1094"/>
      <c r="BZ123" s="1094"/>
      <c r="CA123" s="1094">
        <v>15309231</v>
      </c>
      <c r="CB123" s="1094"/>
      <c r="CC123" s="1094"/>
      <c r="CD123" s="1094"/>
      <c r="CE123" s="1094"/>
      <c r="CF123" s="1031"/>
      <c r="CG123" s="1032"/>
      <c r="CH123" s="1032"/>
      <c r="CI123" s="1032"/>
      <c r="CJ123" s="1033"/>
      <c r="CK123" s="1039"/>
      <c r="CL123" s="1040"/>
      <c r="CM123" s="1040"/>
      <c r="CN123" s="1040"/>
      <c r="CO123" s="1041"/>
      <c r="CP123" s="1049" t="s">
        <v>409</v>
      </c>
      <c r="CQ123" s="1050"/>
      <c r="CR123" s="1050"/>
      <c r="CS123" s="1050"/>
      <c r="CT123" s="1050"/>
      <c r="CU123" s="1050"/>
      <c r="CV123" s="1050"/>
      <c r="CW123" s="1050"/>
      <c r="CX123" s="1050"/>
      <c r="CY123" s="1050"/>
      <c r="CZ123" s="1050"/>
      <c r="DA123" s="1050"/>
      <c r="DB123" s="1050"/>
      <c r="DC123" s="1050"/>
      <c r="DD123" s="1050"/>
      <c r="DE123" s="1050"/>
      <c r="DF123" s="1051"/>
      <c r="DG123" s="988">
        <v>166865</v>
      </c>
      <c r="DH123" s="989"/>
      <c r="DI123" s="989"/>
      <c r="DJ123" s="989"/>
      <c r="DK123" s="990"/>
      <c r="DL123" s="991">
        <v>158830</v>
      </c>
      <c r="DM123" s="989"/>
      <c r="DN123" s="989"/>
      <c r="DO123" s="989"/>
      <c r="DP123" s="990"/>
      <c r="DQ123" s="991">
        <v>139264</v>
      </c>
      <c r="DR123" s="989"/>
      <c r="DS123" s="989"/>
      <c r="DT123" s="989"/>
      <c r="DU123" s="990"/>
      <c r="DV123" s="992">
        <v>2.7</v>
      </c>
      <c r="DW123" s="993"/>
      <c r="DX123" s="993"/>
      <c r="DY123" s="993"/>
      <c r="DZ123" s="994"/>
    </row>
    <row r="124" spans="1:130" s="226" customFormat="1" ht="26.25" customHeight="1" thickBot="1" x14ac:dyDescent="0.2">
      <c r="A124" s="1087"/>
      <c r="B124" s="979"/>
      <c r="C124" s="952" t="s">
        <v>468</v>
      </c>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4"/>
      <c r="AA124" s="988" t="s">
        <v>128</v>
      </c>
      <c r="AB124" s="989"/>
      <c r="AC124" s="989"/>
      <c r="AD124" s="989"/>
      <c r="AE124" s="990"/>
      <c r="AF124" s="991" t="s">
        <v>128</v>
      </c>
      <c r="AG124" s="989"/>
      <c r="AH124" s="989"/>
      <c r="AI124" s="989"/>
      <c r="AJ124" s="990"/>
      <c r="AK124" s="991" t="s">
        <v>128</v>
      </c>
      <c r="AL124" s="989"/>
      <c r="AM124" s="989"/>
      <c r="AN124" s="989"/>
      <c r="AO124" s="990"/>
      <c r="AP124" s="992" t="s">
        <v>128</v>
      </c>
      <c r="AQ124" s="993"/>
      <c r="AR124" s="993"/>
      <c r="AS124" s="993"/>
      <c r="AT124" s="994"/>
      <c r="AU124" s="1089" t="s">
        <v>482</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t="s">
        <v>128</v>
      </c>
      <c r="BR124" s="1057"/>
      <c r="BS124" s="1057"/>
      <c r="BT124" s="1057"/>
      <c r="BU124" s="1057"/>
      <c r="BV124" s="1057" t="s">
        <v>128</v>
      </c>
      <c r="BW124" s="1057"/>
      <c r="BX124" s="1057"/>
      <c r="BY124" s="1057"/>
      <c r="BZ124" s="1057"/>
      <c r="CA124" s="1057" t="s">
        <v>128</v>
      </c>
      <c r="CB124" s="1057"/>
      <c r="CC124" s="1057"/>
      <c r="CD124" s="1057"/>
      <c r="CE124" s="1057"/>
      <c r="CF124" s="1058"/>
      <c r="CG124" s="1059"/>
      <c r="CH124" s="1059"/>
      <c r="CI124" s="1059"/>
      <c r="CJ124" s="1060"/>
      <c r="CK124" s="1042"/>
      <c r="CL124" s="1042"/>
      <c r="CM124" s="1042"/>
      <c r="CN124" s="1042"/>
      <c r="CO124" s="1043"/>
      <c r="CP124" s="1049" t="s">
        <v>483</v>
      </c>
      <c r="CQ124" s="1050"/>
      <c r="CR124" s="1050"/>
      <c r="CS124" s="1050"/>
      <c r="CT124" s="1050"/>
      <c r="CU124" s="1050"/>
      <c r="CV124" s="1050"/>
      <c r="CW124" s="1050"/>
      <c r="CX124" s="1050"/>
      <c r="CY124" s="1050"/>
      <c r="CZ124" s="1050"/>
      <c r="DA124" s="1050"/>
      <c r="DB124" s="1050"/>
      <c r="DC124" s="1050"/>
      <c r="DD124" s="1050"/>
      <c r="DE124" s="1050"/>
      <c r="DF124" s="1051"/>
      <c r="DG124" s="1034">
        <v>252542</v>
      </c>
      <c r="DH124" s="1016"/>
      <c r="DI124" s="1016"/>
      <c r="DJ124" s="1016"/>
      <c r="DK124" s="1017"/>
      <c r="DL124" s="1015">
        <v>212398</v>
      </c>
      <c r="DM124" s="1016"/>
      <c r="DN124" s="1016"/>
      <c r="DO124" s="1016"/>
      <c r="DP124" s="1017"/>
      <c r="DQ124" s="1015">
        <v>167076</v>
      </c>
      <c r="DR124" s="1016"/>
      <c r="DS124" s="1016"/>
      <c r="DT124" s="1016"/>
      <c r="DU124" s="1017"/>
      <c r="DV124" s="1018">
        <v>3.3</v>
      </c>
      <c r="DW124" s="1019"/>
      <c r="DX124" s="1019"/>
      <c r="DY124" s="1019"/>
      <c r="DZ124" s="1020"/>
    </row>
    <row r="125" spans="1:130" s="226" customFormat="1" ht="26.25" customHeight="1" x14ac:dyDescent="0.15">
      <c r="A125" s="1087"/>
      <c r="B125" s="979"/>
      <c r="C125" s="952" t="s">
        <v>470</v>
      </c>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4"/>
      <c r="AA125" s="988" t="s">
        <v>447</v>
      </c>
      <c r="AB125" s="989"/>
      <c r="AC125" s="989"/>
      <c r="AD125" s="989"/>
      <c r="AE125" s="990"/>
      <c r="AF125" s="991" t="s">
        <v>128</v>
      </c>
      <c r="AG125" s="989"/>
      <c r="AH125" s="989"/>
      <c r="AI125" s="989"/>
      <c r="AJ125" s="990"/>
      <c r="AK125" s="991" t="s">
        <v>128</v>
      </c>
      <c r="AL125" s="989"/>
      <c r="AM125" s="989"/>
      <c r="AN125" s="989"/>
      <c r="AO125" s="990"/>
      <c r="AP125" s="992" t="s">
        <v>447</v>
      </c>
      <c r="AQ125" s="993"/>
      <c r="AR125" s="993"/>
      <c r="AS125" s="993"/>
      <c r="AT125" s="99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2" t="s">
        <v>484</v>
      </c>
      <c r="CL125" s="1037"/>
      <c r="CM125" s="1037"/>
      <c r="CN125" s="1037"/>
      <c r="CO125" s="1038"/>
      <c r="CP125" s="959" t="s">
        <v>485</v>
      </c>
      <c r="CQ125" s="927"/>
      <c r="CR125" s="927"/>
      <c r="CS125" s="927"/>
      <c r="CT125" s="927"/>
      <c r="CU125" s="927"/>
      <c r="CV125" s="927"/>
      <c r="CW125" s="927"/>
      <c r="CX125" s="927"/>
      <c r="CY125" s="927"/>
      <c r="CZ125" s="927"/>
      <c r="DA125" s="927"/>
      <c r="DB125" s="927"/>
      <c r="DC125" s="927"/>
      <c r="DD125" s="927"/>
      <c r="DE125" s="927"/>
      <c r="DF125" s="928"/>
      <c r="DG125" s="960" t="s">
        <v>128</v>
      </c>
      <c r="DH125" s="961"/>
      <c r="DI125" s="961"/>
      <c r="DJ125" s="961"/>
      <c r="DK125" s="961"/>
      <c r="DL125" s="961" t="s">
        <v>128</v>
      </c>
      <c r="DM125" s="961"/>
      <c r="DN125" s="961"/>
      <c r="DO125" s="961"/>
      <c r="DP125" s="961"/>
      <c r="DQ125" s="961" t="s">
        <v>128</v>
      </c>
      <c r="DR125" s="961"/>
      <c r="DS125" s="961"/>
      <c r="DT125" s="961"/>
      <c r="DU125" s="961"/>
      <c r="DV125" s="962" t="s">
        <v>128</v>
      </c>
      <c r="DW125" s="962"/>
      <c r="DX125" s="962"/>
      <c r="DY125" s="962"/>
      <c r="DZ125" s="963"/>
    </row>
    <row r="126" spans="1:130" s="226" customFormat="1" ht="26.25" customHeight="1" thickBot="1" x14ac:dyDescent="0.2">
      <c r="A126" s="1087"/>
      <c r="B126" s="979"/>
      <c r="C126" s="952" t="s">
        <v>472</v>
      </c>
      <c r="D126" s="953"/>
      <c r="E126" s="953"/>
      <c r="F126" s="953"/>
      <c r="G126" s="953"/>
      <c r="H126" s="953"/>
      <c r="I126" s="953"/>
      <c r="J126" s="953"/>
      <c r="K126" s="953"/>
      <c r="L126" s="953"/>
      <c r="M126" s="953"/>
      <c r="N126" s="953"/>
      <c r="O126" s="953"/>
      <c r="P126" s="953"/>
      <c r="Q126" s="953"/>
      <c r="R126" s="953"/>
      <c r="S126" s="953"/>
      <c r="T126" s="953"/>
      <c r="U126" s="953"/>
      <c r="V126" s="953"/>
      <c r="W126" s="953"/>
      <c r="X126" s="953"/>
      <c r="Y126" s="953"/>
      <c r="Z126" s="954"/>
      <c r="AA126" s="988" t="s">
        <v>128</v>
      </c>
      <c r="AB126" s="989"/>
      <c r="AC126" s="989"/>
      <c r="AD126" s="989"/>
      <c r="AE126" s="990"/>
      <c r="AF126" s="991" t="s">
        <v>128</v>
      </c>
      <c r="AG126" s="989"/>
      <c r="AH126" s="989"/>
      <c r="AI126" s="989"/>
      <c r="AJ126" s="990"/>
      <c r="AK126" s="991" t="s">
        <v>128</v>
      </c>
      <c r="AL126" s="989"/>
      <c r="AM126" s="989"/>
      <c r="AN126" s="989"/>
      <c r="AO126" s="990"/>
      <c r="AP126" s="992" t="s">
        <v>128</v>
      </c>
      <c r="AQ126" s="993"/>
      <c r="AR126" s="993"/>
      <c r="AS126" s="993"/>
      <c r="AT126" s="99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3"/>
      <c r="CL126" s="1040"/>
      <c r="CM126" s="1040"/>
      <c r="CN126" s="1040"/>
      <c r="CO126" s="1041"/>
      <c r="CP126" s="952" t="s">
        <v>486</v>
      </c>
      <c r="CQ126" s="953"/>
      <c r="CR126" s="953"/>
      <c r="CS126" s="953"/>
      <c r="CT126" s="953"/>
      <c r="CU126" s="953"/>
      <c r="CV126" s="953"/>
      <c r="CW126" s="953"/>
      <c r="CX126" s="953"/>
      <c r="CY126" s="953"/>
      <c r="CZ126" s="953"/>
      <c r="DA126" s="953"/>
      <c r="DB126" s="953"/>
      <c r="DC126" s="953"/>
      <c r="DD126" s="953"/>
      <c r="DE126" s="953"/>
      <c r="DF126" s="954"/>
      <c r="DG126" s="955" t="s">
        <v>447</v>
      </c>
      <c r="DH126" s="956"/>
      <c r="DI126" s="956"/>
      <c r="DJ126" s="956"/>
      <c r="DK126" s="956"/>
      <c r="DL126" s="956" t="s">
        <v>128</v>
      </c>
      <c r="DM126" s="956"/>
      <c r="DN126" s="956"/>
      <c r="DO126" s="956"/>
      <c r="DP126" s="956"/>
      <c r="DQ126" s="956" t="s">
        <v>128</v>
      </c>
      <c r="DR126" s="956"/>
      <c r="DS126" s="956"/>
      <c r="DT126" s="956"/>
      <c r="DU126" s="956"/>
      <c r="DV126" s="957" t="s">
        <v>128</v>
      </c>
      <c r="DW126" s="957"/>
      <c r="DX126" s="957"/>
      <c r="DY126" s="957"/>
      <c r="DZ126" s="958"/>
    </row>
    <row r="127" spans="1:130" s="226" customFormat="1" ht="26.25" customHeight="1" x14ac:dyDescent="0.15">
      <c r="A127" s="1088"/>
      <c r="B127" s="981"/>
      <c r="C127" s="1003" t="s">
        <v>487</v>
      </c>
      <c r="D127" s="995"/>
      <c r="E127" s="995"/>
      <c r="F127" s="995"/>
      <c r="G127" s="995"/>
      <c r="H127" s="995"/>
      <c r="I127" s="995"/>
      <c r="J127" s="995"/>
      <c r="K127" s="995"/>
      <c r="L127" s="995"/>
      <c r="M127" s="995"/>
      <c r="N127" s="995"/>
      <c r="O127" s="995"/>
      <c r="P127" s="995"/>
      <c r="Q127" s="995"/>
      <c r="R127" s="995"/>
      <c r="S127" s="995"/>
      <c r="T127" s="995"/>
      <c r="U127" s="995"/>
      <c r="V127" s="995"/>
      <c r="W127" s="995"/>
      <c r="X127" s="995"/>
      <c r="Y127" s="995"/>
      <c r="Z127" s="996"/>
      <c r="AA127" s="988" t="s">
        <v>128</v>
      </c>
      <c r="AB127" s="989"/>
      <c r="AC127" s="989"/>
      <c r="AD127" s="989"/>
      <c r="AE127" s="990"/>
      <c r="AF127" s="991" t="s">
        <v>447</v>
      </c>
      <c r="AG127" s="989"/>
      <c r="AH127" s="989"/>
      <c r="AI127" s="989"/>
      <c r="AJ127" s="990"/>
      <c r="AK127" s="991" t="s">
        <v>447</v>
      </c>
      <c r="AL127" s="989"/>
      <c r="AM127" s="989"/>
      <c r="AN127" s="989"/>
      <c r="AO127" s="990"/>
      <c r="AP127" s="992" t="s">
        <v>128</v>
      </c>
      <c r="AQ127" s="993"/>
      <c r="AR127" s="993"/>
      <c r="AS127" s="993"/>
      <c r="AT127" s="994"/>
      <c r="AU127" s="228"/>
      <c r="AV127" s="228"/>
      <c r="AW127" s="228"/>
      <c r="AX127" s="1061" t="s">
        <v>488</v>
      </c>
      <c r="AY127" s="1062"/>
      <c r="AZ127" s="1062"/>
      <c r="BA127" s="1062"/>
      <c r="BB127" s="1062"/>
      <c r="BC127" s="1062"/>
      <c r="BD127" s="1062"/>
      <c r="BE127" s="1063"/>
      <c r="BF127" s="1064" t="s">
        <v>489</v>
      </c>
      <c r="BG127" s="1062"/>
      <c r="BH127" s="1062"/>
      <c r="BI127" s="1062"/>
      <c r="BJ127" s="1062"/>
      <c r="BK127" s="1062"/>
      <c r="BL127" s="1063"/>
      <c r="BM127" s="1064" t="s">
        <v>490</v>
      </c>
      <c r="BN127" s="1062"/>
      <c r="BO127" s="1062"/>
      <c r="BP127" s="1062"/>
      <c r="BQ127" s="1062"/>
      <c r="BR127" s="1062"/>
      <c r="BS127" s="1063"/>
      <c r="BT127" s="1064" t="s">
        <v>491</v>
      </c>
      <c r="BU127" s="1062"/>
      <c r="BV127" s="1062"/>
      <c r="BW127" s="1062"/>
      <c r="BX127" s="1062"/>
      <c r="BY127" s="1062"/>
      <c r="BZ127" s="1085"/>
      <c r="CA127" s="228"/>
      <c r="CB127" s="228"/>
      <c r="CC127" s="228"/>
      <c r="CD127" s="251"/>
      <c r="CE127" s="251"/>
      <c r="CF127" s="251"/>
      <c r="CG127" s="228"/>
      <c r="CH127" s="228"/>
      <c r="CI127" s="228"/>
      <c r="CJ127" s="250"/>
      <c r="CK127" s="1053"/>
      <c r="CL127" s="1040"/>
      <c r="CM127" s="1040"/>
      <c r="CN127" s="1040"/>
      <c r="CO127" s="1041"/>
      <c r="CP127" s="952" t="s">
        <v>492</v>
      </c>
      <c r="CQ127" s="953"/>
      <c r="CR127" s="953"/>
      <c r="CS127" s="953"/>
      <c r="CT127" s="953"/>
      <c r="CU127" s="953"/>
      <c r="CV127" s="953"/>
      <c r="CW127" s="953"/>
      <c r="CX127" s="953"/>
      <c r="CY127" s="953"/>
      <c r="CZ127" s="953"/>
      <c r="DA127" s="953"/>
      <c r="DB127" s="953"/>
      <c r="DC127" s="953"/>
      <c r="DD127" s="953"/>
      <c r="DE127" s="953"/>
      <c r="DF127" s="954"/>
      <c r="DG127" s="955" t="s">
        <v>128</v>
      </c>
      <c r="DH127" s="956"/>
      <c r="DI127" s="956"/>
      <c r="DJ127" s="956"/>
      <c r="DK127" s="956"/>
      <c r="DL127" s="956" t="s">
        <v>128</v>
      </c>
      <c r="DM127" s="956"/>
      <c r="DN127" s="956"/>
      <c r="DO127" s="956"/>
      <c r="DP127" s="956"/>
      <c r="DQ127" s="956" t="s">
        <v>128</v>
      </c>
      <c r="DR127" s="956"/>
      <c r="DS127" s="956"/>
      <c r="DT127" s="956"/>
      <c r="DU127" s="956"/>
      <c r="DV127" s="957" t="s">
        <v>447</v>
      </c>
      <c r="DW127" s="957"/>
      <c r="DX127" s="957"/>
      <c r="DY127" s="957"/>
      <c r="DZ127" s="958"/>
    </row>
    <row r="128" spans="1:130" s="226" customFormat="1" ht="26.25" customHeight="1" thickBot="1" x14ac:dyDescent="0.2">
      <c r="A128" s="1071" t="s">
        <v>493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494</v>
      </c>
      <c r="X128" s="1073"/>
      <c r="Y128" s="1073"/>
      <c r="Z128" s="1074"/>
      <c r="AA128" s="1075">
        <v>50044</v>
      </c>
      <c r="AB128" s="1076"/>
      <c r="AC128" s="1076"/>
      <c r="AD128" s="1076"/>
      <c r="AE128" s="1077"/>
      <c r="AF128" s="1078">
        <v>29730</v>
      </c>
      <c r="AG128" s="1076"/>
      <c r="AH128" s="1076"/>
      <c r="AI128" s="1076"/>
      <c r="AJ128" s="1077"/>
      <c r="AK128" s="1078">
        <v>12771</v>
      </c>
      <c r="AL128" s="1076"/>
      <c r="AM128" s="1076"/>
      <c r="AN128" s="1076"/>
      <c r="AO128" s="1077"/>
      <c r="AP128" s="1079"/>
      <c r="AQ128" s="1080"/>
      <c r="AR128" s="1080"/>
      <c r="AS128" s="1080"/>
      <c r="AT128" s="1081"/>
      <c r="AU128" s="228"/>
      <c r="AV128" s="228"/>
      <c r="AW128" s="228"/>
      <c r="AX128" s="926" t="s">
        <v>495</v>
      </c>
      <c r="AY128" s="927"/>
      <c r="AZ128" s="927"/>
      <c r="BA128" s="927"/>
      <c r="BB128" s="927"/>
      <c r="BC128" s="927"/>
      <c r="BD128" s="927"/>
      <c r="BE128" s="928"/>
      <c r="BF128" s="1082" t="s">
        <v>128</v>
      </c>
      <c r="BG128" s="1083"/>
      <c r="BH128" s="1083"/>
      <c r="BI128" s="1083"/>
      <c r="BJ128" s="1083"/>
      <c r="BK128" s="1083"/>
      <c r="BL128" s="1084"/>
      <c r="BM128" s="1082">
        <v>14.44</v>
      </c>
      <c r="BN128" s="1083"/>
      <c r="BO128" s="1083"/>
      <c r="BP128" s="1083"/>
      <c r="BQ128" s="1083"/>
      <c r="BR128" s="1083"/>
      <c r="BS128" s="1084"/>
      <c r="BT128" s="1082">
        <v>20</v>
      </c>
      <c r="BU128" s="1083"/>
      <c r="BV128" s="1083"/>
      <c r="BW128" s="1083"/>
      <c r="BX128" s="1083"/>
      <c r="BY128" s="1083"/>
      <c r="BZ128" s="1106"/>
      <c r="CA128" s="251"/>
      <c r="CB128" s="251"/>
      <c r="CC128" s="251"/>
      <c r="CD128" s="251"/>
      <c r="CE128" s="251"/>
      <c r="CF128" s="251"/>
      <c r="CG128" s="228"/>
      <c r="CH128" s="228"/>
      <c r="CI128" s="228"/>
      <c r="CJ128" s="250"/>
      <c r="CK128" s="1054"/>
      <c r="CL128" s="1055"/>
      <c r="CM128" s="1055"/>
      <c r="CN128" s="1055"/>
      <c r="CO128" s="1056"/>
      <c r="CP128" s="1065" t="s">
        <v>496</v>
      </c>
      <c r="CQ128" s="754"/>
      <c r="CR128" s="754"/>
      <c r="CS128" s="754"/>
      <c r="CT128" s="754"/>
      <c r="CU128" s="754"/>
      <c r="CV128" s="754"/>
      <c r="CW128" s="754"/>
      <c r="CX128" s="754"/>
      <c r="CY128" s="754"/>
      <c r="CZ128" s="754"/>
      <c r="DA128" s="754"/>
      <c r="DB128" s="754"/>
      <c r="DC128" s="754"/>
      <c r="DD128" s="754"/>
      <c r="DE128" s="754"/>
      <c r="DF128" s="1066"/>
      <c r="DG128" s="1067" t="s">
        <v>128</v>
      </c>
      <c r="DH128" s="1068"/>
      <c r="DI128" s="1068"/>
      <c r="DJ128" s="1068"/>
      <c r="DK128" s="1068"/>
      <c r="DL128" s="1068" t="s">
        <v>128</v>
      </c>
      <c r="DM128" s="1068"/>
      <c r="DN128" s="1068"/>
      <c r="DO128" s="1068"/>
      <c r="DP128" s="1068"/>
      <c r="DQ128" s="1068" t="s">
        <v>447</v>
      </c>
      <c r="DR128" s="1068"/>
      <c r="DS128" s="1068"/>
      <c r="DT128" s="1068"/>
      <c r="DU128" s="1068"/>
      <c r="DV128" s="1069" t="s">
        <v>128</v>
      </c>
      <c r="DW128" s="1069"/>
      <c r="DX128" s="1069"/>
      <c r="DY128" s="1069"/>
      <c r="DZ128" s="1070"/>
    </row>
    <row r="129" spans="1:131" s="226" customFormat="1" ht="26.25" customHeight="1" x14ac:dyDescent="0.15">
      <c r="A129" s="964" t="s">
        <v>107</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100" t="s">
        <v>497</v>
      </c>
      <c r="X129" s="1101"/>
      <c r="Y129" s="1101"/>
      <c r="Z129" s="1102"/>
      <c r="AA129" s="988">
        <v>5546725</v>
      </c>
      <c r="AB129" s="989"/>
      <c r="AC129" s="989"/>
      <c r="AD129" s="989"/>
      <c r="AE129" s="990"/>
      <c r="AF129" s="991">
        <v>5774801</v>
      </c>
      <c r="AG129" s="989"/>
      <c r="AH129" s="989"/>
      <c r="AI129" s="989"/>
      <c r="AJ129" s="990"/>
      <c r="AK129" s="991">
        <v>6000604</v>
      </c>
      <c r="AL129" s="989"/>
      <c r="AM129" s="989"/>
      <c r="AN129" s="989"/>
      <c r="AO129" s="990"/>
      <c r="AP129" s="1103"/>
      <c r="AQ129" s="1104"/>
      <c r="AR129" s="1104"/>
      <c r="AS129" s="1104"/>
      <c r="AT129" s="1105"/>
      <c r="AU129" s="229"/>
      <c r="AV129" s="229"/>
      <c r="AW129" s="229"/>
      <c r="AX129" s="1095" t="s">
        <v>498</v>
      </c>
      <c r="AY129" s="953"/>
      <c r="AZ129" s="953"/>
      <c r="BA129" s="953"/>
      <c r="BB129" s="953"/>
      <c r="BC129" s="953"/>
      <c r="BD129" s="953"/>
      <c r="BE129" s="954"/>
      <c r="BF129" s="1096" t="s">
        <v>128</v>
      </c>
      <c r="BG129" s="1097"/>
      <c r="BH129" s="1097"/>
      <c r="BI129" s="1097"/>
      <c r="BJ129" s="1097"/>
      <c r="BK129" s="1097"/>
      <c r="BL129" s="1098"/>
      <c r="BM129" s="1096">
        <v>19.440000000000001</v>
      </c>
      <c r="BN129" s="1097"/>
      <c r="BO129" s="1097"/>
      <c r="BP129" s="1097"/>
      <c r="BQ129" s="1097"/>
      <c r="BR129" s="1097"/>
      <c r="BS129" s="1098"/>
      <c r="BT129" s="1096">
        <v>30</v>
      </c>
      <c r="BU129" s="1097"/>
      <c r="BV129" s="1097"/>
      <c r="BW129" s="1097"/>
      <c r="BX129" s="1097"/>
      <c r="BY129" s="1097"/>
      <c r="BZ129" s="109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4" t="s">
        <v>499</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100" t="s">
        <v>500</v>
      </c>
      <c r="X130" s="1101"/>
      <c r="Y130" s="1101"/>
      <c r="Z130" s="1102"/>
      <c r="AA130" s="988">
        <v>961334</v>
      </c>
      <c r="AB130" s="989"/>
      <c r="AC130" s="989"/>
      <c r="AD130" s="989"/>
      <c r="AE130" s="990"/>
      <c r="AF130" s="991">
        <v>927243</v>
      </c>
      <c r="AG130" s="989"/>
      <c r="AH130" s="989"/>
      <c r="AI130" s="989"/>
      <c r="AJ130" s="990"/>
      <c r="AK130" s="991">
        <v>909754</v>
      </c>
      <c r="AL130" s="989"/>
      <c r="AM130" s="989"/>
      <c r="AN130" s="989"/>
      <c r="AO130" s="990"/>
      <c r="AP130" s="1103"/>
      <c r="AQ130" s="1104"/>
      <c r="AR130" s="1104"/>
      <c r="AS130" s="1104"/>
      <c r="AT130" s="1105"/>
      <c r="AU130" s="229"/>
      <c r="AV130" s="229"/>
      <c r="AW130" s="229"/>
      <c r="AX130" s="1095" t="s">
        <v>501</v>
      </c>
      <c r="AY130" s="953"/>
      <c r="AZ130" s="953"/>
      <c r="BA130" s="953"/>
      <c r="BB130" s="953"/>
      <c r="BC130" s="953"/>
      <c r="BD130" s="953"/>
      <c r="BE130" s="954"/>
      <c r="BF130" s="1131">
        <v>10.4</v>
      </c>
      <c r="BG130" s="1132"/>
      <c r="BH130" s="1132"/>
      <c r="BI130" s="1132"/>
      <c r="BJ130" s="1132"/>
      <c r="BK130" s="1132"/>
      <c r="BL130" s="1133"/>
      <c r="BM130" s="1131">
        <v>25</v>
      </c>
      <c r="BN130" s="1132"/>
      <c r="BO130" s="1132"/>
      <c r="BP130" s="1132"/>
      <c r="BQ130" s="1132"/>
      <c r="BR130" s="1132"/>
      <c r="BS130" s="1133"/>
      <c r="BT130" s="1131">
        <v>35</v>
      </c>
      <c r="BU130" s="1132"/>
      <c r="BV130" s="1132"/>
      <c r="BW130" s="1132"/>
      <c r="BX130" s="1132"/>
      <c r="BY130" s="1132"/>
      <c r="BZ130" s="113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5"/>
      <c r="B131" s="1136"/>
      <c r="C131" s="1136"/>
      <c r="D131" s="1136"/>
      <c r="E131" s="1136"/>
      <c r="F131" s="1136"/>
      <c r="G131" s="1136"/>
      <c r="H131" s="1136"/>
      <c r="I131" s="1136"/>
      <c r="J131" s="1136"/>
      <c r="K131" s="1136"/>
      <c r="L131" s="1136"/>
      <c r="M131" s="1136"/>
      <c r="N131" s="1136"/>
      <c r="O131" s="1136"/>
      <c r="P131" s="1136"/>
      <c r="Q131" s="1136"/>
      <c r="R131" s="1136"/>
      <c r="S131" s="1136"/>
      <c r="T131" s="1136"/>
      <c r="U131" s="1136"/>
      <c r="V131" s="1136"/>
      <c r="W131" s="1137" t="s">
        <v>502</v>
      </c>
      <c r="X131" s="1138"/>
      <c r="Y131" s="1138"/>
      <c r="Z131" s="1139"/>
      <c r="AA131" s="1034">
        <v>4585391</v>
      </c>
      <c r="AB131" s="1016"/>
      <c r="AC131" s="1016"/>
      <c r="AD131" s="1016"/>
      <c r="AE131" s="1017"/>
      <c r="AF131" s="1015">
        <v>4847558</v>
      </c>
      <c r="AG131" s="1016"/>
      <c r="AH131" s="1016"/>
      <c r="AI131" s="1016"/>
      <c r="AJ131" s="1017"/>
      <c r="AK131" s="1015">
        <v>5090850</v>
      </c>
      <c r="AL131" s="1016"/>
      <c r="AM131" s="1016"/>
      <c r="AN131" s="1016"/>
      <c r="AO131" s="1017"/>
      <c r="AP131" s="1140"/>
      <c r="AQ131" s="1141"/>
      <c r="AR131" s="1141"/>
      <c r="AS131" s="1141"/>
      <c r="AT131" s="1142"/>
      <c r="AU131" s="229"/>
      <c r="AV131" s="229"/>
      <c r="AW131" s="229"/>
      <c r="AX131" s="1113" t="s">
        <v>503</v>
      </c>
      <c r="AY131" s="754"/>
      <c r="AZ131" s="754"/>
      <c r="BA131" s="754"/>
      <c r="BB131" s="754"/>
      <c r="BC131" s="754"/>
      <c r="BD131" s="754"/>
      <c r="BE131" s="1066"/>
      <c r="BF131" s="1114" t="s">
        <v>128</v>
      </c>
      <c r="BG131" s="1115"/>
      <c r="BH131" s="1115"/>
      <c r="BI131" s="1115"/>
      <c r="BJ131" s="1115"/>
      <c r="BK131" s="1115"/>
      <c r="BL131" s="1116"/>
      <c r="BM131" s="1114">
        <v>350</v>
      </c>
      <c r="BN131" s="1115"/>
      <c r="BO131" s="1115"/>
      <c r="BP131" s="1115"/>
      <c r="BQ131" s="1115"/>
      <c r="BR131" s="1115"/>
      <c r="BS131" s="1116"/>
      <c r="BT131" s="1117"/>
      <c r="BU131" s="1118"/>
      <c r="BV131" s="1118"/>
      <c r="BW131" s="1118"/>
      <c r="BX131" s="1118"/>
      <c r="BY131" s="1118"/>
      <c r="BZ131" s="111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20" t="s">
        <v>504</v>
      </c>
      <c r="B132" s="1121"/>
      <c r="C132" s="1121"/>
      <c r="D132" s="1121"/>
      <c r="E132" s="1121"/>
      <c r="F132" s="1121"/>
      <c r="G132" s="1121"/>
      <c r="H132" s="1121"/>
      <c r="I132" s="1121"/>
      <c r="J132" s="1121"/>
      <c r="K132" s="1121"/>
      <c r="L132" s="1121"/>
      <c r="M132" s="1121"/>
      <c r="N132" s="1121"/>
      <c r="O132" s="1121"/>
      <c r="P132" s="1121"/>
      <c r="Q132" s="1121"/>
      <c r="R132" s="1121"/>
      <c r="S132" s="1121"/>
      <c r="T132" s="1121"/>
      <c r="U132" s="1121"/>
      <c r="V132" s="1124" t="s">
        <v>505</v>
      </c>
      <c r="W132" s="1124"/>
      <c r="X132" s="1124"/>
      <c r="Y132" s="1124"/>
      <c r="Z132" s="1125"/>
      <c r="AA132" s="1126">
        <v>11.03733575</v>
      </c>
      <c r="AB132" s="1127"/>
      <c r="AC132" s="1127"/>
      <c r="AD132" s="1127"/>
      <c r="AE132" s="1128"/>
      <c r="AF132" s="1129">
        <v>10.24420956</v>
      </c>
      <c r="AG132" s="1127"/>
      <c r="AH132" s="1127"/>
      <c r="AI132" s="1127"/>
      <c r="AJ132" s="1128"/>
      <c r="AK132" s="1129">
        <v>9.9736193370000006</v>
      </c>
      <c r="AL132" s="1127"/>
      <c r="AM132" s="1127"/>
      <c r="AN132" s="1127"/>
      <c r="AO132" s="1128"/>
      <c r="AP132" s="1031"/>
      <c r="AQ132" s="1032"/>
      <c r="AR132" s="1032"/>
      <c r="AS132" s="1032"/>
      <c r="AT132" s="113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2"/>
      <c r="B133" s="1123"/>
      <c r="C133" s="1123"/>
      <c r="D133" s="1123"/>
      <c r="E133" s="1123"/>
      <c r="F133" s="1123"/>
      <c r="G133" s="1123"/>
      <c r="H133" s="1123"/>
      <c r="I133" s="1123"/>
      <c r="J133" s="1123"/>
      <c r="K133" s="1123"/>
      <c r="L133" s="1123"/>
      <c r="M133" s="1123"/>
      <c r="N133" s="1123"/>
      <c r="O133" s="1123"/>
      <c r="P133" s="1123"/>
      <c r="Q133" s="1123"/>
      <c r="R133" s="1123"/>
      <c r="S133" s="1123"/>
      <c r="T133" s="1123"/>
      <c r="U133" s="1123"/>
      <c r="V133" s="1107" t="s">
        <v>506</v>
      </c>
      <c r="W133" s="1107"/>
      <c r="X133" s="1107"/>
      <c r="Y133" s="1107"/>
      <c r="Z133" s="1108"/>
      <c r="AA133" s="1109">
        <v>11.8</v>
      </c>
      <c r="AB133" s="1110"/>
      <c r="AC133" s="1110"/>
      <c r="AD133" s="1110"/>
      <c r="AE133" s="1111"/>
      <c r="AF133" s="1109">
        <v>11.1</v>
      </c>
      <c r="AG133" s="1110"/>
      <c r="AH133" s="1110"/>
      <c r="AI133" s="1110"/>
      <c r="AJ133" s="1111"/>
      <c r="AK133" s="1109">
        <v>10.4</v>
      </c>
      <c r="AL133" s="1110"/>
      <c r="AM133" s="1110"/>
      <c r="AN133" s="1110"/>
      <c r="AO133" s="1111"/>
      <c r="AP133" s="1058"/>
      <c r="AQ133" s="1059"/>
      <c r="AR133" s="1059"/>
      <c r="AS133" s="1059"/>
      <c r="AT133" s="111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pl+euup37RWqA4buRwvOIGsUES/+342KCMVSOFrXnAkFhXIFSSAbUbWGxy5VQ8lCuXAKQ36L3i/404Ea7vdbYQ==" saltValue="jEjQJ5pCK0gDybRstKR7a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Iv3zF3JP5RooCG9XzcHoLRv9ZEx/3kqNRSFelMxtEt3D6w0fUhg5iMJXJWqGH76EcHsgGr6qwvb2yv6ZOfKg==" saltValue="ZQQJ8NpjT4/FtaLQZhyf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4" t="s">
        <v>510</v>
      </c>
      <c r="AP7" s="268"/>
      <c r="AQ7" s="269" t="s">
        <v>511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5"/>
      <c r="AP8" s="274" t="s">
        <v>512</v>
      </c>
      <c r="AQ8" s="275" t="s">
        <v>513</v>
      </c>
      <c r="AR8" s="276" t="s">
        <v>514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6" t="s">
        <v>515</v>
      </c>
      <c r="AL9" s="1147"/>
      <c r="AM9" s="1147"/>
      <c r="AN9" s="1148"/>
      <c r="AO9" s="277">
        <v>2016436</v>
      </c>
      <c r="AP9" s="277">
        <v>263586</v>
      </c>
      <c r="AQ9" s="278">
        <v>163770</v>
      </c>
      <c r="AR9" s="279">
        <v>60.9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6" t="s">
        <v>516</v>
      </c>
      <c r="AL10" s="1147"/>
      <c r="AM10" s="1147"/>
      <c r="AN10" s="1148"/>
      <c r="AO10" s="280">
        <v>2387</v>
      </c>
      <c r="AP10" s="280">
        <v>312</v>
      </c>
      <c r="AQ10" s="281">
        <v>24683</v>
      </c>
      <c r="AR10" s="282">
        <v>-98.7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6" t="s">
        <v>517</v>
      </c>
      <c r="AL11" s="1147"/>
      <c r="AM11" s="1147"/>
      <c r="AN11" s="1148"/>
      <c r="AO11" s="280">
        <v>41532</v>
      </c>
      <c r="AP11" s="280">
        <v>5429</v>
      </c>
      <c r="AQ11" s="281">
        <v>5136</v>
      </c>
      <c r="AR11" s="282">
        <v>5.7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6" t="s">
        <v>518</v>
      </c>
      <c r="AL12" s="1147"/>
      <c r="AM12" s="1147"/>
      <c r="AN12" s="1148"/>
      <c r="AO12" s="280" t="s">
        <v>519</v>
      </c>
      <c r="AP12" s="280" t="s">
        <v>519</v>
      </c>
      <c r="AQ12" s="281" t="s">
        <v>519</v>
      </c>
      <c r="AR12" s="282" t="s">
        <v>519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6" t="s">
        <v>520</v>
      </c>
      <c r="AL13" s="1147"/>
      <c r="AM13" s="1147"/>
      <c r="AN13" s="1148"/>
      <c r="AO13" s="280">
        <v>60775</v>
      </c>
      <c r="AP13" s="280">
        <v>7944</v>
      </c>
      <c r="AQ13" s="281">
        <v>6255</v>
      </c>
      <c r="AR13" s="282">
        <v>27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6" t="s">
        <v>521</v>
      </c>
      <c r="AL14" s="1147"/>
      <c r="AM14" s="1147"/>
      <c r="AN14" s="1148"/>
      <c r="AO14" s="280" t="s">
        <v>519</v>
      </c>
      <c r="AP14" s="280" t="s">
        <v>519</v>
      </c>
      <c r="AQ14" s="281">
        <v>3424</v>
      </c>
      <c r="AR14" s="282" t="s">
        <v>519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9" t="s">
        <v>522</v>
      </c>
      <c r="AL15" s="1150"/>
      <c r="AM15" s="1150"/>
      <c r="AN15" s="1151"/>
      <c r="AO15" s="280">
        <v>-146534</v>
      </c>
      <c r="AP15" s="280">
        <v>-19155</v>
      </c>
      <c r="AQ15" s="281">
        <v>-13292</v>
      </c>
      <c r="AR15" s="282">
        <v>44.1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9" t="s">
        <v>187</v>
      </c>
      <c r="AL16" s="1150"/>
      <c r="AM16" s="1150"/>
      <c r="AN16" s="1151"/>
      <c r="AO16" s="280">
        <v>1974596</v>
      </c>
      <c r="AP16" s="280">
        <v>258117</v>
      </c>
      <c r="AQ16" s="281">
        <v>189976</v>
      </c>
      <c r="AR16" s="282">
        <v>35.9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524</v>
      </c>
      <c r="AP20" s="289" t="s">
        <v>525</v>
      </c>
      <c r="AQ20" s="290" t="s">
        <v>526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2" t="s">
        <v>527</v>
      </c>
      <c r="AL21" s="1153"/>
      <c r="AM21" s="1153"/>
      <c r="AN21" s="1154"/>
      <c r="AO21" s="293">
        <v>29.8</v>
      </c>
      <c r="AP21" s="294">
        <v>16.39</v>
      </c>
      <c r="AQ21" s="295">
        <v>13.41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2" t="s">
        <v>528</v>
      </c>
      <c r="AL22" s="1153"/>
      <c r="AM22" s="1153"/>
      <c r="AN22" s="1154"/>
      <c r="AO22" s="298">
        <v>91.4</v>
      </c>
      <c r="AP22" s="299">
        <v>95.8</v>
      </c>
      <c r="AQ22" s="300">
        <v>-4.4000000000000004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3" t="s">
        <v>529</v>
      </c>
      <c r="B26" s="1143"/>
      <c r="C26" s="1143"/>
      <c r="D26" s="1143"/>
      <c r="E26" s="1143"/>
      <c r="F26" s="1143"/>
      <c r="G26" s="1143"/>
      <c r="H26" s="1143"/>
      <c r="I26" s="1143"/>
      <c r="J26" s="1143"/>
      <c r="K26" s="1143"/>
      <c r="L26" s="1143"/>
      <c r="M26" s="1143"/>
      <c r="N26" s="1143"/>
      <c r="O26" s="1143"/>
      <c r="P26" s="1143"/>
      <c r="Q26" s="1143"/>
      <c r="R26" s="1143"/>
      <c r="S26" s="1143"/>
      <c r="T26" s="1143"/>
      <c r="U26" s="1143"/>
      <c r="V26" s="1143"/>
      <c r="W26" s="1143"/>
      <c r="X26" s="1143"/>
      <c r="Y26" s="1143"/>
      <c r="Z26" s="1143"/>
      <c r="AA26" s="1143"/>
      <c r="AB26" s="1143"/>
      <c r="AC26" s="1143"/>
      <c r="AD26" s="1143"/>
      <c r="AE26" s="1143"/>
      <c r="AF26" s="1143"/>
      <c r="AG26" s="1143"/>
      <c r="AH26" s="1143"/>
      <c r="AI26" s="1143"/>
      <c r="AJ26" s="1143"/>
      <c r="AK26" s="1143"/>
      <c r="AL26" s="1143"/>
      <c r="AM26" s="1143"/>
      <c r="AN26" s="1143"/>
      <c r="AO26" s="1143"/>
      <c r="AP26" s="1143"/>
      <c r="AQ26" s="1143"/>
      <c r="AR26" s="1143"/>
      <c r="AS26" s="1143"/>
      <c r="AT26" s="263"/>
    </row>
    <row r="27" spans="1:46" x14ac:dyDescent="0.15">
      <c r="A27" s="305"/>
      <c r="AO27" s="258"/>
      <c r="AP27" s="258"/>
      <c r="AQ27" s="258"/>
      <c r="AR27" s="258"/>
      <c r="AS27" s="258"/>
      <c r="AT27" s="258"/>
    </row>
    <row r="28" spans="1:46" ht="17.25" x14ac:dyDescent="0.15">
      <c r="A28" s="259" t="s">
        <v>530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4" t="s">
        <v>510</v>
      </c>
      <c r="AP30" s="268"/>
      <c r="AQ30" s="269" t="s">
        <v>511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5"/>
      <c r="AP31" s="274" t="s">
        <v>512</v>
      </c>
      <c r="AQ31" s="275" t="s">
        <v>513</v>
      </c>
      <c r="AR31" s="276" t="s">
        <v>514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60" t="s">
        <v>532</v>
      </c>
      <c r="AL32" s="1161"/>
      <c r="AM32" s="1161"/>
      <c r="AN32" s="1162"/>
      <c r="AO32" s="308">
        <v>826908</v>
      </c>
      <c r="AP32" s="308">
        <v>108093</v>
      </c>
      <c r="AQ32" s="309">
        <v>115605</v>
      </c>
      <c r="AR32" s="310">
        <v>-6.5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60" t="s">
        <v>533</v>
      </c>
      <c r="AL33" s="1161"/>
      <c r="AM33" s="1161"/>
      <c r="AN33" s="1162"/>
      <c r="AO33" s="308" t="s">
        <v>519</v>
      </c>
      <c r="AP33" s="308" t="s">
        <v>519</v>
      </c>
      <c r="AQ33" s="309">
        <v>170</v>
      </c>
      <c r="AR33" s="310" t="s">
        <v>519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60" t="s">
        <v>534</v>
      </c>
      <c r="AL34" s="1161"/>
      <c r="AM34" s="1161"/>
      <c r="AN34" s="1162"/>
      <c r="AO34" s="308" t="s">
        <v>519</v>
      </c>
      <c r="AP34" s="308" t="s">
        <v>519</v>
      </c>
      <c r="AQ34" s="309">
        <v>200</v>
      </c>
      <c r="AR34" s="310" t="s">
        <v>519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60" t="s">
        <v>535</v>
      </c>
      <c r="AL35" s="1161"/>
      <c r="AM35" s="1161"/>
      <c r="AN35" s="1162"/>
      <c r="AO35" s="308">
        <v>588517</v>
      </c>
      <c r="AP35" s="308">
        <v>76930</v>
      </c>
      <c r="AQ35" s="309">
        <v>23913</v>
      </c>
      <c r="AR35" s="310">
        <v>221.7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60" t="s">
        <v>536</v>
      </c>
      <c r="AL36" s="1161"/>
      <c r="AM36" s="1161"/>
      <c r="AN36" s="1162"/>
      <c r="AO36" s="308" t="s">
        <v>519</v>
      </c>
      <c r="AP36" s="308" t="s">
        <v>519</v>
      </c>
      <c r="AQ36" s="309">
        <v>3903</v>
      </c>
      <c r="AR36" s="310" t="s">
        <v>519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60" t="s">
        <v>537</v>
      </c>
      <c r="AL37" s="1161"/>
      <c r="AM37" s="1161"/>
      <c r="AN37" s="1162"/>
      <c r="AO37" s="308">
        <v>14774</v>
      </c>
      <c r="AP37" s="308">
        <v>1931</v>
      </c>
      <c r="AQ37" s="309">
        <v>982</v>
      </c>
      <c r="AR37" s="310">
        <v>96.6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3" t="s">
        <v>538</v>
      </c>
      <c r="AL38" s="1164"/>
      <c r="AM38" s="1164"/>
      <c r="AN38" s="1165"/>
      <c r="AO38" s="311">
        <v>68</v>
      </c>
      <c r="AP38" s="311">
        <v>9</v>
      </c>
      <c r="AQ38" s="312">
        <v>19</v>
      </c>
      <c r="AR38" s="300">
        <v>-52.6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3" t="s">
        <v>539</v>
      </c>
      <c r="AL39" s="1164"/>
      <c r="AM39" s="1164"/>
      <c r="AN39" s="1165"/>
      <c r="AO39" s="308">
        <v>-12771</v>
      </c>
      <c r="AP39" s="308">
        <v>-1669</v>
      </c>
      <c r="AQ39" s="309">
        <v>-4902</v>
      </c>
      <c r="AR39" s="310">
        <v>-66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60" t="s">
        <v>540</v>
      </c>
      <c r="AL40" s="1161"/>
      <c r="AM40" s="1161"/>
      <c r="AN40" s="1162"/>
      <c r="AO40" s="308">
        <v>-909754</v>
      </c>
      <c r="AP40" s="308">
        <v>-118922</v>
      </c>
      <c r="AQ40" s="309">
        <v>-94813</v>
      </c>
      <c r="AR40" s="310">
        <v>25.4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6" t="s">
        <v>297</v>
      </c>
      <c r="AL41" s="1167"/>
      <c r="AM41" s="1167"/>
      <c r="AN41" s="1168"/>
      <c r="AO41" s="308">
        <v>507742</v>
      </c>
      <c r="AP41" s="308">
        <v>66372</v>
      </c>
      <c r="AQ41" s="309">
        <v>45077</v>
      </c>
      <c r="AR41" s="310">
        <v>47.2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5" t="s">
        <v>510</v>
      </c>
      <c r="AN49" s="1157" t="s">
        <v>544</v>
      </c>
      <c r="AO49" s="1158"/>
      <c r="AP49" s="1158"/>
      <c r="AQ49" s="1158"/>
      <c r="AR49" s="1159"/>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6"/>
      <c r="AN50" s="324" t="s">
        <v>545</v>
      </c>
      <c r="AO50" s="325" t="s">
        <v>546</v>
      </c>
      <c r="AP50" s="326" t="s">
        <v>547</v>
      </c>
      <c r="AQ50" s="327" t="s">
        <v>548</v>
      </c>
      <c r="AR50" s="328" t="s">
        <v>549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550</v>
      </c>
      <c r="AL51" s="321"/>
      <c r="AM51" s="329">
        <v>1042054</v>
      </c>
      <c r="AN51" s="330">
        <v>122063</v>
      </c>
      <c r="AO51" s="331">
        <v>3.2</v>
      </c>
      <c r="AP51" s="332">
        <v>202870</v>
      </c>
      <c r="AQ51" s="333">
        <v>20.100000000000001</v>
      </c>
      <c r="AR51" s="334">
        <v>-16.899999999999999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551</v>
      </c>
      <c r="AM52" s="337">
        <v>233813</v>
      </c>
      <c r="AN52" s="338">
        <v>27388</v>
      </c>
      <c r="AO52" s="339">
        <v>-63.3</v>
      </c>
      <c r="AP52" s="340">
        <v>79735</v>
      </c>
      <c r="AQ52" s="341">
        <v>0.5</v>
      </c>
      <c r="AR52" s="342">
        <v>-63.8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552</v>
      </c>
      <c r="AL53" s="321"/>
      <c r="AM53" s="329">
        <v>654469</v>
      </c>
      <c r="AN53" s="330">
        <v>78474</v>
      </c>
      <c r="AO53" s="331">
        <v>-35.700000000000003</v>
      </c>
      <c r="AP53" s="332">
        <v>167497</v>
      </c>
      <c r="AQ53" s="333">
        <v>-17.399999999999999</v>
      </c>
      <c r="AR53" s="334">
        <v>-18.3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551</v>
      </c>
      <c r="AM54" s="337">
        <v>341534</v>
      </c>
      <c r="AN54" s="338">
        <v>40951</v>
      </c>
      <c r="AO54" s="339">
        <v>49.5</v>
      </c>
      <c r="AP54" s="340">
        <v>82571</v>
      </c>
      <c r="AQ54" s="341">
        <v>3.6</v>
      </c>
      <c r="AR54" s="342">
        <v>45.9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553</v>
      </c>
      <c r="AL55" s="321"/>
      <c r="AM55" s="329">
        <v>1634433</v>
      </c>
      <c r="AN55" s="330">
        <v>202382</v>
      </c>
      <c r="AO55" s="331">
        <v>157.9</v>
      </c>
      <c r="AP55" s="332">
        <v>190274</v>
      </c>
      <c r="AQ55" s="333">
        <v>13.6</v>
      </c>
      <c r="AR55" s="334">
        <v>144.30000000000001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551</v>
      </c>
      <c r="AM56" s="337">
        <v>499751</v>
      </c>
      <c r="AN56" s="338">
        <v>61881</v>
      </c>
      <c r="AO56" s="339">
        <v>51.1</v>
      </c>
      <c r="AP56" s="340">
        <v>88584</v>
      </c>
      <c r="AQ56" s="341">
        <v>7.3</v>
      </c>
      <c r="AR56" s="342">
        <v>43.8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554</v>
      </c>
      <c r="AL57" s="321"/>
      <c r="AM57" s="329">
        <v>962632</v>
      </c>
      <c r="AN57" s="330">
        <v>121483</v>
      </c>
      <c r="AO57" s="331">
        <v>-40</v>
      </c>
      <c r="AP57" s="332">
        <v>200194</v>
      </c>
      <c r="AQ57" s="333">
        <v>5.2</v>
      </c>
      <c r="AR57" s="334">
        <v>-45.2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551</v>
      </c>
      <c r="AM58" s="337">
        <v>242786</v>
      </c>
      <c r="AN58" s="338">
        <v>30639</v>
      </c>
      <c r="AO58" s="339">
        <v>-50.5</v>
      </c>
      <c r="AP58" s="340">
        <v>106422</v>
      </c>
      <c r="AQ58" s="341">
        <v>20.100000000000001</v>
      </c>
      <c r="AR58" s="342">
        <v>-70.599999999999994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555</v>
      </c>
      <c r="AL59" s="321"/>
      <c r="AM59" s="329">
        <v>1648168</v>
      </c>
      <c r="AN59" s="330">
        <v>215447</v>
      </c>
      <c r="AO59" s="331">
        <v>77.3</v>
      </c>
      <c r="AP59" s="332">
        <v>196914</v>
      </c>
      <c r="AQ59" s="333">
        <v>-1.6</v>
      </c>
      <c r="AR59" s="334">
        <v>78.900000000000006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551</v>
      </c>
      <c r="AM60" s="337">
        <v>998574</v>
      </c>
      <c r="AN60" s="338">
        <v>130533</v>
      </c>
      <c r="AO60" s="339">
        <v>326</v>
      </c>
      <c r="AP60" s="340">
        <v>98966</v>
      </c>
      <c r="AQ60" s="341">
        <v>-7</v>
      </c>
      <c r="AR60" s="342">
        <v>333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556</v>
      </c>
      <c r="AL61" s="343"/>
      <c r="AM61" s="344">
        <v>1188351</v>
      </c>
      <c r="AN61" s="345">
        <v>147970</v>
      </c>
      <c r="AO61" s="346">
        <v>32.5</v>
      </c>
      <c r="AP61" s="347">
        <v>191550</v>
      </c>
      <c r="AQ61" s="348">
        <v>4</v>
      </c>
      <c r="AR61" s="334">
        <v>28.5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551</v>
      </c>
      <c r="AM62" s="337">
        <v>463292</v>
      </c>
      <c r="AN62" s="338">
        <v>58278</v>
      </c>
      <c r="AO62" s="339">
        <v>62.6</v>
      </c>
      <c r="AP62" s="340">
        <v>91256</v>
      </c>
      <c r="AQ62" s="341">
        <v>4.9000000000000004</v>
      </c>
      <c r="AR62" s="342">
        <v>57.7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nxGnWojTLO1P6nEskOEefPljXqMLHEzzhftKStXYekBFfBbPK1gYXTeis2Hgi/u2MBIk7z211G9AXxcBacSrjw==" saltValue="j7ETHIEhDZCflqLuzxGZ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558</v>
      </c>
    </row>
    <row r="120" spans="125:125" ht="13.5" hidden="1" customHeight="1" x14ac:dyDescent="0.15"/>
    <row r="121" spans="125:125" ht="13.5" hidden="1" customHeight="1" x14ac:dyDescent="0.15">
      <c r="DU121" s="255"/>
    </row>
  </sheetData>
  <sheetProtection algorithmName="SHA-512" hashValue="YojLCJUqgzjlUi8y0b7QGGjazsgJ/WU4jmpP7Jq7uL1z4aW38BhT4zWHhY9fEqsvLtSCQ3aXUJJSqANCSCtR+Q==" saltValue="hif1l4we4H8e3UowUI3J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559</v>
      </c>
    </row>
  </sheetData>
  <sheetProtection algorithmName="SHA-512" hashValue="JblDyGF5zHQCd5xfc5AM2ORhd5zkepi6lJcqcYZ04wZi7PttQI7S1FRJz0i/Hvl+pTYD19S+hfJVt8p/YOjtiw==" saltValue="fxZrCzVbY/I9HhpJIUM/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69" t="s">
        <v>3</v>
      </c>
      <c r="D47" s="1169"/>
      <c r="E47" s="1170"/>
      <c r="F47" s="11">
        <v>67.11</v>
      </c>
      <c r="G47" s="12">
        <v>65.52</v>
      </c>
      <c r="H47" s="12">
        <v>63.93</v>
      </c>
      <c r="I47" s="12">
        <v>64.06</v>
      </c>
      <c r="J47" s="13">
        <v>62.68</v>
      </c>
    </row>
    <row r="48" spans="2:10" ht="57.75" customHeight="1" x14ac:dyDescent="0.15">
      <c r="B48" s="14"/>
      <c r="C48" s="1171" t="s">
        <v>4</v>
      </c>
      <c r="D48" s="1171"/>
      <c r="E48" s="1172"/>
      <c r="F48" s="15">
        <v>9.09</v>
      </c>
      <c r="G48" s="16">
        <v>11.93</v>
      </c>
      <c r="H48" s="16">
        <v>16.34</v>
      </c>
      <c r="I48" s="16">
        <v>11.76</v>
      </c>
      <c r="J48" s="17">
        <v>13.78</v>
      </c>
    </row>
    <row r="49" spans="2:10" ht="57.75" customHeight="1" thickBot="1" x14ac:dyDescent="0.2">
      <c r="B49" s="18"/>
      <c r="C49" s="1173" t="s">
        <v>5</v>
      </c>
      <c r="D49" s="1173"/>
      <c r="E49" s="1174"/>
      <c r="F49" s="19" t="s">
        <v>565</v>
      </c>
      <c r="G49" s="20" t="s">
        <v>566</v>
      </c>
      <c r="H49" s="20" t="s">
        <v>567</v>
      </c>
      <c r="I49" s="20" t="s">
        <v>568</v>
      </c>
      <c r="J49" s="21" t="s">
        <v>569</v>
      </c>
    </row>
    <row r="50" spans="2:10" x14ac:dyDescent="0.15"/>
  </sheetData>
  <sheetProtection algorithmName="SHA-512" hashValue="J36TAHdxUuZOe+QvFCLHEdKsrd9MTvw27rPoa1031NH9cMk47iPsLMVz1tY7QJxIweRmQGbq4aSTN1HOEvWfdQ==" saltValue="Qs8ovdDYqKP/7V6xGZsr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2023-03-20T06:54:51Z</cp:lastPrinted>
  <dcterms:created xsi:type="dcterms:W3CDTF">2023-02-20T07:00:07Z</dcterms:created>
  <dcterms:modified xsi:type="dcterms:W3CDTF">2023-10-02T01:56:57Z</dcterms:modified>
  <cp:category/>
</cp:coreProperties>
</file>