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財政状況資料集（集約）\08-01 財政状況資料集（R3年度の続き）7～8月くらい\20230906　令和３年度財政状況資料集の作成について（2回目・地方公会計関係）\04 HP公表\HP公表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7" i="12" l="1"/>
  <c r="AA36" i="12"/>
  <c r="AA35" i="12"/>
  <c r="AA34" i="12"/>
  <c r="AA33" i="12"/>
  <c r="AA32" i="12"/>
  <c r="AA31" i="12"/>
  <c r="AA30" i="12"/>
  <c r="AA29" i="12"/>
  <c r="AA28" i="12"/>
  <c r="AA8" i="12"/>
  <c r="AA7" i="12"/>
  <c r="BG37" i="10" l="1"/>
  <c r="BG36" i="10"/>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C37" i="10"/>
  <c r="CO36" i="10"/>
  <c r="AM36" i="10"/>
  <c r="C36" i="10"/>
  <c r="BW34" i="10"/>
  <c r="BW35" i="10" s="1"/>
  <c r="BW36" i="10" s="1"/>
  <c r="BW37" i="10" s="1"/>
  <c r="BW38" i="10" s="1"/>
  <c r="BW39" i="10" s="1"/>
  <c r="BW40" i="10" s="1"/>
  <c r="BW41" i="10" s="1"/>
  <c r="BW42" i="10" s="1"/>
  <c r="BW43" i="10" s="1"/>
  <c r="C34" i="10"/>
  <c r="C35" i="10" l="1"/>
  <c r="U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c r="AM35" i="10" s="1"/>
  <c r="BE34" i="10" l="1"/>
  <c r="BE35" i="10" s="1"/>
  <c r="BE36" i="10" s="1"/>
  <c r="BE37" i="10" s="1"/>
  <c r="CO34" i="10" l="1"/>
  <c r="CO35" i="10" s="1"/>
</calcChain>
</file>

<file path=xl/sharedStrings.xml><?xml version="1.0" encoding="utf-8"?>
<sst xmlns="http://schemas.openxmlformats.org/spreadsheetml/2006/main" count="1172" uniqueCount="633">
  <si>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</si>
  <si>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</si>
  <si>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</si>
  <si>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</si>
  <si>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</si>
  <si>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</si>
  <si>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</si>
  <si>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</si>
  <si>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</si>
  <si>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</si>
  <si>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</si>
  <si>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</si>
  <si>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</si>
  <si>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</si>
  <si>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</si>
  <si>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</si>
  <si>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</si>
  <si>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</si>
  <si>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</si>
  <si>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</si>
  <si>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</si>
  <si>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</si>
  <si>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</si>
  <si>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</si>
  <si>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</si>
  <si>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</si>
  <si>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</si>
  <si>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</si>
  <si>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</si>
  <si>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</si>
  <si>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</si>
  <si>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</si>
  <si>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</si>
  <si>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</si>
  <si>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</si>
  <si>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</si>
  <si>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</si>
  <si>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</si>
  <si>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</si>
  <si>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</si>
  <si>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</si>
  <si>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</si>
  <si>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</si>
  <si>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</si>
  <si>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</si>
  <si>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</si>
  <si>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</si>
  <si>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</si>
  <si>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</si>
  <si>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</si>
  <si>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</si>
  <si>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</si>
  <si>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</si>
  <si>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</si>
  <si>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</si>
  <si>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</si>
  <si>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</si>
  <si>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</si>
  <si>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</si>
  <si>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</si>
  <si>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</si>
  <si>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</si>
  <si>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</si>
  <si>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</si>
  <si>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</si>
  <si>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</si>
  <si>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</si>
  <si>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</si>
  <si>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</si>
  <si>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</si>
  <si>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</si>
  <si>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</si>
  <si>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</si>
  <si>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</si>
  <si>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</si>
  <si>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</si>
  <si>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</si>
  <si>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</si>
  <si>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</si>
  <si>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</si>
  <si>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</si>
  <si>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</si>
  <si>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</si>
  <si>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</si>
  <si>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</si>
  <si>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</si>
  <si>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</si>
  <si>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</si>
  <si>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</si>
  <si>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</si>
  <si>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</si>
  <si>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</si>
  <si>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</si>
  <si>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</si>
  <si>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</si>
  <si>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</si>
  <si>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</si>
  <si>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</si>
  <si>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伊予市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</si>
  <si>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</si>
  <si>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</si>
  <si>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</si>
  <si>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</si>
  <si>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</si>
  <si>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</si>
  <si>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</si>
  <si>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</si>
  <si>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</si>
  <si>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</si>
  <si>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</si>
  <si>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</si>
  <si>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</si>
  <si>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</si>
  <si>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</si>
  <si>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</si>
  <si>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</si>
  <si>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</si>
  <si>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</si>
  <si>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</si>
  <si>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</si>
  <si>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</si>
  <si>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</si>
  <si>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</si>
  <si>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</si>
  <si>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</si>
  <si>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</si>
  <si>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</si>
  <si>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</si>
  <si>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</si>
  <si>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</si>
  <si>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</si>
  <si>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</si>
  <si>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</si>
  <si>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</si>
  <si>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</si>
  <si>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</si>
  <si>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</si>
  <si>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</si>
  <si>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</si>
  <si>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</si>
  <si>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</si>
  <si>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</si>
  <si>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</si>
  <si>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</si>
  <si>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</si>
  <si>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</si>
  <si>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</si>
  <si>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</si>
  <si>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</si>
  <si>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</si>
  <si>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</si>
  <si>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</si>
  <si>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</si>
  <si>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</si>
  <si>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</si>
  <si>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</si>
  <si>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</si>
  <si>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</si>
  <si>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</si>
  <si>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</si>
  <si>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</si>
  <si>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</si>
  <si>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</si>
  <si>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</si>
  <si>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</si>
  <si>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</si>
  <si>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</si>
  <si>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</si>
  <si>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</si>
  <si>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</si>
  <si>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</si>
  <si>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</si>
  <si>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</si>
  <si>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</si>
  <si>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</si>
  <si>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</si>
  <si>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</si>
  <si>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</si>
  <si>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</si>
  <si>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</si>
  <si>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</si>
  <si>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</si>
  <si>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</si>
  <si>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</si>
  <si>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</si>
  <si>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</si>
  <si>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</si>
  <si>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</si>
  <si>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</si>
  <si>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</si>
  <si>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</si>
  <si>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</si>
  <si>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</si>
  <si>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</si>
  <si>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</si>
  <si>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</si>
  <si>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</si>
  <si>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</si>
  <si>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</si>
  <si>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</si>
  <si>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</si>
  <si>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</si>
  <si>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</si>
  <si>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</si>
  <si>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</si>
  <si>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</si>
  <si>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</si>
  <si>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</si>
  <si>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</si>
  <si>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</si>
  <si>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</si>
  <si>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</si>
  <si>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</si>
  <si>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</si>
  <si>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</si>
  <si>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愛媛県伊予市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</si>
  <si>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</si>
  <si>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</si>
  <si>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</si>
  <si>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</si>
  <si>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</si>
  <si>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</si>
  <si>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</si>
  <si>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</si>
  <si>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</si>
  <si>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</si>
  <si>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</si>
  <si>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</si>
  <si>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</si>
  <si>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</si>
  <si>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</si>
  <si>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</si>
  <si>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</si>
  <si>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</si>
  <si>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</si>
  <si>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</si>
  <si>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</si>
  <si>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</si>
  <si>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</si>
  <si>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</si>
  <si>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</si>
  <si>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</si>
  <si>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</si>
  <si>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</si>
  <si>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</si>
  <si>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</si>
  <si>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</si>
  <si>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</si>
  <si>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</si>
  <si>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</si>
  <si>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</si>
  <si>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</si>
  <si>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</si>
  <si>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</si>
  <si>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</si>
  <si>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</si>
  <si>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</si>
  <si>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</si>
  <si>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</si>
  <si>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</si>
  <si>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</si>
  <si>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</si>
  <si>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</si>
  <si>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</si>
  <si>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</si>
  <si>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</si>
  <si>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</si>
  <si>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</si>
  <si>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</si>
  <si>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</si>
  <si>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</si>
  <si>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</si>
  <si>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</si>
  <si>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</si>
  <si>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</si>
  <si>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</si>
  <si>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</si>
  <si>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</si>
  <si>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</si>
  <si>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</si>
  <si>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</si>
  <si>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</si>
  <si>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</si>
  <si>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</si>
  <si>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</si>
  <si>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</si>
  <si>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</si>
  <si>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</si>
  <si>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</si>
  <si>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</si>
  <si>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</si>
  <si>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</si>
  <si>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</si>
  <si>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</si>
  <si>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</si>
  <si>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</si>
  <si>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</si>
  <si>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</si>
  <si>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</si>
  <si>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</si>
  <si>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</si>
  <si>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</si>
  <si>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</si>
  <si>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</si>
  <si>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</si>
  <si>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</si>
  <si>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</si>
  <si>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</si>
  <si>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</si>
  <si>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</si>
  <si>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</si>
  <si>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</si>
  <si>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</si>
  <si>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</si>
  <si>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</si>
  <si>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</si>
  <si>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</si>
  <si>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</si>
  <si>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</si>
  <si>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</si>
  <si>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</si>
  <si>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</si>
  <si>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</si>
  <si>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</si>
  <si>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</si>
  <si>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</si>
  <si>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</si>
  <si>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</si>
  <si>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</si>
  <si>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</si>
  <si>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</si>
  <si>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</si>
  <si>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</si>
  <si>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</si>
  <si>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</si>
  <si>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</si>
  <si>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</si>
  <si>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</si>
  <si>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</si>
  <si>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</si>
  <si>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</si>
  <si>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</si>
  <si>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</si>
  <si>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</si>
  <si>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</si>
  <si>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観光施設</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</si>
  <si>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</si>
  <si>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</si>
  <si>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</si>
  <si>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</si>
  <si>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</si>
  <si>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</si>
  <si>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</si>
  <si>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</si>
  <si>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</si>
  <si>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</si>
  <si>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</si>
  <si>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</si>
  <si>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</si>
  <si>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</si>
  <si>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</si>
  <si>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</si>
  <si>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</si>
  <si>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</si>
  <si>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</si>
  <si>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</si>
  <si>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</si>
  <si>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</si>
  <si>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</si>
  <si>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</si>
  <si>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</si>
  <si>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</si>
  <si>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</si>
  <si>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</si>
  <si>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</si>
  <si>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愛媛県伊予市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</si>
  <si>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</si>
  <si>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</si>
  <si>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</si>
  <si>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</si>
  <si>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</si>
  <si>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</si>
  <si>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</si>
  <si>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</si>
  <si>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</si>
  <si>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</si>
  <si>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</si>
  <si>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</si>
  <si>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</si>
  <si>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</si>
  <si>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</si>
  <si>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</si>
  <si>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</si>
  <si>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</si>
  <si>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</si>
  <si>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</si>
  <si>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飲料水供給施設特別会計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</si>
  <si>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</si>
  <si>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</si>
  <si>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</si>
  <si>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</si>
  <si>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</si>
  <si>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</si>
  <si>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</si>
  <si>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</si>
  <si>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</si>
  <si>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</si>
  <si>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</si>
  <si>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</si>
  <si>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</si>
  <si>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</si>
  <si>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</si>
  <si>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国民健康保険特別会計（診療施設勘定）</t>
    <phoneticPr fontId="5"/>
  </si>
  <si>
    <t>介護保険特別会計</t>
    <phoneticPr fontId="5"/>
  </si>
  <si>
    <t>後期高齢者医療特別会計</t>
    <phoneticPr fontId="5"/>
  </si>
  <si>
    <t>水道事業会計</t>
    <phoneticPr fontId="5"/>
  </si>
  <si>
    <t>法適用企業</t>
    <phoneticPr fontId="5"/>
  </si>
  <si>
    <t>下水道事業会計</t>
    <phoneticPr fontId="5"/>
  </si>
  <si>
    <t>伊予港上屋特別会計</t>
    <phoneticPr fontId="5"/>
  </si>
  <si>
    <t>法非適用企業</t>
    <phoneticPr fontId="5"/>
  </si>
  <si>
    <t>農業集落排水特別会計</t>
    <phoneticPr fontId="5"/>
  </si>
  <si>
    <t>浄化槽整備特別会計</t>
    <phoneticPr fontId="5"/>
  </si>
  <si>
    <t>都市総合文化施設運営事業特別会計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</si>
  <si>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</si>
  <si>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</si>
  <si>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</si>
  <si>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</si>
  <si>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</si>
  <si>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</si>
  <si>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</si>
  <si>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</si>
  <si>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</si>
  <si>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</si>
  <si>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</si>
  <si>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</si>
  <si>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</si>
  <si>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</si>
  <si>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</si>
  <si>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</si>
  <si>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</si>
  <si>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</si>
  <si>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</si>
  <si>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</si>
  <si>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</si>
  <si>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</si>
  <si>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</si>
  <si>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</si>
  <si>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</si>
  <si>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</si>
  <si>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</si>
  <si>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</si>
  <si>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</si>
  <si>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</si>
  <si>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</si>
  <si>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</si>
  <si>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</si>
  <si>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</si>
  <si>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</si>
  <si>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</si>
  <si>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</si>
  <si>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</si>
  <si>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</si>
  <si>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</si>
  <si>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</si>
  <si>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</si>
  <si>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</si>
  <si>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</si>
  <si>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</si>
  <si>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</si>
  <si>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</si>
  <si>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</si>
  <si>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</si>
  <si>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</si>
  <si>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</si>
  <si>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</si>
  <si>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</si>
  <si>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</si>
  <si>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</si>
  <si>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</si>
  <si>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</si>
  <si>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</si>
  <si>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</si>
  <si>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</si>
  <si>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</si>
  <si>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</si>
  <si>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</si>
  <si>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農業集落排水特別会計</t>
    <phoneticPr fontId="5"/>
  </si>
  <si>
    <t>(Ｆ)</t>
    <phoneticPr fontId="5"/>
  </si>
  <si>
    <t>浄化槽整備特別会計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</si>
  <si>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</si>
  <si>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</si>
  <si>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</si>
  <si>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</si>
  <si>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</si>
  <si>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</si>
  <si>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</si>
  <si>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</si>
  <si>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</si>
  <si>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</si>
  <si>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</si>
  <si>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</si>
  <si>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</si>
  <si>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</si>
  <si>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</si>
  <si>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</si>
  <si>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</si>
  <si>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</si>
  <si>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</si>
  <si>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</si>
  <si>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</si>
  <si>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</si>
  <si>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</si>
  <si>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</si>
  <si>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</si>
  <si>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</si>
  <si>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</si>
  <si>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</si>
  <si>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</si>
  <si>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</si>
  <si>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</si>
  <si>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</si>
  <si>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</si>
  <si>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</si>
  <si>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</si>
  <si>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</si>
  <si>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</si>
  <si>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</si>
  <si>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</si>
  <si>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</si>
  <si>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</si>
  <si>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</si>
  <si>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</si>
  <si>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</si>
  <si>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</si>
  <si>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</si>
  <si>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</si>
  <si>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</si>
  <si>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</si>
  <si>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</si>
  <si>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</si>
  <si>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</si>
  <si>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</si>
  <si>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</si>
  <si>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</si>
  <si>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</si>
  <si>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</si>
  <si>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</si>
  <si>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</si>
  <si>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</si>
  <si>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</si>
  <si>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</si>
  <si>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</si>
  <si>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</si>
  <si>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</si>
  <si>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</si>
  <si>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</si>
  <si>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</si>
  <si>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</si>
  <si>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</si>
  <si>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</si>
  <si>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</si>
  <si>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</si>
  <si>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</si>
  <si>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</si>
  <si>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</si>
  <si>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</si>
  <si>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</si>
  <si>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</si>
  <si>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</si>
  <si>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</si>
  <si>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</si>
  <si>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</si>
  <si>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</si>
  <si>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</si>
  <si>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</si>
  <si>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</si>
  <si>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0.67</t>
  </si>
  <si>
    <t>▲ 1.03</t>
  </si>
  <si>
    <t>一般会計</t>
  </si>
  <si>
    <t>水道事業会計</t>
  </si>
  <si>
    <t>下水道事業会計</t>
  </si>
  <si>
    <t>介護保険特別会計</t>
  </si>
  <si>
    <t>国民健康保険特別会計（事業勘定）</t>
  </si>
  <si>
    <t>後期高齢者医療特別会計</t>
  </si>
  <si>
    <t>国民健康保険特別会計（診療施設勘定）</t>
  </si>
  <si>
    <t>伊予港上屋特別会計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</si>
  <si>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</si>
  <si>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</si>
  <si>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</si>
  <si>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</si>
  <si>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</si>
  <si>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</si>
  <si>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</si>
  <si>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</si>
  <si>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地域福祉振興基金</t>
  </si>
  <si>
    <t>公共施設等総合管理基金</t>
  </si>
  <si>
    <t>地域公共交通システム運営基金</t>
  </si>
  <si>
    <t>合併振興基金</t>
  </si>
  <si>
    <t>廃棄物処理施設整備基金</t>
  </si>
  <si>
    <t>株式会社　プロシーズ</t>
    <rPh sb="0" eb="4">
      <t>カブシキガイシャ</t>
    </rPh>
    <phoneticPr fontId="2"/>
  </si>
  <si>
    <t>株式会社　まちづくり郡中</t>
    <rPh sb="0" eb="4">
      <t>カブシキガイシャ</t>
    </rPh>
    <rPh sb="10" eb="12">
      <t>グンチュウ</t>
    </rPh>
    <phoneticPr fontId="2"/>
  </si>
  <si>
    <t>-</t>
    <phoneticPr fontId="2"/>
  </si>
  <si>
    <t>松山養護老人ホーム事務組合（一般会計）</t>
    <rPh sb="0" eb="2">
      <t>マツヤマ</t>
    </rPh>
    <rPh sb="2" eb="4">
      <t>ヨウゴ</t>
    </rPh>
    <rPh sb="4" eb="6">
      <t>ロウジン</t>
    </rPh>
    <rPh sb="9" eb="11">
      <t>ジム</t>
    </rPh>
    <rPh sb="11" eb="13">
      <t>クミアイ</t>
    </rPh>
    <rPh sb="14" eb="16">
      <t>イッパン</t>
    </rPh>
    <rPh sb="16" eb="18">
      <t>カイケイ</t>
    </rPh>
    <phoneticPr fontId="2"/>
  </si>
  <si>
    <t>松山養護老人ホーム事務組合（診療所事業会計）</t>
    <rPh sb="0" eb="2">
      <t>マツヤマ</t>
    </rPh>
    <rPh sb="2" eb="4">
      <t>ヨウゴ</t>
    </rPh>
    <rPh sb="4" eb="6">
      <t>ロウジン</t>
    </rPh>
    <rPh sb="9" eb="11">
      <t>ジム</t>
    </rPh>
    <rPh sb="11" eb="13">
      <t>クミアイ</t>
    </rPh>
    <rPh sb="14" eb="16">
      <t>シンリョウ</t>
    </rPh>
    <rPh sb="16" eb="17">
      <t>ショ</t>
    </rPh>
    <rPh sb="17" eb="19">
      <t>ジギョウ</t>
    </rPh>
    <rPh sb="19" eb="21">
      <t>カイケイ</t>
    </rPh>
    <phoneticPr fontId="2"/>
  </si>
  <si>
    <t>松山広域福祉施設事務組合（一般会計）</t>
    <rPh sb="0" eb="2">
      <t>マツヤマ</t>
    </rPh>
    <rPh sb="2" eb="4">
      <t>コウイキ</t>
    </rPh>
    <rPh sb="4" eb="6">
      <t>フクシ</t>
    </rPh>
    <rPh sb="6" eb="8">
      <t>シセツ</t>
    </rPh>
    <rPh sb="8" eb="10">
      <t>ジム</t>
    </rPh>
    <rPh sb="10" eb="12">
      <t>クミアイ</t>
    </rPh>
    <rPh sb="13" eb="15">
      <t>イッパン</t>
    </rPh>
    <rPh sb="15" eb="17">
      <t>カイケイ</t>
    </rPh>
    <phoneticPr fontId="2"/>
  </si>
  <si>
    <t>松山広域福祉施設事務組合（公営企業会計）</t>
    <rPh sb="0" eb="2">
      <t>マツヤマ</t>
    </rPh>
    <rPh sb="2" eb="4">
      <t>コウイキ</t>
    </rPh>
    <rPh sb="4" eb="6">
      <t>フクシ</t>
    </rPh>
    <rPh sb="6" eb="8">
      <t>シセツ</t>
    </rPh>
    <rPh sb="8" eb="10">
      <t>ジム</t>
    </rPh>
    <rPh sb="10" eb="12">
      <t>クミアイ</t>
    </rPh>
    <rPh sb="13" eb="15">
      <t>コウエイ</t>
    </rPh>
    <rPh sb="15" eb="17">
      <t>キギョウ</t>
    </rPh>
    <rPh sb="17" eb="19">
      <t>カイケイ</t>
    </rPh>
    <phoneticPr fontId="2"/>
  </si>
  <si>
    <t>愛媛県市町総合事務組合（退職手当事業分）</t>
    <rPh sb="0" eb="3">
      <t>エヒメケン</t>
    </rPh>
    <rPh sb="3" eb="4">
      <t>シ</t>
    </rPh>
    <rPh sb="4" eb="5">
      <t>チョウ</t>
    </rPh>
    <rPh sb="5" eb="7">
      <t>ソウゴウ</t>
    </rPh>
    <rPh sb="7" eb="9">
      <t>ジム</t>
    </rPh>
    <rPh sb="9" eb="11">
      <t>クミアイ</t>
    </rPh>
    <rPh sb="12" eb="14">
      <t>タイショク</t>
    </rPh>
    <rPh sb="14" eb="16">
      <t>テアテ</t>
    </rPh>
    <rPh sb="16" eb="18">
      <t>ジギョウ</t>
    </rPh>
    <rPh sb="18" eb="19">
      <t>ブン</t>
    </rPh>
    <phoneticPr fontId="2"/>
  </si>
  <si>
    <t>愛媛県市町総合事務組合（消防補償事業分）</t>
    <rPh sb="0" eb="3">
      <t>エヒメケン</t>
    </rPh>
    <rPh sb="3" eb="4">
      <t>シ</t>
    </rPh>
    <rPh sb="4" eb="5">
      <t>チョウ</t>
    </rPh>
    <rPh sb="5" eb="7">
      <t>ソウゴウ</t>
    </rPh>
    <rPh sb="7" eb="9">
      <t>ジム</t>
    </rPh>
    <rPh sb="9" eb="11">
      <t>クミアイ</t>
    </rPh>
    <rPh sb="12" eb="14">
      <t>ショウボウ</t>
    </rPh>
    <rPh sb="14" eb="16">
      <t>ホショウ</t>
    </rPh>
    <rPh sb="16" eb="18">
      <t>ジギョウ</t>
    </rPh>
    <rPh sb="18" eb="19">
      <t>ブン</t>
    </rPh>
    <phoneticPr fontId="2"/>
  </si>
  <si>
    <t>愛媛県市町総合事務組合（交通災害事業分）</t>
    <rPh sb="0" eb="3">
      <t>エヒメケン</t>
    </rPh>
    <rPh sb="3" eb="4">
      <t>シ</t>
    </rPh>
    <rPh sb="4" eb="5">
      <t>チョウ</t>
    </rPh>
    <rPh sb="5" eb="7">
      <t>ソウゴウ</t>
    </rPh>
    <rPh sb="7" eb="9">
      <t>ジム</t>
    </rPh>
    <rPh sb="9" eb="11">
      <t>クミアイ</t>
    </rPh>
    <rPh sb="12" eb="14">
      <t>コウツウ</t>
    </rPh>
    <rPh sb="14" eb="16">
      <t>サイガイ</t>
    </rPh>
    <rPh sb="16" eb="18">
      <t>ジギョウ</t>
    </rPh>
    <rPh sb="18" eb="19">
      <t>ブン</t>
    </rPh>
    <phoneticPr fontId="2"/>
  </si>
  <si>
    <t>愛媛県市町総合事務組合（自治会館事業分）</t>
    <rPh sb="0" eb="3">
      <t>エヒメケン</t>
    </rPh>
    <rPh sb="3" eb="4">
      <t>シ</t>
    </rPh>
    <rPh sb="4" eb="5">
      <t>チョウ</t>
    </rPh>
    <rPh sb="5" eb="7">
      <t>ソウゴウ</t>
    </rPh>
    <rPh sb="7" eb="9">
      <t>ジム</t>
    </rPh>
    <rPh sb="9" eb="11">
      <t>クミアイ</t>
    </rPh>
    <rPh sb="12" eb="14">
      <t>ジチ</t>
    </rPh>
    <rPh sb="14" eb="16">
      <t>カイカン</t>
    </rPh>
    <rPh sb="16" eb="18">
      <t>ジギョウ</t>
    </rPh>
    <rPh sb="18" eb="19">
      <t>ブン</t>
    </rPh>
    <phoneticPr fontId="2"/>
  </si>
  <si>
    <t>愛媛県市町総合事務組合（議員公務災害事業分）</t>
    <rPh sb="0" eb="3">
      <t>エヒメケン</t>
    </rPh>
    <rPh sb="3" eb="4">
      <t>シ</t>
    </rPh>
    <rPh sb="4" eb="5">
      <t>チョウ</t>
    </rPh>
    <rPh sb="5" eb="7">
      <t>ソウゴウ</t>
    </rPh>
    <rPh sb="7" eb="9">
      <t>ジム</t>
    </rPh>
    <rPh sb="9" eb="11">
      <t>クミアイ</t>
    </rPh>
    <rPh sb="12" eb="14">
      <t>ギイン</t>
    </rPh>
    <rPh sb="14" eb="16">
      <t>コウム</t>
    </rPh>
    <rPh sb="16" eb="18">
      <t>サイガイ</t>
    </rPh>
    <rPh sb="18" eb="20">
      <t>ジギョウ</t>
    </rPh>
    <rPh sb="20" eb="21">
      <t>ブン</t>
    </rPh>
    <phoneticPr fontId="2"/>
  </si>
  <si>
    <t>愛媛県市町総合事務組合（共通経費分）</t>
    <rPh sb="0" eb="3">
      <t>エヒメケン</t>
    </rPh>
    <rPh sb="3" eb="4">
      <t>シ</t>
    </rPh>
    <rPh sb="4" eb="5">
      <t>チョウ</t>
    </rPh>
    <rPh sb="5" eb="7">
      <t>ソウゴウ</t>
    </rPh>
    <rPh sb="7" eb="9">
      <t>ジム</t>
    </rPh>
    <rPh sb="9" eb="11">
      <t>クミアイ</t>
    </rPh>
    <rPh sb="12" eb="14">
      <t>キョウツウ</t>
    </rPh>
    <rPh sb="14" eb="16">
      <t>ケイヒ</t>
    </rPh>
    <rPh sb="16" eb="17">
      <t>ブン</t>
    </rPh>
    <phoneticPr fontId="2"/>
  </si>
  <si>
    <t>伊予市松前町共立衛生組合</t>
    <rPh sb="0" eb="3">
      <t>イヨシ</t>
    </rPh>
    <rPh sb="3" eb="6">
      <t>マサキチョウ</t>
    </rPh>
    <rPh sb="6" eb="8">
      <t>キョウリツ</t>
    </rPh>
    <rPh sb="8" eb="10">
      <t>エイセイ</t>
    </rPh>
    <rPh sb="10" eb="12">
      <t>クミアイ</t>
    </rPh>
    <phoneticPr fontId="2"/>
  </si>
  <si>
    <t>伊予市・伊予郡養護老人ホーム組合</t>
    <rPh sb="0" eb="3">
      <t>イヨシ</t>
    </rPh>
    <rPh sb="4" eb="7">
      <t>イヨグン</t>
    </rPh>
    <rPh sb="7" eb="9">
      <t>ヨウゴ</t>
    </rPh>
    <rPh sb="9" eb="11">
      <t>ロウジン</t>
    </rPh>
    <rPh sb="14" eb="16">
      <t>クミアイ</t>
    </rPh>
    <phoneticPr fontId="2"/>
  </si>
  <si>
    <t>大洲・喜多衛生事務組合</t>
    <rPh sb="0" eb="2">
      <t>オオズ</t>
    </rPh>
    <rPh sb="3" eb="5">
      <t>キタ</t>
    </rPh>
    <rPh sb="5" eb="7">
      <t>エイセイ</t>
    </rPh>
    <rPh sb="7" eb="9">
      <t>ジム</t>
    </rPh>
    <rPh sb="9" eb="11">
      <t>クミアイ</t>
    </rPh>
    <phoneticPr fontId="2"/>
  </si>
  <si>
    <t>伊予地区ごみ処理施設管理組合</t>
    <rPh sb="0" eb="2">
      <t>イヨ</t>
    </rPh>
    <rPh sb="2" eb="4">
      <t>チク</t>
    </rPh>
    <rPh sb="6" eb="8">
      <t>ショリ</t>
    </rPh>
    <rPh sb="8" eb="10">
      <t>シセツ</t>
    </rPh>
    <rPh sb="10" eb="12">
      <t>カンリ</t>
    </rPh>
    <rPh sb="12" eb="14">
      <t>クミアイ</t>
    </rPh>
    <phoneticPr fontId="2"/>
  </si>
  <si>
    <t>伊予消防等事務組合</t>
    <rPh sb="0" eb="2">
      <t>イヨ</t>
    </rPh>
    <rPh sb="2" eb="4">
      <t>ショウボウ</t>
    </rPh>
    <rPh sb="4" eb="5">
      <t>トウ</t>
    </rPh>
    <rPh sb="5" eb="7">
      <t>ジム</t>
    </rPh>
    <rPh sb="7" eb="9">
      <t>クミアイ</t>
    </rPh>
    <phoneticPr fontId="2"/>
  </si>
  <si>
    <t>伊予市外二町共有物組合</t>
    <rPh sb="0" eb="3">
      <t>イヨシ</t>
    </rPh>
    <rPh sb="3" eb="4">
      <t>ホカ</t>
    </rPh>
    <rPh sb="4" eb="6">
      <t>ニチョウ</t>
    </rPh>
    <rPh sb="6" eb="9">
      <t>キョウユウブツ</t>
    </rPh>
    <rPh sb="9" eb="11">
      <t>クミアイ</t>
    </rPh>
    <phoneticPr fontId="2"/>
  </si>
  <si>
    <t>愛媛地方税滞納整理機構</t>
    <rPh sb="0" eb="2">
      <t>エヒメ</t>
    </rPh>
    <rPh sb="2" eb="5">
      <t>チホウゼイ</t>
    </rPh>
    <rPh sb="5" eb="7">
      <t>タイノウ</t>
    </rPh>
    <rPh sb="7" eb="9">
      <t>セイリ</t>
    </rPh>
    <rPh sb="9" eb="11">
      <t>キコウ</t>
    </rPh>
    <phoneticPr fontId="2"/>
  </si>
  <si>
    <t>愛媛県後期高齢者医療広域連合（一般会計）</t>
    <rPh sb="0" eb="3">
      <t>エヒメケン</t>
    </rPh>
    <rPh sb="3" eb="5">
      <t>コウキ</t>
    </rPh>
    <rPh sb="5" eb="8">
      <t>コウレイシャ</t>
    </rPh>
    <rPh sb="8" eb="10">
      <t>イリョウ</t>
    </rPh>
    <rPh sb="10" eb="12">
      <t>コウイキ</t>
    </rPh>
    <rPh sb="12" eb="14">
      <t>レンゴウ</t>
    </rPh>
    <rPh sb="15" eb="17">
      <t>イッパン</t>
    </rPh>
    <rPh sb="17" eb="19">
      <t>カイケイ</t>
    </rPh>
    <phoneticPr fontId="2"/>
  </si>
  <si>
    <t>愛媛県後期高齢者医療広域連合（後期高齢者医療特別会計）</t>
    <rPh sb="0" eb="3">
      <t>エヒメケン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</si>
  <si>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 xml:space="preserve">※8：職員の状況については、令和3年地方公務員給与実態調査に基づいている。 </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</si>
  <si>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</si>
  <si>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</si>
  <si>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</si>
  <si>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</si>
  <si>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</si>
  <si>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比率は類似団体と比較して低い水準にあり、令和3年度は大型事業に係る償還終了の影響でさらに減少した。将来負担比率については類似団体より高い水準であるが、こちらも改善状況にある。平成26年度から29年度にかけて行った本庁舎の建替え事業に際し、合計で33億円の地方債を発行したことに加え、図書館・文化ホール等の建設が加わることで一時的に両指標が悪化したが、過去の大型事業の償還完了に加え、過疎対策事業債等の有利な地方債を積極的に活用していることから、今後はさらに改善に向かうと考えられる。ただし、実際の償還額は今後数年でピークを迎える見込みであることから、より一層の財源確保に努め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</si>
  <si>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</si>
  <si>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</si>
  <si>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</si>
  <si>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大きく減少となった。これは大型整備事業が完了し、新たな地方債の発行額よりも償還額の方が上回った為である。しかし令和元年度までに借り入れた合併特例債が大きく、類似団体よりも高い水準となっている。公共施設等総合管理計画において、平成28年度以降40年間で、施設総量を20％縮減するという目標を設定しており、令和2年度末には個別施設計画を策定した。今後は個別施設計画を基に、公共施設等の集約化・複合化を積極的に進め、維持管理に要する経費を減少させることに努め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</si>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</sst>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A325-4565-A100-A3D0B3A776D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66254</c:v>
                </c:pt>
                <c:pt idx="1">
                  <c:v>65646</c:v>
                </c:pt>
                <c:pt idx="2">
                  <c:v>115417</c:v>
                </c:pt>
                <c:pt idx="3">
                  <c:v>33110</c:v>
                </c:pt>
                <c:pt idx="4">
                  <c:v>23117</c:v>
                </c:pt>
              </c:numCache>
            </c:numRef>
          </c:val>
          <c:smooth val="0"/>
          <c:extLst>
            <c:ext xmlns:c16="http://schemas.microsoft.com/office/drawing/2014/chart" uri="{C3380CC4-5D6E-409C-BE32-E72D297353CC}">
              <c16:uniqueId val="{00000001-A325-4565-A100-A3D0B3A776D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6.64</c:v>
                </c:pt>
                <c:pt idx="1">
                  <c:v>5.68</c:v>
                </c:pt>
                <c:pt idx="2">
                  <c:v>6.04</c:v>
                </c:pt>
                <c:pt idx="3">
                  <c:v>7.99</c:v>
                </c:pt>
                <c:pt idx="4">
                  <c:v>14.72</c:v>
                </c:pt>
              </c:numCache>
            </c:numRef>
          </c:val>
          <c:extLst>
            <c:ext xmlns:c16="http://schemas.microsoft.com/office/drawing/2014/chart" uri="{C3380CC4-5D6E-409C-BE32-E72D297353CC}">
              <c16:uniqueId val="{00000000-BF32-4D78-9FF3-1452CDB7F33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16.61</c:v>
                </c:pt>
                <c:pt idx="1">
                  <c:v>16.78</c:v>
                </c:pt>
                <c:pt idx="2">
                  <c:v>17.87</c:v>
                </c:pt>
                <c:pt idx="3">
                  <c:v>19.37</c:v>
                </c:pt>
                <c:pt idx="4">
                  <c:v>18.59</c:v>
                </c:pt>
              </c:numCache>
            </c:numRef>
          </c:val>
          <c:extLst>
            <c:ext xmlns:c16="http://schemas.microsoft.com/office/drawing/2014/chart" uri="{C3380CC4-5D6E-409C-BE32-E72D297353CC}">
              <c16:uniqueId val="{00000001-BF32-4D78-9FF3-1452CDB7F33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-0.67</c:v>
                </c:pt>
                <c:pt idx="1">
                  <c:v>-1.03</c:v>
                </c:pt>
                <c:pt idx="2">
                  <c:v>1.41</c:v>
                </c:pt>
                <c:pt idx="3">
                  <c:v>3.95</c:v>
                </c:pt>
                <c:pt idx="4">
                  <c:v>7.05</c:v>
                </c:pt>
              </c:numCache>
            </c:numRef>
          </c:val>
          <c:smooth val="0"/>
          <c:extLst>
            <c:ext xmlns:c16="http://schemas.microsoft.com/office/drawing/2014/chart" uri="{C3380CC4-5D6E-409C-BE32-E72D297353CC}">
              <c16:uniqueId val="{00000002-BF32-4D78-9FF3-1452CDB7F33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0.06</c:v>
                </c:pt>
                <c:pt idx="2">
                  <c:v>#N/A</c:v>
                </c:pt>
                <c:pt idx="3">
                  <c:v>0.06</c:v>
                </c:pt>
                <c:pt idx="4">
                  <c:v>#N/A</c:v>
                </c:pt>
                <c:pt idx="5">
                  <c:v>0.26</c:v>
                </c:pt>
                <c:pt idx="6">
                  <c:v>#N/A</c:v>
                </c:pt>
                <c:pt idx="7">
                  <c:v>0</c:v>
                </c:pt>
                <c:pt idx="8">
                  <c:v>#N/A</c:v>
                </c:pt>
                <c:pt idx="9">
                  <c:v>0</c:v>
                </c:pt>
              </c:numCache>
            </c:numRef>
          </c:val>
          <c:extLst>
            <c:ext xmlns:c16="http://schemas.microsoft.com/office/drawing/2014/chart" uri="{C3380CC4-5D6E-409C-BE32-E72D297353CC}">
              <c16:uniqueId val="{00000000-DC8C-4F8D-9DB7-DDAC714C698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C8C-4F8D-9DB7-DDAC714C6983}"/>
            </c:ext>
          </c:extLst>
        </c:ser>
        <c:ser>
          <c:idx val="2"/>
          <c:order val="2"/>
          <c:tx>
            <c:strRef>
              <c:f>データシート!$A$29</c:f>
              <c:strCache>
                <c:ptCount val="1"/>
                <c:pt idx="0">
                  <c:v>伊予港上屋特別会計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0.02</c:v>
                </c:pt>
                <c:pt idx="8">
                  <c:v>#N/A</c:v>
                </c:pt>
                <c:pt idx="9">
                  <c:v>0.02</c:v>
                </c:pt>
              </c:numCache>
            </c:numRef>
          </c:val>
          <c:extLst>
            <c:ext xmlns:c16="http://schemas.microsoft.com/office/drawing/2014/chart" uri="{C3380CC4-5D6E-409C-BE32-E72D297353CC}">
              <c16:uniqueId val="{00000002-DC8C-4F8D-9DB7-DDAC714C6983}"/>
            </c:ext>
          </c:extLst>
        </c:ser>
        <c:ser>
          <c:idx val="3"/>
          <c:order val="3"/>
          <c:tx>
            <c:strRef>
              <c:f>データシート!$A$30</c:f>
              <c:strCache>
                <c:ptCount val="1"/>
                <c:pt idx="0">
                  <c:v>国民健康保険特別会計（診療施設勘定）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0.04</c:v>
                </c:pt>
                <c:pt idx="8">
                  <c:v>#N/A</c:v>
                </c:pt>
                <c:pt idx="9">
                  <c:v>0.13</c:v>
                </c:pt>
              </c:numCache>
            </c:numRef>
          </c:val>
          <c:extLst>
            <c:ext xmlns:c16="http://schemas.microsoft.com/office/drawing/2014/chart" uri="{C3380CC4-5D6E-409C-BE32-E72D297353CC}">
              <c16:uniqueId val="{00000003-DC8C-4F8D-9DB7-DDAC714C698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0.19</c:v>
                </c:pt>
                <c:pt idx="2">
                  <c:v>#N/A</c:v>
                </c:pt>
                <c:pt idx="3">
                  <c:v>0.17</c:v>
                </c:pt>
                <c:pt idx="4">
                  <c:v>#N/A</c:v>
                </c:pt>
                <c:pt idx="5">
                  <c:v>0.17</c:v>
                </c:pt>
                <c:pt idx="6">
                  <c:v>#N/A</c:v>
                </c:pt>
                <c:pt idx="7">
                  <c:v>0.16</c:v>
                </c:pt>
                <c:pt idx="8">
                  <c:v>#N/A</c:v>
                </c:pt>
                <c:pt idx="9">
                  <c:v>0.2</c:v>
                </c:pt>
              </c:numCache>
            </c:numRef>
          </c:val>
          <c:extLst>
            <c:ext xmlns:c16="http://schemas.microsoft.com/office/drawing/2014/chart" uri="{C3380CC4-5D6E-409C-BE32-E72D297353CC}">
              <c16:uniqueId val="{00000004-DC8C-4F8D-9DB7-DDAC714C6983}"/>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2.81</c:v>
                </c:pt>
                <c:pt idx="2">
                  <c:v>#N/A</c:v>
                </c:pt>
                <c:pt idx="3">
                  <c:v>0.31</c:v>
                </c:pt>
                <c:pt idx="4">
                  <c:v>#N/A</c:v>
                </c:pt>
                <c:pt idx="5">
                  <c:v>0.53</c:v>
                </c:pt>
                <c:pt idx="6">
                  <c:v>#N/A</c:v>
                </c:pt>
                <c:pt idx="7">
                  <c:v>0.85</c:v>
                </c:pt>
                <c:pt idx="8">
                  <c:v>#N/A</c:v>
                </c:pt>
                <c:pt idx="9">
                  <c:v>0.65</c:v>
                </c:pt>
              </c:numCache>
            </c:numRef>
          </c:val>
          <c:extLst>
            <c:ext xmlns:c16="http://schemas.microsoft.com/office/drawing/2014/chart" uri="{C3380CC4-5D6E-409C-BE32-E72D297353CC}">
              <c16:uniqueId val="{00000005-DC8C-4F8D-9DB7-DDAC714C6983}"/>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0.38</c:v>
                </c:pt>
                <c:pt idx="2">
                  <c:v>#N/A</c:v>
                </c:pt>
                <c:pt idx="3">
                  <c:v>1.1399999999999999</c:v>
                </c:pt>
                <c:pt idx="4">
                  <c:v>#N/A</c:v>
                </c:pt>
                <c:pt idx="5">
                  <c:v>0.67</c:v>
                </c:pt>
                <c:pt idx="6">
                  <c:v>#N/A</c:v>
                </c:pt>
                <c:pt idx="7">
                  <c:v>1.1200000000000001</c:v>
                </c:pt>
                <c:pt idx="8">
                  <c:v>#N/A</c:v>
                </c:pt>
                <c:pt idx="9">
                  <c:v>1.18</c:v>
                </c:pt>
              </c:numCache>
            </c:numRef>
          </c:val>
          <c:extLst>
            <c:ext xmlns:c16="http://schemas.microsoft.com/office/drawing/2014/chart" uri="{C3380CC4-5D6E-409C-BE32-E72D297353CC}">
              <c16:uniqueId val="{00000006-DC8C-4F8D-9DB7-DDAC714C6983}"/>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0.67</c:v>
                </c:pt>
                <c:pt idx="8">
                  <c:v>#N/A</c:v>
                </c:pt>
                <c:pt idx="9">
                  <c:v>1.43</c:v>
                </c:pt>
              </c:numCache>
            </c:numRef>
          </c:val>
          <c:extLst>
            <c:ext xmlns:c16="http://schemas.microsoft.com/office/drawing/2014/chart" uri="{C3380CC4-5D6E-409C-BE32-E72D297353CC}">
              <c16:uniqueId val="{00000007-DC8C-4F8D-9DB7-DDAC714C698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9.2799999999999994</c:v>
                </c:pt>
                <c:pt idx="2">
                  <c:v>#N/A</c:v>
                </c:pt>
                <c:pt idx="3">
                  <c:v>9.66</c:v>
                </c:pt>
                <c:pt idx="4">
                  <c:v>#N/A</c:v>
                </c:pt>
                <c:pt idx="5">
                  <c:v>9.1999999999999993</c:v>
                </c:pt>
                <c:pt idx="6">
                  <c:v>#N/A</c:v>
                </c:pt>
                <c:pt idx="7">
                  <c:v>8.09</c:v>
                </c:pt>
                <c:pt idx="8">
                  <c:v>#N/A</c:v>
                </c:pt>
                <c:pt idx="9">
                  <c:v>7.58</c:v>
                </c:pt>
              </c:numCache>
            </c:numRef>
          </c:val>
          <c:extLst>
            <c:ext xmlns:c16="http://schemas.microsoft.com/office/drawing/2014/chart" uri="{C3380CC4-5D6E-409C-BE32-E72D297353CC}">
              <c16:uniqueId val="{00000008-DC8C-4F8D-9DB7-DDAC714C698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6.64</c:v>
                </c:pt>
                <c:pt idx="2">
                  <c:v>#N/A</c:v>
                </c:pt>
                <c:pt idx="3">
                  <c:v>5.67</c:v>
                </c:pt>
                <c:pt idx="4">
                  <c:v>#N/A</c:v>
                </c:pt>
                <c:pt idx="5">
                  <c:v>6.04</c:v>
                </c:pt>
                <c:pt idx="6">
                  <c:v>#N/A</c:v>
                </c:pt>
                <c:pt idx="7">
                  <c:v>7.99</c:v>
                </c:pt>
                <c:pt idx="8">
                  <c:v>#N/A</c:v>
                </c:pt>
                <c:pt idx="9">
                  <c:v>14.71</c:v>
                </c:pt>
              </c:numCache>
            </c:numRef>
          </c:val>
          <c:extLst>
            <c:ext xmlns:c16="http://schemas.microsoft.com/office/drawing/2014/chart" uri="{C3380CC4-5D6E-409C-BE32-E72D297353CC}">
              <c16:uniqueId val="{00000009-DC8C-4F8D-9DB7-DDAC714C698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1724</c:v>
                </c:pt>
                <c:pt idx="5">
                  <c:v>1722</c:v>
                </c:pt>
                <c:pt idx="8">
                  <c:v>1786</c:v>
                </c:pt>
                <c:pt idx="11">
                  <c:v>1827</c:v>
                </c:pt>
                <c:pt idx="14">
                  <c:v>1850</c:v>
                </c:pt>
              </c:numCache>
            </c:numRef>
          </c:val>
          <c:extLst>
            <c:ext xmlns:c16="http://schemas.microsoft.com/office/drawing/2014/chart" uri="{C3380CC4-5D6E-409C-BE32-E72D297353CC}">
              <c16:uniqueId val="{00000000-4A3C-4DCD-9237-925FAB2AC94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A3C-4DCD-9237-925FAB2AC94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7</c:v>
                </c:pt>
                <c:pt idx="3">
                  <c:v>6</c:v>
                </c:pt>
                <c:pt idx="6">
                  <c:v>5</c:v>
                </c:pt>
                <c:pt idx="9">
                  <c:v>3</c:v>
                </c:pt>
                <c:pt idx="12">
                  <c:v>6</c:v>
                </c:pt>
              </c:numCache>
            </c:numRef>
          </c:val>
          <c:extLst>
            <c:ext xmlns:c16="http://schemas.microsoft.com/office/drawing/2014/chart" uri="{C3380CC4-5D6E-409C-BE32-E72D297353CC}">
              <c16:uniqueId val="{00000002-4A3C-4DCD-9237-925FAB2AC94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108</c:v>
                </c:pt>
                <c:pt idx="3">
                  <c:v>111</c:v>
                </c:pt>
                <c:pt idx="6">
                  <c:v>113</c:v>
                </c:pt>
                <c:pt idx="9">
                  <c:v>119</c:v>
                </c:pt>
                <c:pt idx="12">
                  <c:v>127</c:v>
                </c:pt>
              </c:numCache>
            </c:numRef>
          </c:val>
          <c:extLst>
            <c:ext xmlns:c16="http://schemas.microsoft.com/office/drawing/2014/chart" uri="{C3380CC4-5D6E-409C-BE32-E72D297353CC}">
              <c16:uniqueId val="{00000003-4A3C-4DCD-9237-925FAB2AC94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624</c:v>
                </c:pt>
                <c:pt idx="3">
                  <c:v>704</c:v>
                </c:pt>
                <c:pt idx="6">
                  <c:v>696</c:v>
                </c:pt>
                <c:pt idx="9">
                  <c:v>388</c:v>
                </c:pt>
                <c:pt idx="12">
                  <c:v>383</c:v>
                </c:pt>
              </c:numCache>
            </c:numRef>
          </c:val>
          <c:extLst>
            <c:ext xmlns:c16="http://schemas.microsoft.com/office/drawing/2014/chart" uri="{C3380CC4-5D6E-409C-BE32-E72D297353CC}">
              <c16:uniqueId val="{00000004-4A3C-4DCD-9237-925FAB2AC94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A3C-4DCD-9237-925FAB2AC94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A3C-4DCD-9237-925FAB2AC94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1711</c:v>
                </c:pt>
                <c:pt idx="3">
                  <c:v>1642</c:v>
                </c:pt>
                <c:pt idx="6">
                  <c:v>1705</c:v>
                </c:pt>
                <c:pt idx="9">
                  <c:v>1836</c:v>
                </c:pt>
                <c:pt idx="12">
                  <c:v>1746</c:v>
                </c:pt>
              </c:numCache>
            </c:numRef>
          </c:val>
          <c:extLst>
            <c:ext xmlns:c16="http://schemas.microsoft.com/office/drawing/2014/chart" uri="{C3380CC4-5D6E-409C-BE32-E72D297353CC}">
              <c16:uniqueId val="{00000007-4A3C-4DCD-9237-925FAB2AC94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726</c:v>
                </c:pt>
                <c:pt idx="2">
                  <c:v>#N/A</c:v>
                </c:pt>
                <c:pt idx="3">
                  <c:v>#N/A</c:v>
                </c:pt>
                <c:pt idx="4">
                  <c:v>741</c:v>
                </c:pt>
                <c:pt idx="5">
                  <c:v>#N/A</c:v>
                </c:pt>
                <c:pt idx="6">
                  <c:v>#N/A</c:v>
                </c:pt>
                <c:pt idx="7">
                  <c:v>733</c:v>
                </c:pt>
                <c:pt idx="8">
                  <c:v>#N/A</c:v>
                </c:pt>
                <c:pt idx="9">
                  <c:v>#N/A</c:v>
                </c:pt>
                <c:pt idx="10">
                  <c:v>519</c:v>
                </c:pt>
                <c:pt idx="11">
                  <c:v>#N/A</c:v>
                </c:pt>
                <c:pt idx="12">
                  <c:v>#N/A</c:v>
                </c:pt>
                <c:pt idx="13">
                  <c:v>412</c:v>
                </c:pt>
                <c:pt idx="14">
                  <c:v>#N/A</c:v>
                </c:pt>
              </c:numCache>
            </c:numRef>
          </c:val>
          <c:smooth val="0"/>
          <c:extLst>
            <c:ext xmlns:c16="http://schemas.microsoft.com/office/drawing/2014/chart" uri="{C3380CC4-5D6E-409C-BE32-E72D297353CC}">
              <c16:uniqueId val="{00000008-4A3C-4DCD-9237-925FAB2AC94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21584</c:v>
                </c:pt>
                <c:pt idx="5">
                  <c:v>21705</c:v>
                </c:pt>
                <c:pt idx="8">
                  <c:v>22107</c:v>
                </c:pt>
                <c:pt idx="11">
                  <c:v>21647</c:v>
                </c:pt>
                <c:pt idx="14">
                  <c:v>20808</c:v>
                </c:pt>
              </c:numCache>
            </c:numRef>
          </c:val>
          <c:extLst>
            <c:ext xmlns:c16="http://schemas.microsoft.com/office/drawing/2014/chart" uri="{C3380CC4-5D6E-409C-BE32-E72D297353CC}">
              <c16:uniqueId val="{00000000-8729-4695-BDB1-177E79E17B4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176</c:v>
                </c:pt>
                <c:pt idx="5">
                  <c:v>108</c:v>
                </c:pt>
                <c:pt idx="8">
                  <c:v>108</c:v>
                </c:pt>
                <c:pt idx="11">
                  <c:v>89</c:v>
                </c:pt>
                <c:pt idx="14">
                  <c:v>82</c:v>
                </c:pt>
              </c:numCache>
            </c:numRef>
          </c:val>
          <c:extLst>
            <c:ext xmlns:c16="http://schemas.microsoft.com/office/drawing/2014/chart" uri="{C3380CC4-5D6E-409C-BE32-E72D297353CC}">
              <c16:uniqueId val="{00000001-8729-4695-BDB1-177E79E17B4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3933</c:v>
                </c:pt>
                <c:pt idx="5">
                  <c:v>4205</c:v>
                </c:pt>
                <c:pt idx="8">
                  <c:v>4009</c:v>
                </c:pt>
                <c:pt idx="11">
                  <c:v>4208</c:v>
                </c:pt>
                <c:pt idx="14">
                  <c:v>4880</c:v>
                </c:pt>
              </c:numCache>
            </c:numRef>
          </c:val>
          <c:extLst>
            <c:ext xmlns:c16="http://schemas.microsoft.com/office/drawing/2014/chart" uri="{C3380CC4-5D6E-409C-BE32-E72D297353CC}">
              <c16:uniqueId val="{00000002-8729-4695-BDB1-177E79E17B4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729-4695-BDB1-177E79E17B4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729-4695-BDB1-177E79E17B4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729-4695-BDB1-177E79E17B4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1891</c:v>
                </c:pt>
                <c:pt idx="3">
                  <c:v>1713</c:v>
                </c:pt>
                <c:pt idx="6">
                  <c:v>1661</c:v>
                </c:pt>
                <c:pt idx="9">
                  <c:v>1641</c:v>
                </c:pt>
                <c:pt idx="12">
                  <c:v>1566</c:v>
                </c:pt>
              </c:numCache>
            </c:numRef>
          </c:val>
          <c:extLst>
            <c:ext xmlns:c16="http://schemas.microsoft.com/office/drawing/2014/chart" uri="{C3380CC4-5D6E-409C-BE32-E72D297353CC}">
              <c16:uniqueId val="{00000006-8729-4695-BDB1-177E79E17B4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698</c:v>
                </c:pt>
                <c:pt idx="3">
                  <c:v>720</c:v>
                </c:pt>
                <c:pt idx="6">
                  <c:v>664</c:v>
                </c:pt>
                <c:pt idx="9">
                  <c:v>670</c:v>
                </c:pt>
                <c:pt idx="12">
                  <c:v>547</c:v>
                </c:pt>
              </c:numCache>
            </c:numRef>
          </c:val>
          <c:extLst>
            <c:ext xmlns:c16="http://schemas.microsoft.com/office/drawing/2014/chart" uri="{C3380CC4-5D6E-409C-BE32-E72D297353CC}">
              <c16:uniqueId val="{00000007-8729-4695-BDB1-177E79E17B4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5976</c:v>
                </c:pt>
                <c:pt idx="3">
                  <c:v>6017</c:v>
                </c:pt>
                <c:pt idx="6">
                  <c:v>5737</c:v>
                </c:pt>
                <c:pt idx="9">
                  <c:v>4501</c:v>
                </c:pt>
                <c:pt idx="12">
                  <c:v>3331</c:v>
                </c:pt>
              </c:numCache>
            </c:numRef>
          </c:val>
          <c:extLst>
            <c:ext xmlns:c16="http://schemas.microsoft.com/office/drawing/2014/chart" uri="{C3380CC4-5D6E-409C-BE32-E72D297353CC}">
              <c16:uniqueId val="{00000008-8729-4695-BDB1-177E79E17B4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729-4695-BDB1-177E79E17B4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22245</c:v>
                </c:pt>
                <c:pt idx="3">
                  <c:v>22687</c:v>
                </c:pt>
                <c:pt idx="6">
                  <c:v>23752</c:v>
                </c:pt>
                <c:pt idx="9">
                  <c:v>23523</c:v>
                </c:pt>
                <c:pt idx="12">
                  <c:v>23222</c:v>
                </c:pt>
              </c:numCache>
            </c:numRef>
          </c:val>
          <c:extLst>
            <c:ext xmlns:c16="http://schemas.microsoft.com/office/drawing/2014/chart" uri="{C3380CC4-5D6E-409C-BE32-E72D297353CC}">
              <c16:uniqueId val="{0000000A-8729-4695-BDB1-177E79E17B4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5116</c:v>
                </c:pt>
                <c:pt idx="2">
                  <c:v>#N/A</c:v>
                </c:pt>
                <c:pt idx="3">
                  <c:v>#N/A</c:v>
                </c:pt>
                <c:pt idx="4">
                  <c:v>5119</c:v>
                </c:pt>
                <c:pt idx="5">
                  <c:v>#N/A</c:v>
                </c:pt>
                <c:pt idx="6">
                  <c:v>#N/A</c:v>
                </c:pt>
                <c:pt idx="7">
                  <c:v>5589</c:v>
                </c:pt>
                <c:pt idx="8">
                  <c:v>#N/A</c:v>
                </c:pt>
                <c:pt idx="9">
                  <c:v>#N/A</c:v>
                </c:pt>
                <c:pt idx="10">
                  <c:v>4390</c:v>
                </c:pt>
                <c:pt idx="11">
                  <c:v>#N/A</c:v>
                </c:pt>
                <c:pt idx="12">
                  <c:v>#N/A</c:v>
                </c:pt>
                <c:pt idx="13">
                  <c:v>2897</c:v>
                </c:pt>
                <c:pt idx="14">
                  <c:v>#N/A</c:v>
                </c:pt>
              </c:numCache>
            </c:numRef>
          </c:val>
          <c:smooth val="0"/>
          <c:extLst>
            <c:ext xmlns:c16="http://schemas.microsoft.com/office/drawing/2014/chart" uri="{C3380CC4-5D6E-409C-BE32-E72D297353CC}">
              <c16:uniqueId val="{0000000B-8729-4695-BDB1-177E79E17B4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1872</c:v>
                </c:pt>
                <c:pt idx="1">
                  <c:v>2072</c:v>
                </c:pt>
                <c:pt idx="2">
                  <c:v>2072</c:v>
                </c:pt>
              </c:numCache>
            </c:numRef>
          </c:val>
          <c:extLst>
            <c:ext xmlns:c16="http://schemas.microsoft.com/office/drawing/2014/chart" uri="{C3380CC4-5D6E-409C-BE32-E72D297353CC}">
              <c16:uniqueId val="{00000000-6AC4-457E-B815-C0AFAA0A05C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241</c:v>
                </c:pt>
                <c:pt idx="1">
                  <c:v>170</c:v>
                </c:pt>
                <c:pt idx="2">
                  <c:v>370</c:v>
                </c:pt>
              </c:numCache>
            </c:numRef>
          </c:val>
          <c:extLst>
            <c:ext xmlns:c16="http://schemas.microsoft.com/office/drawing/2014/chart" uri="{C3380CC4-5D6E-409C-BE32-E72D297353CC}">
              <c16:uniqueId val="{00000001-6AC4-457E-B815-C0AFAA0A05C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1336</c:v>
                </c:pt>
                <c:pt idx="1">
                  <c:v>1569</c:v>
                </c:pt>
                <c:pt idx="2">
                  <c:v>2410</c:v>
                </c:pt>
              </c:numCache>
            </c:numRef>
          </c:val>
          <c:extLst>
            <c:ext xmlns:c16="http://schemas.microsoft.com/office/drawing/2014/chart" uri="{C3380CC4-5D6E-409C-BE32-E72D297353CC}">
              <c16:uniqueId val="{00000002-6AC4-457E-B815-C0AFAA0A05C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{7C909513-A25E-494C-BC2F-253C41B81F26}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4D6-469C-A115-123C63988C4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{8E83DA7A-D2F1-4A25-9058-D940F411CE15}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4D6-469C-A115-123C63988C4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{CC209C57-A0F7-410C-937B-3ACF9F158D88}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4D6-469C-A115-123C63988C4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{27D23C2F-3262-4C82-9191-DBB0FDB82938}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4D6-469C-A115-123C63988C4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{3AC65E8E-E605-4DDF-B772-3EB80A3E6B0A}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4D6-469C-A115-123C63988C4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{422799AF-72B2-4559-93F7-8380C9584556}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4D6-469C-A115-123C63988C4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{CB898734-5932-4E43-A09E-F13441C4D121}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4D6-469C-A115-123C63988C4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{C3389D78-2DE0-4538-8B5D-A5215A2EA24B}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4D6-469C-A115-123C63988C4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{E090D06B-55DF-4CD8-94AF-23370D4592E0}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4D6-469C-A115-123C63988C4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57.1</c:v>
                </c:pt>
                <c:pt idx="8">
                  <c:v>58.7</c:v>
                </c:pt>
                <c:pt idx="16">
                  <c:v>55.4</c:v>
                </c:pt>
                <c:pt idx="24">
                  <c:v>56</c:v>
                </c:pt>
                <c:pt idx="32">
                  <c:v>57.8</c:v>
                </c:pt>
              </c:numCache>
            </c:numRef>
          </c:xVal>
          <c:yVal>
            <c:numRef>
              <c:f>公会計指標分析・財政指標組合せ分析表!$BP$51:$DC$51</c:f>
              <c:numCache>
                <c:formatCode>#,##0.0;"▲ "#,##0.0</c:formatCode>
                <c:ptCount val="40"/>
                <c:pt idx="0">
                  <c:v>57.5</c:v>
                </c:pt>
                <c:pt idx="8">
                  <c:v>58.2</c:v>
                </c:pt>
                <c:pt idx="16">
                  <c:v>64.099999999999994</c:v>
                </c:pt>
                <c:pt idx="24">
                  <c:v>49.4</c:v>
                </c:pt>
                <c:pt idx="32">
                  <c:v>31.1</c:v>
                </c:pt>
              </c:numCache>
            </c:numRef>
          </c:yVal>
          <c:smooth val="0"/>
          <c:extLst>
            <c:ext xmlns:c16="http://schemas.microsoft.com/office/drawing/2014/chart" uri="{C3380CC4-5D6E-409C-BE32-E72D297353CC}">
              <c16:uniqueId val="{00000009-44D6-469C-A115-123C63988C4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{2BBBA554-E266-4C96-BEF1-A2A74FB4241D}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4D6-469C-A115-123C63988C4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{AB9463FB-0BD3-4601-8592-0D5EEDD91F71}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4D6-469C-A115-123C63988C4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{FD908810-C894-4141-AB19-625CF34D93C1}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4D6-469C-A115-123C63988C4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{8E4D2ECE-5140-4DE8-8177-82AD8331A9F0}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4D6-469C-A115-123C63988C4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{68B0EEB8-9987-43C2-84C4-63AFA7987119}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4D6-469C-A115-123C63988C4F}"/>
                </c:ext>
              </c:extLst>
            </c:dLbl>
            <c:dLbl>
              <c:idx val="8"/>
              <c:layout>
                <c:manualLayout>
                  <c:x val="-2.795883117151653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{4419A1FA-EEED-45DC-90ED-285AA7162BF3}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4D6-469C-A115-123C63988C4F}"/>
                </c:ext>
              </c:extLst>
            </c:dLbl>
            <c:dLbl>
              <c:idx val="16"/>
              <c:layout>
                <c:manualLayout>
                  <c:x val="-3.620211994829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{FD80F9E4-3A17-4F04-A137-B1F9A4F2A8BA}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4D6-469C-A115-123C63988C4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{95CE77C8-FC1E-473C-AFC4-4788F479C982}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4D6-469C-A115-123C63988C4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{9757E60F-439D-47C5-BA91-A1CE7F52D55B}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4D6-469C-A115-123C63988C4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44D6-469C-A115-123C63988C4F}"/>
            </c:ext>
          </c:extLst>
        </c:ser>
        <c:dLbls>
          <c:showLegendKey val="0"/>
          <c:showVal val="1"/>
          <c:showCatName val="0"/>
          <c:showSerName val="0"/>
          <c:showPercent val="0"/>
          <c:showBubbleSize val="0"/>
        </c:dLbls>
        <c:axId val="46179840"/>
        <c:axId val="46181760"/>
      </c:scatterChart>
      <c:valAx>
        <c:axId val="46179840"/>
        <c:scaling>
          <c:orientation val="maxMin"/>
          <c:max val="63"/>
          <c:min val="54"/>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{417E4EC4-3E34-401E-8CD3-364475FB7C4C}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CAE-4018-83F9-69D43E24A68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{DAE575F4-A7EE-4C96-BB34-D4E47095CE7C}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CAE-4018-83F9-69D43E24A68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{1E9045ED-15FB-487D-881C-9A1A12A802C2}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CAE-4018-83F9-69D43E24A68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{049820CC-CA40-4FBC-AD23-D28C552EC147}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CAE-4018-83F9-69D43E24A68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{B8A002C4-1A64-43AA-BBBC-0C81924D33A4}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CAE-4018-83F9-69D43E24A68E}"/>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{5EE52D69-E574-471E-862C-EFCD17766875}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CAE-4018-83F9-69D43E24A68E}"/>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{EE90555B-7B5B-4C82-966D-F5C438E92C71}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CAE-4018-83F9-69D43E24A68E}"/>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{E6B76629-85A1-4D6F-9573-E8CB3E459662}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CAE-4018-83F9-69D43E24A68E}"/>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{76447134-80C1-4FCB-B1D4-52C253F4EF4B}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CAE-4018-83F9-69D43E24A68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7.6</c:v>
                </c:pt>
                <c:pt idx="8">
                  <c:v>7.9</c:v>
                </c:pt>
                <c:pt idx="16">
                  <c:v>8.3000000000000007</c:v>
                </c:pt>
                <c:pt idx="24">
                  <c:v>7.5</c:v>
                </c:pt>
                <c:pt idx="32">
                  <c:v>6.2</c:v>
                </c:pt>
              </c:numCache>
            </c:numRef>
          </c:xVal>
          <c:yVal>
            <c:numRef>
              <c:f>公会計指標分析・財政指標組合せ分析表!$BP$73:$DC$73</c:f>
              <c:numCache>
                <c:formatCode>#,##0.0;"▲ "#,##0.0</c:formatCode>
                <c:ptCount val="40"/>
                <c:pt idx="0">
                  <c:v>57.5</c:v>
                </c:pt>
                <c:pt idx="8">
                  <c:v>58.2</c:v>
                </c:pt>
                <c:pt idx="16">
                  <c:v>64.099999999999994</c:v>
                </c:pt>
                <c:pt idx="24">
                  <c:v>49.4</c:v>
                </c:pt>
                <c:pt idx="32">
                  <c:v>31.1</c:v>
                </c:pt>
              </c:numCache>
            </c:numRef>
          </c:yVal>
          <c:smooth val="0"/>
          <c:extLst>
            <c:ext xmlns:c16="http://schemas.microsoft.com/office/drawing/2014/chart" uri="{C3380CC4-5D6E-409C-BE32-E72D297353CC}">
              <c16:uniqueId val="{00000009-1CAE-4018-83F9-69D43E24A68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{EBF9A6B5-CC80-4585-9778-7A523790C619}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CAE-4018-83F9-69D43E24A68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{81FDE8B2-585B-4DFA-A028-5D1EBB857818}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CAE-4018-83F9-69D43E24A68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{512338F2-E017-4C69-B475-98586A7C3B90}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CAE-4018-83F9-69D43E24A68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{679177B7-9773-4E0D-BC1D-B1EAB05C408A}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CAE-4018-83F9-69D43E24A68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{331F3853-451A-44C9-8404-B2F28AB6173E}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CAE-4018-83F9-69D43E24A68E}"/>
                </c:ext>
              </c:extLst>
            </c:dLbl>
            <c:dLbl>
              <c:idx val="8"/>
              <c:layout>
                <c:manualLayout>
                  <c:x val="0"/>
                  <c:y val="-1.177848999970546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{CB4BE3E4-4B3C-4545-9011-6C162F2C8D09}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CAE-4018-83F9-69D43E24A68E}"/>
                </c:ext>
              </c:extLst>
            </c:dLbl>
            <c:dLbl>
              <c:idx val="16"/>
              <c:layout>
                <c:manualLayout>
                  <c:x val="0"/>
                  <c:y val="1.177848999970538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{3837C641-B6D6-47D1-8BD3-1A1A5578A55F}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CAE-4018-83F9-69D43E24A68E}"/>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{6FFE90D6-A032-43DB-832A-DAC92EE9B938}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CAE-4018-83F9-69D43E24A68E}"/>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{6FB7DC74-7A56-40B9-9394-3D2F93AFB25B}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CAE-4018-83F9-69D43E24A68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1CAE-4018-83F9-69D43E24A68E}"/>
            </c:ext>
          </c:extLst>
        </c:ser>
        <c:dLbls>
          <c:showLegendKey val="0"/>
          <c:showVal val="1"/>
          <c:showCatName val="0"/>
          <c:showSerName val="0"/>
          <c:showPercent val="0"/>
          <c:showBubbleSize val="0"/>
        </c:dLbls>
        <c:axId val="84219776"/>
        <c:axId val="84234240"/>
      </c:scatterChart>
      <c:valAx>
        <c:axId val="84219776"/>
        <c:scaling>
          <c:orientation val="maxMin"/>
          <c:max val="11"/>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愛媛県伊予市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実質公債費比率の分子は、平成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以降大型建設事業の完成に伴い、高止まりの状態であったものの、主に公営企業債償還の順調な償還等よって特に令和２年度は減少に転じた。しかしながら一般会計においては本庁舎等の大型建設事業の元金償還が本格的に始まり、元利償還金の増加が著しいため、引き続き注視する必要がある。</a:t>
          </a:r>
        </a:p>
        <a:p>
          <a:r>
            <a:rPr kumimoji="1" lang="ja-JP" altLang="en-US" sz="1200">
              <a:latin typeface="ＭＳ ゴシック" pitchFamily="49" charset="-128"/>
              <a:ea typeface="ＭＳ ゴシック" pitchFamily="49" charset="-128"/>
            </a:rPr>
            <a:t>　現在、地方債借入にあっては過疎対策事業債等の交付税算入の見込める地方債のみ選択するなど、分子の額の抑制に努めている。</a:t>
          </a:r>
        </a:p>
        <a:p>
          <a:r>
            <a:rPr kumimoji="1" lang="ja-JP" altLang="en-US" sz="1200">
              <a:latin typeface="ＭＳ ゴシック" pitchFamily="49" charset="-128"/>
              <a:ea typeface="ＭＳ ゴシック" pitchFamily="49" charset="-128"/>
            </a:rPr>
            <a:t>　今後は令和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年度までに実施された一般会計の大型施設整備事業に伴い、元利償還金の大幅増加が見込まれるため、今後の事業は緊急度や住民ニーズを十分考慮し、持続可能な財政基盤を構築できるよう努める。</a:t>
          </a:r>
        </a:p>
        <a:p>
          <a:r>
            <a:rPr kumimoji="1" lang="ja-JP" altLang="en-US" sz="1200">
              <a:latin typeface="ＭＳ ゴシック" pitchFamily="49" charset="-128"/>
              <a:ea typeface="ＭＳ ゴシック" pitchFamily="49" charset="-128"/>
            </a:rPr>
            <a:t>　また、新たな債務負担行為の設定にも十分注意することとする。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満期一括償還地方債の借入がない。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愛媛県伊予市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本市では、地方債を発行する場合は過疎対策事業債等の交付税措置の見込める地方債のみ活用している。</a:t>
          </a:r>
        </a:p>
        <a:p>
          <a:r>
            <a:rPr kumimoji="1" lang="ja-JP" altLang="en-US" sz="1400">
              <a:latin typeface="ＭＳ ゴシック" pitchFamily="49" charset="-128"/>
              <a:ea typeface="ＭＳ ゴシック" pitchFamily="49" charset="-128"/>
            </a:rPr>
            <a:t>　このため一般会計等にかかる地方債の現在高は増加傾向にあるが、将来負担額から控除される基準財政需要額算入見込額が増加し、将来負担比率の分子が増加してもなお、一定程度健全な財政を維持できているものと考えている。</a:t>
          </a:r>
        </a:p>
        <a:p>
          <a:r>
            <a:rPr kumimoji="1" lang="ja-JP" altLang="en-US" sz="1400">
              <a:latin typeface="ＭＳ ゴシック" pitchFamily="49" charset="-128"/>
              <a:ea typeface="ＭＳ ゴシック" pitchFamily="49" charset="-128"/>
            </a:rPr>
            <a:t>　加えて、本庁舎等の大型建設事業が完了し、地方債の現在高も令和元年度をピークに減少していくことで、今後将来負担はより一層抑制できると考えている。</a:t>
          </a:r>
        </a:p>
        <a:p>
          <a:r>
            <a:rPr kumimoji="1" lang="ja-JP" altLang="en-US" sz="1400">
              <a:latin typeface="ＭＳ ゴシック" pitchFamily="49" charset="-128"/>
              <a:ea typeface="ＭＳ ゴシック" pitchFamily="49" charset="-128"/>
            </a:rPr>
            <a:t>　今後の方向性として、一部事務組合及び公営企業等への負担に十分留意しながら財政運営を行うものとする。</a:t>
          </a:r>
        </a:p>
        <a:p>
          <a:r>
            <a:rPr kumimoji="1" lang="ja-JP" altLang="en-US" sz="1400">
              <a:latin typeface="ＭＳ ゴシック" pitchFamily="49" charset="-128"/>
              <a:ea typeface="ＭＳ ゴシック" pitchFamily="49" charset="-128"/>
            </a:rPr>
            <a:t>　また、充当可能な基金の現在高が十分にないことにも注意しつつ、今後も将来負担額を抑制するとともに、充当可能財源等の増加を図り将来負担比率の減少に努める。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愛媛県伊予市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土地開発基金、建設計画推進基金は、所期の目的を達成したこと等により廃止するとともに、新たな財政需要に対応するため、合併振興基金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公共施設等総合管理基金及びふるさと応援基金を設置した。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特定目的基金のうち、畑地かんがい用水確保基金、まちづくり基金、農林業振興基金、義務教育施設整備基金、森林環境譲与税基金、教育奨励基金について、目的事業に充当するため取崩しを行った。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定額運用基金以外の基金については、利子分の積立を行うとともに、今後見込まれる経費に対応するため、積立を行った。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百万円の取り崩しがあったものの、積立が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現時点における標準財政規模に対する財政調整基金と減債基金の合計額の割合は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％で、基金残高は適正であり、今後の行財政運営のために、現状維持とする方針である。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特定目的基金については、基金の趣旨に合った事業へ順次充当していくこととする。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・地域福祉振興基金：在宅福祉の向上、健康づくりの推進及び民間活動の活性化を促進し、地域福祉の振興及び増進を図る。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・地域公共交通システム運営基金：地域住民の生活交通の確保のため導入する地域公共交通システムの適正な管理運営を行う。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・廃棄物処理施設整備基金：廃棄物処理施設整備に要する経費に充てる。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・合併振興基金：市民の連帯の強化又は地域振興に要する経費の財源に充てる。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・公共施設等総合管理基金：公共施設等の計画的な新規整備事業、更新整備事業、統廃合事業、長寿命化事業、集約化・複合化事業、除却事業等に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・土地開発基金：廃止</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・建設計画推進基金：廃止</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・減債基金：後年度発生する臨時財政対策債の償還財源として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・廃棄物処理施設整備基金：廃棄物処理施設整備に要する経費に充てるため、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・義務教育施設整備基金：義務教育施設整備に要する経費に充てるため、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百万円の積立増。また、中学校施設の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LED</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化伴い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・公共施設等総合管理基金：公共施設等総合管理計画に基づく事業への充当額が今後も増加することが見込まれ、特に除却事業等に対しても</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本基金の活用を見込んでいる。本基金は柔軟な活用が可能な反面、様々な事業に充当が可能となため、充当先を適切に見極める必要があり、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市の主要プロジェクトの選定に当たって、緊急性や必要性などを十分精査しながら活用を図っていく。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・義務教育施設整備基金：、学校施設の長寿命化改良事業等に充当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年度は利子のみ積立を行った。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長期的に見て財政の各種指標が急激に悪化するということがないよう、適切範囲での取崩しとし、バランスもよく見極めながら財政運営を行う。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後年度の公債費の償還増に備えるため、新たに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百万円を減債基金へ積立を行った。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今後、施設廃止にかかる繰上償還が発生した場合に対応するため、現在の基金残高は確保し、一時的な公債費増に備える。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なお、本市では満期一括償還での借入れは行っておらず、今後も行う予定はない。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愛媛県伊予市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36,107
35,850
194.44
20,542,748
18,880,194
1,640,379
11,146,946
23,222,186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　当市では、平成</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年度に策定した公共施設等総合管理計画において、今後</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年間で施設総量を</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％削減するという目標を掲げ、老朽化した施設の集約化・複合化や除却を進めることとしている。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有形固定資産減価償却率については、令和元年度に図書館・文化ホール等の竣工や、用途廃止施設の除却などの影響で減価償却率が改善されたがその後は微増してきている。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　今後は施設の再編・統合や令和</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年度末に策定した個別施設計画を基に、老朽化した施設の一部については用途廃止・除却をしていく。</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795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000-000040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flipV="1">
          <a:off x="4760595" y="4469342"/>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000-000042000000}"/>
            </a:ext>
          </a:extLst>
        </xdr:cNvPr>
        <xdr:cNvSpPr txBox="1"/>
      </xdr:nvSpPr>
      <xdr:spPr>
        <a:xfrm>
          <a:off x="4813300" y="5809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5806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000-000044000000}"/>
            </a:ext>
          </a:extLst>
        </xdr:cNvPr>
        <xdr:cNvSpPr txBox="1"/>
      </xdr:nvSpPr>
      <xdr:spPr>
        <a:xfrm>
          <a:off x="4813300" y="424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44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88282</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000-000046000000}"/>
            </a:ext>
          </a:extLst>
        </xdr:cNvPr>
        <xdr:cNvSpPr txBox="1"/>
      </xdr:nvSpPr>
      <xdr:spPr>
        <a:xfrm>
          <a:off x="4813300" y="523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711700" y="52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4000500" y="524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3238500" y="522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2476500" y="522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1714500" y="52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27093</xdr:rowOff>
    </xdr:from>
    <xdr:to>
      <xdr:col>23</xdr:col>
      <xdr:colOff>136525</xdr:colOff>
      <xdr:row>30</xdr:row>
      <xdr:rowOff>128693</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711700" y="517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49970</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000-000052000000}"/>
            </a:ext>
          </a:extLst>
        </xdr:cNvPr>
        <xdr:cNvSpPr txBox="1"/>
      </xdr:nvSpPr>
      <xdr:spPr>
        <a:xfrm>
          <a:off x="4813300" y="502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166158</xdr:rowOff>
    </xdr:from>
    <xdr:to>
      <xdr:col>19</xdr:col>
      <xdr:colOff>187325</xdr:colOff>
      <xdr:row>30</xdr:row>
      <xdr:rowOff>96308</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000500" y="513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45508</xdr:rowOff>
    </xdr:from>
    <xdr:to>
      <xdr:col>23</xdr:col>
      <xdr:colOff>85725</xdr:colOff>
      <xdr:row>30</xdr:row>
      <xdr:rowOff>77893</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4051300" y="5189008"/>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155363</xdr:rowOff>
    </xdr:from>
    <xdr:to>
      <xdr:col>15</xdr:col>
      <xdr:colOff>187325</xdr:colOff>
      <xdr:row>30</xdr:row>
      <xdr:rowOff>85513</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3238500" y="512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34713</xdr:rowOff>
    </xdr:from>
    <xdr:to>
      <xdr:col>19</xdr:col>
      <xdr:colOff>136525</xdr:colOff>
      <xdr:row>30</xdr:row>
      <xdr:rowOff>45508</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3289300" y="5178213"/>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43286</xdr:rowOff>
    </xdr:from>
    <xdr:to>
      <xdr:col>11</xdr:col>
      <xdr:colOff>187325</xdr:colOff>
      <xdr:row>30</xdr:row>
      <xdr:rowOff>144886</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2476500" y="518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34713</xdr:rowOff>
    </xdr:from>
    <xdr:to>
      <xdr:col>15</xdr:col>
      <xdr:colOff>136525</xdr:colOff>
      <xdr:row>30</xdr:row>
      <xdr:rowOff>94086</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flipV="1">
          <a:off x="2527300" y="5178213"/>
          <a:ext cx="762000" cy="5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14499</xdr:rowOff>
    </xdr:from>
    <xdr:to>
      <xdr:col>7</xdr:col>
      <xdr:colOff>187325</xdr:colOff>
      <xdr:row>30</xdr:row>
      <xdr:rowOff>116099</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1714500" y="515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65299</xdr:rowOff>
    </xdr:from>
    <xdr:to>
      <xdr:col>11</xdr:col>
      <xdr:colOff>136525</xdr:colOff>
      <xdr:row>30</xdr:row>
      <xdr:rowOff>94086</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1765300" y="5208799"/>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18538</xdr:rowOff>
    </xdr:from>
    <xdr:ext cx="405111" cy="259045"/>
    <xdr:sp macro="" textlink="">
      <xdr:nvSpPr>
        <xdr:cNvPr id="91" name="n_1aveValue有形固定資産減価償却率">
          <a:extLst>
            <a:ext uri="{FF2B5EF4-FFF2-40B4-BE49-F238E27FC236}">
              <a16:creationId xmlns:a16="http://schemas.microsoft.com/office/drawing/2014/main" id="{00000000-0008-0000-0000-00005B000000}"/>
            </a:ext>
          </a:extLst>
        </xdr:cNvPr>
        <xdr:cNvSpPr txBox="1"/>
      </xdr:nvSpPr>
      <xdr:spPr>
        <a:xfrm>
          <a:off x="3836044" y="5333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5944</xdr:rowOff>
    </xdr:from>
    <xdr:ext cx="405111" cy="259045"/>
    <xdr:sp macro="" textlink="">
      <xdr:nvSpPr>
        <xdr:cNvPr id="92" name="n_2aveValue有形固定資産減価償却率">
          <a:extLst>
            <a:ext uri="{FF2B5EF4-FFF2-40B4-BE49-F238E27FC236}">
              <a16:creationId xmlns:a16="http://schemas.microsoft.com/office/drawing/2014/main" id="{00000000-0008-0000-0000-00005C000000}"/>
            </a:ext>
          </a:extLst>
        </xdr:cNvPr>
        <xdr:cNvSpPr txBox="1"/>
      </xdr:nvSpPr>
      <xdr:spPr>
        <a:xfrm>
          <a:off x="3086744" y="5320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2345</xdr:rowOff>
    </xdr:from>
    <xdr:ext cx="405111" cy="259045"/>
    <xdr:sp macro="" textlink="">
      <xdr:nvSpPr>
        <xdr:cNvPr id="93" name="n_3aveValue有形固定資産減価償却率">
          <a:extLst>
            <a:ext uri="{FF2B5EF4-FFF2-40B4-BE49-F238E27FC236}">
              <a16:creationId xmlns:a16="http://schemas.microsoft.com/office/drawing/2014/main" id="{00000000-0008-0000-0000-00005D000000}"/>
            </a:ext>
          </a:extLst>
        </xdr:cNvPr>
        <xdr:cNvSpPr txBox="1"/>
      </xdr:nvSpPr>
      <xdr:spPr>
        <a:xfrm>
          <a:off x="2324744" y="531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152205</xdr:rowOff>
    </xdr:from>
    <xdr:ext cx="405111" cy="259045"/>
    <xdr:sp macro="" textlink="">
      <xdr:nvSpPr>
        <xdr:cNvPr id="94" name="n_4aveValue有形固定資産減価償却率">
          <a:extLst>
            <a:ext uri="{FF2B5EF4-FFF2-40B4-BE49-F238E27FC236}">
              <a16:creationId xmlns:a16="http://schemas.microsoft.com/office/drawing/2014/main" id="{00000000-0008-0000-0000-00005E000000}"/>
            </a:ext>
          </a:extLst>
        </xdr:cNvPr>
        <xdr:cNvSpPr txBox="1"/>
      </xdr:nvSpPr>
      <xdr:spPr>
        <a:xfrm>
          <a:off x="1562744" y="5295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112835</xdr:rowOff>
    </xdr:from>
    <xdr:ext cx="405111" cy="259045"/>
    <xdr:sp macro="" textlink="">
      <xdr:nvSpPr>
        <xdr:cNvPr id="95" name="n_1mainValue有形固定資産減価償却率">
          <a:extLst>
            <a:ext uri="{FF2B5EF4-FFF2-40B4-BE49-F238E27FC236}">
              <a16:creationId xmlns:a16="http://schemas.microsoft.com/office/drawing/2014/main" id="{00000000-0008-0000-0000-00005F000000}"/>
            </a:ext>
          </a:extLst>
        </xdr:cNvPr>
        <xdr:cNvSpPr txBox="1"/>
      </xdr:nvSpPr>
      <xdr:spPr>
        <a:xfrm>
          <a:off x="3836044" y="491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102040</xdr:rowOff>
    </xdr:from>
    <xdr:ext cx="405111" cy="259045"/>
    <xdr:sp macro="" textlink="">
      <xdr:nvSpPr>
        <xdr:cNvPr id="96" name="n_2mainValue有形固定資産減価償却率">
          <a:extLst>
            <a:ext uri="{FF2B5EF4-FFF2-40B4-BE49-F238E27FC236}">
              <a16:creationId xmlns:a16="http://schemas.microsoft.com/office/drawing/2014/main" id="{00000000-0008-0000-0000-000060000000}"/>
            </a:ext>
          </a:extLst>
        </xdr:cNvPr>
        <xdr:cNvSpPr txBox="1"/>
      </xdr:nvSpPr>
      <xdr:spPr>
        <a:xfrm>
          <a:off x="3086744" y="4902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161413</xdr:rowOff>
    </xdr:from>
    <xdr:ext cx="405111" cy="259045"/>
    <xdr:sp macro="" textlink="">
      <xdr:nvSpPr>
        <xdr:cNvPr id="97" name="n_3mainValue有形固定資産減価償却率">
          <a:extLst>
            <a:ext uri="{FF2B5EF4-FFF2-40B4-BE49-F238E27FC236}">
              <a16:creationId xmlns:a16="http://schemas.microsoft.com/office/drawing/2014/main" id="{00000000-0008-0000-0000-000061000000}"/>
            </a:ext>
          </a:extLst>
        </xdr:cNvPr>
        <xdr:cNvSpPr txBox="1"/>
      </xdr:nvSpPr>
      <xdr:spPr>
        <a:xfrm>
          <a:off x="2324744" y="4962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132626</xdr:rowOff>
    </xdr:from>
    <xdr:ext cx="405111" cy="259045"/>
    <xdr:sp macro="" textlink="">
      <xdr:nvSpPr>
        <xdr:cNvPr id="98" name="n_4mainValue有形固定資産減価償却率">
          <a:extLst>
            <a:ext uri="{FF2B5EF4-FFF2-40B4-BE49-F238E27FC236}">
              <a16:creationId xmlns:a16="http://schemas.microsoft.com/office/drawing/2014/main" id="{00000000-0008-0000-0000-000062000000}"/>
            </a:ext>
          </a:extLst>
        </xdr:cNvPr>
        <xdr:cNvSpPr txBox="1"/>
      </xdr:nvSpPr>
      <xdr:spPr>
        <a:xfrm>
          <a:off x="1562744" y="4933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債務償還比率は、類似団体に比べ高い水準となっている。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新規の地方債借入等については、さらに慎重に精査を行い、過重な債務とならないよう適正な財政運営を目指す。</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000-000080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flipV="1">
          <a:off x="14793595" y="4660002"/>
          <a:ext cx="1269" cy="124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30" name="債務償還比率最小値テキスト">
          <a:extLst>
            <a:ext uri="{FF2B5EF4-FFF2-40B4-BE49-F238E27FC236}">
              <a16:creationId xmlns:a16="http://schemas.microsoft.com/office/drawing/2014/main" id="{00000000-0008-0000-0000-000082000000}"/>
            </a:ext>
          </a:extLst>
        </xdr:cNvPr>
        <xdr:cNvSpPr txBox="1"/>
      </xdr:nvSpPr>
      <xdr:spPr>
        <a:xfrm>
          <a:off x="14846300" y="591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590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32" name="債務償還比率最大値テキスト">
          <a:extLst>
            <a:ext uri="{FF2B5EF4-FFF2-40B4-BE49-F238E27FC236}">
              <a16:creationId xmlns:a16="http://schemas.microsoft.com/office/drawing/2014/main" id="{00000000-0008-0000-0000-000084000000}"/>
            </a:ext>
          </a:extLst>
        </xdr:cNvPr>
        <xdr:cNvSpPr txBox="1"/>
      </xdr:nvSpPr>
      <xdr:spPr>
        <a:xfrm>
          <a:off x="14846300" y="4435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4706600" y="4660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126409</xdr:rowOff>
    </xdr:from>
    <xdr:ext cx="469744" cy="259045"/>
    <xdr:sp macro="" textlink="">
      <xdr:nvSpPr>
        <xdr:cNvPr id="134" name="債務償還比率平均値テキスト">
          <a:extLst>
            <a:ext uri="{FF2B5EF4-FFF2-40B4-BE49-F238E27FC236}">
              <a16:creationId xmlns:a16="http://schemas.microsoft.com/office/drawing/2014/main" id="{00000000-0008-0000-0000-000086000000}"/>
            </a:ext>
          </a:extLst>
        </xdr:cNvPr>
        <xdr:cNvSpPr txBox="1"/>
      </xdr:nvSpPr>
      <xdr:spPr>
        <a:xfrm>
          <a:off x="14846300" y="50984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4744700" y="5247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4033500" y="546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3271500" y="554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2509500" y="550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1747500" y="549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42999</xdr:rowOff>
    </xdr:from>
    <xdr:to>
      <xdr:col>76</xdr:col>
      <xdr:colOff>73025</xdr:colOff>
      <xdr:row>32</xdr:row>
      <xdr:rowOff>144599</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744700" y="552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21426</xdr:rowOff>
    </xdr:from>
    <xdr:ext cx="469744" cy="259045"/>
    <xdr:sp macro="" textlink="">
      <xdr:nvSpPr>
        <xdr:cNvPr id="146" name="債務償還比率該当値テキスト">
          <a:extLst>
            <a:ext uri="{FF2B5EF4-FFF2-40B4-BE49-F238E27FC236}">
              <a16:creationId xmlns:a16="http://schemas.microsoft.com/office/drawing/2014/main" id="{00000000-0008-0000-0000-000092000000}"/>
            </a:ext>
          </a:extLst>
        </xdr:cNvPr>
        <xdr:cNvSpPr txBox="1"/>
      </xdr:nvSpPr>
      <xdr:spPr>
        <a:xfrm>
          <a:off x="14846300" y="550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6486</xdr:rowOff>
    </xdr:from>
    <xdr:to>
      <xdr:col>72</xdr:col>
      <xdr:colOff>123825</xdr:colOff>
      <xdr:row>33</xdr:row>
      <xdr:rowOff>108086</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4033500" y="56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93799</xdr:rowOff>
    </xdr:from>
    <xdr:to>
      <xdr:col>76</xdr:col>
      <xdr:colOff>22225</xdr:colOff>
      <xdr:row>33</xdr:row>
      <xdr:rowOff>57286</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4084300" y="5580199"/>
          <a:ext cx="711200" cy="13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22370</xdr:rowOff>
    </xdr:from>
    <xdr:to>
      <xdr:col>68</xdr:col>
      <xdr:colOff>123825</xdr:colOff>
      <xdr:row>33</xdr:row>
      <xdr:rowOff>123970</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3271500" y="56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57286</xdr:rowOff>
    </xdr:from>
    <xdr:to>
      <xdr:col>72</xdr:col>
      <xdr:colOff>73025</xdr:colOff>
      <xdr:row>33</xdr:row>
      <xdr:rowOff>73170</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3322300" y="5715136"/>
          <a:ext cx="762000" cy="1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9108</xdr:rowOff>
    </xdr:from>
    <xdr:to>
      <xdr:col>64</xdr:col>
      <xdr:colOff>123825</xdr:colOff>
      <xdr:row>33</xdr:row>
      <xdr:rowOff>110708</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2509500" y="566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59908</xdr:rowOff>
    </xdr:from>
    <xdr:to>
      <xdr:col>68</xdr:col>
      <xdr:colOff>73025</xdr:colOff>
      <xdr:row>33</xdr:row>
      <xdr:rowOff>73170</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12560300" y="5717758"/>
          <a:ext cx="762000" cy="1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6023</xdr:rowOff>
    </xdr:from>
    <xdr:to>
      <xdr:col>60</xdr:col>
      <xdr:colOff>123825</xdr:colOff>
      <xdr:row>33</xdr:row>
      <xdr:rowOff>107623</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1747500" y="566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56823</xdr:rowOff>
    </xdr:from>
    <xdr:to>
      <xdr:col>64</xdr:col>
      <xdr:colOff>73025</xdr:colOff>
      <xdr:row>33</xdr:row>
      <xdr:rowOff>59908</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a:off x="11798300" y="5714673"/>
          <a:ext cx="762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100211</xdr:rowOff>
    </xdr:from>
    <xdr:ext cx="469744" cy="259045"/>
    <xdr:sp macro="" textlink="">
      <xdr:nvSpPr>
        <xdr:cNvPr id="155" name="n_1aveValue債務償還比率">
          <a:extLst>
            <a:ext uri="{FF2B5EF4-FFF2-40B4-BE49-F238E27FC236}">
              <a16:creationId xmlns:a16="http://schemas.microsoft.com/office/drawing/2014/main" id="{00000000-0008-0000-0000-00009B000000}"/>
            </a:ext>
          </a:extLst>
        </xdr:cNvPr>
        <xdr:cNvSpPr txBox="1"/>
      </xdr:nvSpPr>
      <xdr:spPr>
        <a:xfrm>
          <a:off x="13836727" y="5243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3555</xdr:rowOff>
    </xdr:from>
    <xdr:ext cx="469744" cy="259045"/>
    <xdr:sp macro="" textlink="">
      <xdr:nvSpPr>
        <xdr:cNvPr id="156" name="n_2aveValue債務償還比率">
          <a:extLst>
            <a:ext uri="{FF2B5EF4-FFF2-40B4-BE49-F238E27FC236}">
              <a16:creationId xmlns:a16="http://schemas.microsoft.com/office/drawing/2014/main" id="{00000000-0008-0000-0000-00009C000000}"/>
            </a:ext>
          </a:extLst>
        </xdr:cNvPr>
        <xdr:cNvSpPr txBox="1"/>
      </xdr:nvSpPr>
      <xdr:spPr>
        <a:xfrm>
          <a:off x="13087427" y="531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140461</xdr:rowOff>
    </xdr:from>
    <xdr:ext cx="469744" cy="259045"/>
    <xdr:sp macro="" textlink="">
      <xdr:nvSpPr>
        <xdr:cNvPr id="157" name="n_3aveValue債務償還比率">
          <a:extLst>
            <a:ext uri="{FF2B5EF4-FFF2-40B4-BE49-F238E27FC236}">
              <a16:creationId xmlns:a16="http://schemas.microsoft.com/office/drawing/2014/main" id="{00000000-0008-0000-0000-00009D000000}"/>
            </a:ext>
          </a:extLst>
        </xdr:cNvPr>
        <xdr:cNvSpPr txBox="1"/>
      </xdr:nvSpPr>
      <xdr:spPr>
        <a:xfrm>
          <a:off x="12325427" y="5283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123651</xdr:rowOff>
    </xdr:from>
    <xdr:ext cx="469744" cy="259045"/>
    <xdr:sp macro="" textlink="">
      <xdr:nvSpPr>
        <xdr:cNvPr id="158" name="n_4aveValue債務償還比率">
          <a:extLst>
            <a:ext uri="{FF2B5EF4-FFF2-40B4-BE49-F238E27FC236}">
              <a16:creationId xmlns:a16="http://schemas.microsoft.com/office/drawing/2014/main" id="{00000000-0008-0000-0000-00009E000000}"/>
            </a:ext>
          </a:extLst>
        </xdr:cNvPr>
        <xdr:cNvSpPr txBox="1"/>
      </xdr:nvSpPr>
      <xdr:spPr>
        <a:xfrm>
          <a:off x="11563427" y="526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99213</xdr:rowOff>
    </xdr:from>
    <xdr:ext cx="469744" cy="259045"/>
    <xdr:sp macro="" textlink="">
      <xdr:nvSpPr>
        <xdr:cNvPr id="159" name="n_1mainValue債務償還比率">
          <a:extLst>
            <a:ext uri="{FF2B5EF4-FFF2-40B4-BE49-F238E27FC236}">
              <a16:creationId xmlns:a16="http://schemas.microsoft.com/office/drawing/2014/main" id="{00000000-0008-0000-0000-00009F000000}"/>
            </a:ext>
          </a:extLst>
        </xdr:cNvPr>
        <xdr:cNvSpPr txBox="1"/>
      </xdr:nvSpPr>
      <xdr:spPr>
        <a:xfrm>
          <a:off x="13836727" y="575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115097</xdr:rowOff>
    </xdr:from>
    <xdr:ext cx="469744" cy="259045"/>
    <xdr:sp macro="" textlink="">
      <xdr:nvSpPr>
        <xdr:cNvPr id="160" name="n_2mainValue債務償還比率">
          <a:extLst>
            <a:ext uri="{FF2B5EF4-FFF2-40B4-BE49-F238E27FC236}">
              <a16:creationId xmlns:a16="http://schemas.microsoft.com/office/drawing/2014/main" id="{00000000-0008-0000-0000-0000A0000000}"/>
            </a:ext>
          </a:extLst>
        </xdr:cNvPr>
        <xdr:cNvSpPr txBox="1"/>
      </xdr:nvSpPr>
      <xdr:spPr>
        <a:xfrm>
          <a:off x="13087427" y="577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101835</xdr:rowOff>
    </xdr:from>
    <xdr:ext cx="469744" cy="259045"/>
    <xdr:sp macro="" textlink="">
      <xdr:nvSpPr>
        <xdr:cNvPr id="161" name="n_3mainValue債務償還比率">
          <a:extLst>
            <a:ext uri="{FF2B5EF4-FFF2-40B4-BE49-F238E27FC236}">
              <a16:creationId xmlns:a16="http://schemas.microsoft.com/office/drawing/2014/main" id="{00000000-0008-0000-0000-0000A1000000}"/>
            </a:ext>
          </a:extLst>
        </xdr:cNvPr>
        <xdr:cNvSpPr txBox="1"/>
      </xdr:nvSpPr>
      <xdr:spPr>
        <a:xfrm>
          <a:off x="12325427" y="575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98751</xdr:rowOff>
    </xdr:from>
    <xdr:ext cx="469744" cy="259045"/>
    <xdr:sp macro="" textlink="">
      <xdr:nvSpPr>
        <xdr:cNvPr id="162" name="n_4mainValue債務償還比率">
          <a:extLst>
            <a:ext uri="{FF2B5EF4-FFF2-40B4-BE49-F238E27FC236}">
              <a16:creationId xmlns:a16="http://schemas.microsoft.com/office/drawing/2014/main" id="{00000000-0008-0000-0000-0000A2000000}"/>
            </a:ext>
          </a:extLst>
        </xdr:cNvPr>
        <xdr:cNvSpPr txBox="1"/>
      </xdr:nvSpPr>
      <xdr:spPr>
        <a:xfrm>
          <a:off x="11563427" y="5756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000-0000A3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000-0000A4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36,107
35,850
194.44
20,542,748
18,880,194
1,640,379
11,146,946
23,222,186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76262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37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164465</xdr:rowOff>
    </xdr:from>
    <xdr:to>
      <xdr:col>24</xdr:col>
      <xdr:colOff>114300</xdr:colOff>
      <xdr:row>39</xdr:row>
      <xdr:rowOff>94615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142892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128270</xdr:rowOff>
    </xdr:from>
    <xdr:to>
      <xdr:col>20</xdr:col>
      <xdr:colOff>38100</xdr:colOff>
      <xdr:row>39</xdr:row>
      <xdr:rowOff>58420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7620</xdr:rowOff>
    </xdr:from>
    <xdr:to>
      <xdr:col>24</xdr:col>
      <xdr:colOff>63500</xdr:colOff>
      <xdr:row>39</xdr:row>
      <xdr:rowOff>43815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69417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114935</xdr:rowOff>
    </xdr:from>
    <xdr:to>
      <xdr:col>15</xdr:col>
      <xdr:colOff>101600</xdr:colOff>
      <xdr:row>39</xdr:row>
      <xdr:rowOff>45085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165735</xdr:rowOff>
    </xdr:from>
    <xdr:to>
      <xdr:col>19</xdr:col>
      <xdr:colOff>177800</xdr:colOff>
      <xdr:row>39</xdr:row>
      <xdr:rowOff>7620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68083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76835</xdr:rowOff>
    </xdr:from>
    <xdr:to>
      <xdr:col>10</xdr:col>
      <xdr:colOff>165100</xdr:colOff>
      <xdr:row>39</xdr:row>
      <xdr:rowOff>6985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127635</xdr:rowOff>
    </xdr:from>
    <xdr:to>
      <xdr:col>15</xdr:col>
      <xdr:colOff>50800</xdr:colOff>
      <xdr:row>38</xdr:row>
      <xdr:rowOff>165735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6427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40640</xdr:rowOff>
    </xdr:from>
    <xdr:to>
      <xdr:col>6</xdr:col>
      <xdr:colOff>38100</xdr:colOff>
      <xdr:row>38</xdr:row>
      <xdr:rowOff>142240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91440</xdr:rowOff>
    </xdr:from>
    <xdr:to>
      <xdr:col>10</xdr:col>
      <xdr:colOff>114300</xdr:colOff>
      <xdr:row>38</xdr:row>
      <xdr:rowOff>127635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6065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80662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52087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25417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49547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36212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72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169562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133367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1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71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21622</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708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6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687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68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68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68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106507</xdr:rowOff>
    </xdr:from>
    <xdr:to>
      <xdr:col>55</xdr:col>
      <xdr:colOff>50800</xdr:colOff>
      <xdr:row>41</xdr:row>
      <xdr:rowOff>36657</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696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84934</xdr:rowOff>
    </xdr:from>
    <xdr:ext cx="534377"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694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107952</xdr:rowOff>
    </xdr:from>
    <xdr:to>
      <xdr:col>50</xdr:col>
      <xdr:colOff>165100</xdr:colOff>
      <xdr:row>41</xdr:row>
      <xdr:rowOff>38102</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696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157307</xdr:rowOff>
    </xdr:from>
    <xdr:to>
      <xdr:col>55</xdr:col>
      <xdr:colOff>0</xdr:colOff>
      <xdr:row>40</xdr:row>
      <xdr:rowOff>158752</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7015307"/>
          <a:ext cx="838200" cy="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109808</xdr:rowOff>
    </xdr:from>
    <xdr:to>
      <xdr:col>46</xdr:col>
      <xdr:colOff>38100</xdr:colOff>
      <xdr:row>41</xdr:row>
      <xdr:rowOff>39958</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696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158752</xdr:rowOff>
    </xdr:from>
    <xdr:to>
      <xdr:col>50</xdr:col>
      <xdr:colOff>114300</xdr:colOff>
      <xdr:row>40</xdr:row>
      <xdr:rowOff>160608</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7016752"/>
          <a:ext cx="889000" cy="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111089</xdr:rowOff>
    </xdr:from>
    <xdr:to>
      <xdr:col>41</xdr:col>
      <xdr:colOff>101600</xdr:colOff>
      <xdr:row>41</xdr:row>
      <xdr:rowOff>41239</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696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160608</xdr:rowOff>
    </xdr:from>
    <xdr:to>
      <xdr:col>45</xdr:col>
      <xdr:colOff>177800</xdr:colOff>
      <xdr:row>40</xdr:row>
      <xdr:rowOff>161889</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7018608"/>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111775</xdr:rowOff>
    </xdr:from>
    <xdr:to>
      <xdr:col>36</xdr:col>
      <xdr:colOff>165100</xdr:colOff>
      <xdr:row>41</xdr:row>
      <xdr:rowOff>41925</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921500" y="696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161889</xdr:rowOff>
    </xdr:from>
    <xdr:to>
      <xdr:col>41</xdr:col>
      <xdr:colOff>50800</xdr:colOff>
      <xdr:row>40</xdr:row>
      <xdr:rowOff>162575</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6972300" y="7019889"/>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133249</xdr:rowOff>
    </xdr:from>
    <xdr:ext cx="534377"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9359411" y="664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137428</xdr:rowOff>
    </xdr:from>
    <xdr:ext cx="534377"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8483111" y="665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146215</xdr:rowOff>
    </xdr:from>
    <xdr:ext cx="534377"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7594111" y="666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159118</xdr:rowOff>
    </xdr:from>
    <xdr:ext cx="534377"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6705111" y="667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29229</xdr:rowOff>
    </xdr:from>
    <xdr:ext cx="534377"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9359411" y="705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31085</xdr:rowOff>
    </xdr:from>
    <xdr:ext cx="534377"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8483111" y="706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32366</xdr:rowOff>
    </xdr:from>
    <xdr:ext cx="534377"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7594111" y="706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33052</xdr:rowOff>
    </xdr:from>
    <xdr:ext cx="534377"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6705111" y="706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1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4634865" y="9524456"/>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100-0000AC000000}"/>
            </a:ext>
          </a:extLst>
        </xdr:cNvPr>
        <xdr:cNvSpPr txBox="1"/>
      </xdr:nvSpPr>
      <xdr:spPr>
        <a:xfrm>
          <a:off x="4673600" y="1098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546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100-0000AE000000}"/>
            </a:ext>
          </a:extLst>
        </xdr:cNvPr>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126836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100-0000B0000000}"/>
            </a:ext>
          </a:extLst>
        </xdr:cNvPr>
        <xdr:cNvSpPr txBox="1"/>
      </xdr:nvSpPr>
      <xdr:spPr>
        <a:xfrm>
          <a:off x="4673600" y="10413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3746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079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14515</xdr:rowOff>
    </xdr:from>
    <xdr:to>
      <xdr:col>24</xdr:col>
      <xdr:colOff>114300</xdr:colOff>
      <xdr:row>60</xdr:row>
      <xdr:rowOff>116115</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45847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37392</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100-0000BC000000}"/>
            </a:ext>
          </a:extLst>
        </xdr:cNvPr>
        <xdr:cNvSpPr txBox="1"/>
      </xdr:nvSpPr>
      <xdr:spPr>
        <a:xfrm>
          <a:off x="4673600" y="10152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3084</xdr:rowOff>
    </xdr:from>
    <xdr:to>
      <xdr:col>20</xdr:col>
      <xdr:colOff>38100</xdr:colOff>
      <xdr:row>60</xdr:row>
      <xdr:rowOff>104684</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3746500" y="102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53884</xdr:rowOff>
    </xdr:from>
    <xdr:to>
      <xdr:col>24</xdr:col>
      <xdr:colOff>63500</xdr:colOff>
      <xdr:row>60</xdr:row>
      <xdr:rowOff>65315</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3797300" y="10340884"/>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53703</xdr:rowOff>
    </xdr:from>
    <xdr:to>
      <xdr:col>15</xdr:col>
      <xdr:colOff>101600</xdr:colOff>
      <xdr:row>60</xdr:row>
      <xdr:rowOff>155303</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28575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53884</xdr:rowOff>
    </xdr:from>
    <xdr:to>
      <xdr:col>19</xdr:col>
      <xdr:colOff>177800</xdr:colOff>
      <xdr:row>60</xdr:row>
      <xdr:rowOff>104503</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flipV="1">
          <a:off x="2908300" y="1034088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25944</xdr:rowOff>
    </xdr:from>
    <xdr:to>
      <xdr:col>10</xdr:col>
      <xdr:colOff>165100</xdr:colOff>
      <xdr:row>60</xdr:row>
      <xdr:rowOff>127544</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19685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76744</xdr:rowOff>
    </xdr:from>
    <xdr:to>
      <xdr:col>15</xdr:col>
      <xdr:colOff>50800</xdr:colOff>
      <xdr:row>60</xdr:row>
      <xdr:rowOff>104503</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019300" y="1036374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171269</xdr:rowOff>
    </xdr:from>
    <xdr:to>
      <xdr:col>6</xdr:col>
      <xdr:colOff>38100</xdr:colOff>
      <xdr:row>60</xdr:row>
      <xdr:rowOff>101419</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079500" y="1028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50619</xdr:rowOff>
    </xdr:from>
    <xdr:to>
      <xdr:col>10</xdr:col>
      <xdr:colOff>114300</xdr:colOff>
      <xdr:row>60</xdr:row>
      <xdr:rowOff>76744</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1130300" y="1033761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40294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35820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32130</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27057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19067</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1816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166024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9277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121211</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582044" y="1006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380</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705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144071</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816744" y="1008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117946</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927744" y="1006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1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flipV="1">
          <a:off x="10476865" y="9761052"/>
          <a:ext cx="0" cy="127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100-0000E5000000}"/>
            </a:ext>
          </a:extLst>
        </xdr:cNvPr>
        <xdr:cNvSpPr txBox="1"/>
      </xdr:nvSpPr>
      <xdr:spPr>
        <a:xfrm>
          <a:off x="10515600" y="110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10388600" y="1104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100-0000E7000000}"/>
            </a:ext>
          </a:extLst>
        </xdr:cNvPr>
        <xdr:cNvSpPr txBox="1"/>
      </xdr:nvSpPr>
      <xdr:spPr>
        <a:xfrm>
          <a:off x="10515600" y="95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976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101488</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100-0000E9000000}"/>
            </a:ext>
          </a:extLst>
        </xdr:cNvPr>
        <xdr:cNvSpPr txBox="1"/>
      </xdr:nvSpPr>
      <xdr:spPr>
        <a:xfrm>
          <a:off x="10515600" y="10559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10426700" y="107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9588500" y="107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8699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7810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6921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139901</xdr:rowOff>
    </xdr:from>
    <xdr:to>
      <xdr:col>55</xdr:col>
      <xdr:colOff>50800</xdr:colOff>
      <xdr:row>64</xdr:row>
      <xdr:rowOff>70051</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10426700" y="1094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54828</xdr:rowOff>
    </xdr:from>
    <xdr:ext cx="534377"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100-0000F5000000}"/>
            </a:ext>
          </a:extLst>
        </xdr:cNvPr>
        <xdr:cNvSpPr txBox="1"/>
      </xdr:nvSpPr>
      <xdr:spPr>
        <a:xfrm>
          <a:off x="10515600" y="1085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141450</xdr:rowOff>
    </xdr:from>
    <xdr:to>
      <xdr:col>50</xdr:col>
      <xdr:colOff>165100</xdr:colOff>
      <xdr:row>64</xdr:row>
      <xdr:rowOff>71600</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9588500" y="1094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19251</xdr:rowOff>
    </xdr:from>
    <xdr:to>
      <xdr:col>55</xdr:col>
      <xdr:colOff>0</xdr:colOff>
      <xdr:row>64</xdr:row>
      <xdr:rowOff>20800</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9639300" y="10992051"/>
          <a:ext cx="838200" cy="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146617</xdr:rowOff>
    </xdr:from>
    <xdr:to>
      <xdr:col>46</xdr:col>
      <xdr:colOff>38100</xdr:colOff>
      <xdr:row>64</xdr:row>
      <xdr:rowOff>76767</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8699500" y="1094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20800</xdr:rowOff>
    </xdr:from>
    <xdr:to>
      <xdr:col>50</xdr:col>
      <xdr:colOff>114300</xdr:colOff>
      <xdr:row>64</xdr:row>
      <xdr:rowOff>25967</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8750300" y="10993600"/>
          <a:ext cx="889000" cy="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147064</xdr:rowOff>
    </xdr:from>
    <xdr:to>
      <xdr:col>41</xdr:col>
      <xdr:colOff>101600</xdr:colOff>
      <xdr:row>64</xdr:row>
      <xdr:rowOff>77214</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7810500" y="1094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25967</xdr:rowOff>
    </xdr:from>
    <xdr:to>
      <xdr:col>45</xdr:col>
      <xdr:colOff>177800</xdr:colOff>
      <xdr:row>64</xdr:row>
      <xdr:rowOff>26414</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7861300" y="10998767"/>
          <a:ext cx="889000" cy="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147301</xdr:rowOff>
    </xdr:from>
    <xdr:to>
      <xdr:col>36</xdr:col>
      <xdr:colOff>165100</xdr:colOff>
      <xdr:row>64</xdr:row>
      <xdr:rowOff>77451</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6921500" y="1094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26414</xdr:rowOff>
    </xdr:from>
    <xdr:to>
      <xdr:col>41</xdr:col>
      <xdr:colOff>50800</xdr:colOff>
      <xdr:row>64</xdr:row>
      <xdr:rowOff>26651</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6972300" y="10999214"/>
          <a:ext cx="889000" cy="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37847</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9327095" y="10496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37583</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84507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40584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7561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44966</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6672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62727</xdr:rowOff>
    </xdr:from>
    <xdr:ext cx="534377"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9359411" y="1103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67894</xdr:rowOff>
    </xdr:from>
    <xdr:ext cx="534377"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483111" y="1104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68341</xdr:rowOff>
    </xdr:from>
    <xdr:ext cx="534377"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594111" y="1104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68578</xdr:rowOff>
    </xdr:from>
    <xdr:ext cx="534377"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705111" y="1104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1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flipV="1">
          <a:off x="46348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00000000-0008-0000-0100-00001F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00000000-0008-0000-0100-000021010000}"/>
            </a:ext>
          </a:extLst>
        </xdr:cNvPr>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2557</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100-000023010000}"/>
            </a:ext>
          </a:extLst>
        </xdr:cNvPr>
        <xdr:cNvSpPr txBox="1"/>
      </xdr:nvSpPr>
      <xdr:spPr>
        <a:xfrm>
          <a:off x="467360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a:extLst>
            <a:ext uri="{FF2B5EF4-FFF2-40B4-BE49-F238E27FC236}">
              <a16:creationId xmlns:a16="http://schemas.microsoft.com/office/drawing/2014/main" id="{00000000-0008-0000-0100-000024010000}"/>
            </a:ext>
          </a:extLst>
        </xdr:cNvPr>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1968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50164</xdr:rowOff>
    </xdr:from>
    <xdr:to>
      <xdr:col>24</xdr:col>
      <xdr:colOff>114300</xdr:colOff>
      <xdr:row>84</xdr:row>
      <xdr:rowOff>151764</xdr:rowOff>
    </xdr:to>
    <xdr:sp macro="" textlink="">
      <xdr:nvSpPr>
        <xdr:cNvPr id="302" name="楕円 301">
          <a:extLst>
            <a:ext uri="{FF2B5EF4-FFF2-40B4-BE49-F238E27FC236}">
              <a16:creationId xmlns:a16="http://schemas.microsoft.com/office/drawing/2014/main" id="{00000000-0008-0000-0100-00002E010000}"/>
            </a:ext>
          </a:extLst>
        </xdr:cNvPr>
        <xdr:cNvSpPr/>
      </xdr:nvSpPr>
      <xdr:spPr>
        <a:xfrm>
          <a:off x="45847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28591</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100-00002F010000}"/>
            </a:ext>
          </a:extLst>
        </xdr:cNvPr>
        <xdr:cNvSpPr txBox="1"/>
      </xdr:nvSpPr>
      <xdr:spPr>
        <a:xfrm>
          <a:off x="4673600"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21589</xdr:rowOff>
    </xdr:from>
    <xdr:to>
      <xdr:col>20</xdr:col>
      <xdr:colOff>38100</xdr:colOff>
      <xdr:row>84</xdr:row>
      <xdr:rowOff>123189</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3746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72389</xdr:rowOff>
    </xdr:from>
    <xdr:to>
      <xdr:col>24</xdr:col>
      <xdr:colOff>63500</xdr:colOff>
      <xdr:row>84</xdr:row>
      <xdr:rowOff>100964</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3797300" y="14474189"/>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164464</xdr:rowOff>
    </xdr:from>
    <xdr:to>
      <xdr:col>15</xdr:col>
      <xdr:colOff>101600</xdr:colOff>
      <xdr:row>84</xdr:row>
      <xdr:rowOff>94614</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2857500" y="1439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43814</xdr:rowOff>
    </xdr:from>
    <xdr:to>
      <xdr:col>19</xdr:col>
      <xdr:colOff>177800</xdr:colOff>
      <xdr:row>84</xdr:row>
      <xdr:rowOff>72389</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2908300" y="1444561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130175</xdr:rowOff>
    </xdr:from>
    <xdr:to>
      <xdr:col>10</xdr:col>
      <xdr:colOff>165100</xdr:colOff>
      <xdr:row>84</xdr:row>
      <xdr:rowOff>60325</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19685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9525</xdr:rowOff>
    </xdr:from>
    <xdr:to>
      <xdr:col>15</xdr:col>
      <xdr:colOff>50800</xdr:colOff>
      <xdr:row>84</xdr:row>
      <xdr:rowOff>43814</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2019300" y="1441132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99695</xdr:rowOff>
    </xdr:from>
    <xdr:to>
      <xdr:col>6</xdr:col>
      <xdr:colOff>38100</xdr:colOff>
      <xdr:row>84</xdr:row>
      <xdr:rowOff>29845</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079500" y="143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150495</xdr:rowOff>
    </xdr:from>
    <xdr:to>
      <xdr:col>10</xdr:col>
      <xdr:colOff>114300</xdr:colOff>
      <xdr:row>84</xdr:row>
      <xdr:rowOff>9525</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1130300" y="143808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88282</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100-000038010000}"/>
            </a:ext>
          </a:extLst>
        </xdr:cNvPr>
        <xdr:cNvSpPr txBox="1"/>
      </xdr:nvSpPr>
      <xdr:spPr>
        <a:xfrm>
          <a:off x="35820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74947</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100-000039010000}"/>
            </a:ext>
          </a:extLst>
        </xdr:cNvPr>
        <xdr:cNvSpPr txBox="1"/>
      </xdr:nvSpPr>
      <xdr:spPr>
        <a:xfrm>
          <a:off x="2705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52088</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100-00003A010000}"/>
            </a:ext>
          </a:extLst>
        </xdr:cNvPr>
        <xdr:cNvSpPr txBox="1"/>
      </xdr:nvSpPr>
      <xdr:spPr>
        <a:xfrm>
          <a:off x="1816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100-00003B010000}"/>
            </a:ext>
          </a:extLst>
        </xdr:cNvPr>
        <xdr:cNvSpPr txBox="1"/>
      </xdr:nvSpPr>
      <xdr:spPr>
        <a:xfrm>
          <a:off x="927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114316</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100-00003C010000}"/>
            </a:ext>
          </a:extLst>
        </xdr:cNvPr>
        <xdr:cNvSpPr txBox="1"/>
      </xdr:nvSpPr>
      <xdr:spPr>
        <a:xfrm>
          <a:off x="35820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85741</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100-00003D010000}"/>
            </a:ext>
          </a:extLst>
        </xdr:cNvPr>
        <xdr:cNvSpPr txBox="1"/>
      </xdr:nvSpPr>
      <xdr:spPr>
        <a:xfrm>
          <a:off x="2705744" y="1448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51452</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100-00003E010000}"/>
            </a:ext>
          </a:extLst>
        </xdr:cNvPr>
        <xdr:cNvSpPr txBox="1"/>
      </xdr:nvSpPr>
      <xdr:spPr>
        <a:xfrm>
          <a:off x="1816744" y="1445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20972</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100-00003F010000}"/>
            </a:ext>
          </a:extLst>
        </xdr:cNvPr>
        <xdr:cNvSpPr txBox="1"/>
      </xdr:nvSpPr>
      <xdr:spPr>
        <a:xfrm>
          <a:off x="927744" y="1442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00000000-0008-0000-01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flipV="1">
          <a:off x="10476865"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a:extLst>
            <a:ext uri="{FF2B5EF4-FFF2-40B4-BE49-F238E27FC236}">
              <a16:creationId xmlns:a16="http://schemas.microsoft.com/office/drawing/2014/main" id="{00000000-0008-0000-0100-000056010000}"/>
            </a:ext>
          </a:extLst>
        </xdr:cNvPr>
        <xdr:cNvSpPr txBox="1"/>
      </xdr:nvSpPr>
      <xdr:spPr>
        <a:xfrm>
          <a:off x="1051560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10388600" y="1477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a:extLst>
            <a:ext uri="{FF2B5EF4-FFF2-40B4-BE49-F238E27FC236}">
              <a16:creationId xmlns:a16="http://schemas.microsoft.com/office/drawing/2014/main" id="{00000000-0008-0000-0100-000058010000}"/>
            </a:ext>
          </a:extLst>
        </xdr:cNvPr>
        <xdr:cNvSpPr txBox="1"/>
      </xdr:nvSpPr>
      <xdr:spPr>
        <a:xfrm>
          <a:off x="10515600"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10388600" y="136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6" name="【公営住宅】&#10;一人当たり面積平均値テキスト">
          <a:extLst>
            <a:ext uri="{FF2B5EF4-FFF2-40B4-BE49-F238E27FC236}">
              <a16:creationId xmlns:a16="http://schemas.microsoft.com/office/drawing/2014/main" id="{00000000-0008-0000-0100-00005A010000}"/>
            </a:ext>
          </a:extLst>
        </xdr:cNvPr>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a:extLst>
            <a:ext uri="{FF2B5EF4-FFF2-40B4-BE49-F238E27FC236}">
              <a16:creationId xmlns:a16="http://schemas.microsoft.com/office/drawing/2014/main" id="{00000000-0008-0000-0100-00005B010000}"/>
            </a:ext>
          </a:extLst>
        </xdr:cNvPr>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9588500" y="146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100457</xdr:rowOff>
    </xdr:from>
    <xdr:to>
      <xdr:col>46</xdr:col>
      <xdr:colOff>38100</xdr:colOff>
      <xdr:row>86</xdr:row>
      <xdr:rowOff>30607</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8699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101828</xdr:rowOff>
    </xdr:from>
    <xdr:to>
      <xdr:col>41</xdr:col>
      <xdr:colOff>101600</xdr:colOff>
      <xdr:row>86</xdr:row>
      <xdr:rowOff>31978</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7810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103338</xdr:rowOff>
    </xdr:from>
    <xdr:to>
      <xdr:col>36</xdr:col>
      <xdr:colOff>165100</xdr:colOff>
      <xdr:row>86</xdr:row>
      <xdr:rowOff>33488</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6921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117464</xdr:rowOff>
    </xdr:from>
    <xdr:to>
      <xdr:col>55</xdr:col>
      <xdr:colOff>50800</xdr:colOff>
      <xdr:row>86</xdr:row>
      <xdr:rowOff>47614</xdr:rowOff>
    </xdr:to>
    <xdr:sp macro="" textlink="">
      <xdr:nvSpPr>
        <xdr:cNvPr id="357" name="楕円 356">
          <a:extLst>
            <a:ext uri="{FF2B5EF4-FFF2-40B4-BE49-F238E27FC236}">
              <a16:creationId xmlns:a16="http://schemas.microsoft.com/office/drawing/2014/main" id="{00000000-0008-0000-0100-000065010000}"/>
            </a:ext>
          </a:extLst>
        </xdr:cNvPr>
        <xdr:cNvSpPr/>
      </xdr:nvSpPr>
      <xdr:spPr>
        <a:xfrm>
          <a:off x="10426700" y="1469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79020</xdr:rowOff>
    </xdr:from>
    <xdr:ext cx="469744" cy="259045"/>
    <xdr:sp macro="" textlink="">
      <xdr:nvSpPr>
        <xdr:cNvPr id="358" name="【公営住宅】&#10;一人当たり面積該当値テキスト">
          <a:extLst>
            <a:ext uri="{FF2B5EF4-FFF2-40B4-BE49-F238E27FC236}">
              <a16:creationId xmlns:a16="http://schemas.microsoft.com/office/drawing/2014/main" id="{00000000-0008-0000-0100-000066010000}"/>
            </a:ext>
          </a:extLst>
        </xdr:cNvPr>
        <xdr:cNvSpPr txBox="1"/>
      </xdr:nvSpPr>
      <xdr:spPr>
        <a:xfrm>
          <a:off x="10515600" y="1465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117830</xdr:rowOff>
    </xdr:from>
    <xdr:to>
      <xdr:col>50</xdr:col>
      <xdr:colOff>165100</xdr:colOff>
      <xdr:row>86</xdr:row>
      <xdr:rowOff>47980</xdr:rowOff>
    </xdr:to>
    <xdr:sp macro="" textlink="">
      <xdr:nvSpPr>
        <xdr:cNvPr id="359" name="楕円 358">
          <a:extLst>
            <a:ext uri="{FF2B5EF4-FFF2-40B4-BE49-F238E27FC236}">
              <a16:creationId xmlns:a16="http://schemas.microsoft.com/office/drawing/2014/main" id="{00000000-0008-0000-0100-000067010000}"/>
            </a:ext>
          </a:extLst>
        </xdr:cNvPr>
        <xdr:cNvSpPr/>
      </xdr:nvSpPr>
      <xdr:spPr>
        <a:xfrm>
          <a:off x="9588500" y="1469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168264</xdr:rowOff>
    </xdr:from>
    <xdr:to>
      <xdr:col>55</xdr:col>
      <xdr:colOff>0</xdr:colOff>
      <xdr:row>85</xdr:row>
      <xdr:rowOff>168630</xdr:rowOff>
    </xdr:to>
    <xdr:cxnSp macro="">
      <xdr:nvCxnSpPr>
        <xdr:cNvPr id="360" name="直線コネクタ 359">
          <a:extLst>
            <a:ext uri="{FF2B5EF4-FFF2-40B4-BE49-F238E27FC236}">
              <a16:creationId xmlns:a16="http://schemas.microsoft.com/office/drawing/2014/main" id="{00000000-0008-0000-0100-000068010000}"/>
            </a:ext>
          </a:extLst>
        </xdr:cNvPr>
        <xdr:cNvCxnSpPr/>
      </xdr:nvCxnSpPr>
      <xdr:spPr>
        <a:xfrm flipV="1">
          <a:off x="9639300" y="14741514"/>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118334</xdr:rowOff>
    </xdr:from>
    <xdr:to>
      <xdr:col>46</xdr:col>
      <xdr:colOff>38100</xdr:colOff>
      <xdr:row>86</xdr:row>
      <xdr:rowOff>48484</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8699500" y="1469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168630</xdr:rowOff>
    </xdr:from>
    <xdr:to>
      <xdr:col>50</xdr:col>
      <xdr:colOff>114300</xdr:colOff>
      <xdr:row>85</xdr:row>
      <xdr:rowOff>169134</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flipV="1">
          <a:off x="8750300" y="14741880"/>
          <a:ext cx="88900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118700</xdr:rowOff>
    </xdr:from>
    <xdr:to>
      <xdr:col>41</xdr:col>
      <xdr:colOff>101600</xdr:colOff>
      <xdr:row>86</xdr:row>
      <xdr:rowOff>48850</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7810500" y="1469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169134</xdr:rowOff>
    </xdr:from>
    <xdr:to>
      <xdr:col>45</xdr:col>
      <xdr:colOff>177800</xdr:colOff>
      <xdr:row>85</xdr:row>
      <xdr:rowOff>169500</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7861300" y="14742384"/>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118883</xdr:rowOff>
    </xdr:from>
    <xdr:to>
      <xdr:col>36</xdr:col>
      <xdr:colOff>165100</xdr:colOff>
      <xdr:row>86</xdr:row>
      <xdr:rowOff>49033</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6921500" y="1469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169500</xdr:rowOff>
    </xdr:from>
    <xdr:to>
      <xdr:col>41</xdr:col>
      <xdr:colOff>50800</xdr:colOff>
      <xdr:row>85</xdr:row>
      <xdr:rowOff>169683</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6972300" y="14742750"/>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48643</xdr:rowOff>
    </xdr:from>
    <xdr:ext cx="469744" cy="259045"/>
    <xdr:sp macro="" textlink="">
      <xdr:nvSpPr>
        <xdr:cNvPr id="367" name="n_1aveValue【公営住宅】&#10;一人当たり面積">
          <a:extLst>
            <a:ext uri="{FF2B5EF4-FFF2-40B4-BE49-F238E27FC236}">
              <a16:creationId xmlns:a16="http://schemas.microsoft.com/office/drawing/2014/main" id="{00000000-0008-0000-0100-00006F010000}"/>
            </a:ext>
          </a:extLst>
        </xdr:cNvPr>
        <xdr:cNvSpPr txBox="1"/>
      </xdr:nvSpPr>
      <xdr:spPr>
        <a:xfrm>
          <a:off x="9391727" y="1445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47134</xdr:rowOff>
    </xdr:from>
    <xdr:ext cx="469744" cy="259045"/>
    <xdr:sp macro="" textlink="">
      <xdr:nvSpPr>
        <xdr:cNvPr id="368" name="n_2aveValue【公営住宅】&#10;一人当たり面積">
          <a:extLst>
            <a:ext uri="{FF2B5EF4-FFF2-40B4-BE49-F238E27FC236}">
              <a16:creationId xmlns:a16="http://schemas.microsoft.com/office/drawing/2014/main" id="{00000000-0008-0000-0100-000070010000}"/>
            </a:ext>
          </a:extLst>
        </xdr:cNvPr>
        <xdr:cNvSpPr txBox="1"/>
      </xdr:nvSpPr>
      <xdr:spPr>
        <a:xfrm>
          <a:off x="85154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48505</xdr:rowOff>
    </xdr:from>
    <xdr:ext cx="469744" cy="259045"/>
    <xdr:sp macro="" textlink="">
      <xdr:nvSpPr>
        <xdr:cNvPr id="369" name="n_3aveValue【公営住宅】&#10;一人当たり面積">
          <a:extLst>
            <a:ext uri="{FF2B5EF4-FFF2-40B4-BE49-F238E27FC236}">
              <a16:creationId xmlns:a16="http://schemas.microsoft.com/office/drawing/2014/main" id="{00000000-0008-0000-0100-000071010000}"/>
            </a:ext>
          </a:extLst>
        </xdr:cNvPr>
        <xdr:cNvSpPr txBox="1"/>
      </xdr:nvSpPr>
      <xdr:spPr>
        <a:xfrm>
          <a:off x="7626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50015</xdr:rowOff>
    </xdr:from>
    <xdr:ext cx="469744" cy="259045"/>
    <xdr:sp macro="" textlink="">
      <xdr:nvSpPr>
        <xdr:cNvPr id="370" name="n_4aveValue【公営住宅】&#10;一人当たり面積">
          <a:extLst>
            <a:ext uri="{FF2B5EF4-FFF2-40B4-BE49-F238E27FC236}">
              <a16:creationId xmlns:a16="http://schemas.microsoft.com/office/drawing/2014/main" id="{00000000-0008-0000-0100-000072010000}"/>
            </a:ext>
          </a:extLst>
        </xdr:cNvPr>
        <xdr:cNvSpPr txBox="1"/>
      </xdr:nvSpPr>
      <xdr:spPr>
        <a:xfrm>
          <a:off x="6737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39107</xdr:rowOff>
    </xdr:from>
    <xdr:ext cx="469744" cy="259045"/>
    <xdr:sp macro="" textlink="">
      <xdr:nvSpPr>
        <xdr:cNvPr id="371" name="n_1mainValue【公営住宅】&#10;一人当たり面積">
          <a:extLst>
            <a:ext uri="{FF2B5EF4-FFF2-40B4-BE49-F238E27FC236}">
              <a16:creationId xmlns:a16="http://schemas.microsoft.com/office/drawing/2014/main" id="{00000000-0008-0000-0100-000073010000}"/>
            </a:ext>
          </a:extLst>
        </xdr:cNvPr>
        <xdr:cNvSpPr txBox="1"/>
      </xdr:nvSpPr>
      <xdr:spPr>
        <a:xfrm>
          <a:off x="9391727" y="1478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39611</xdr:rowOff>
    </xdr:from>
    <xdr:ext cx="469744" cy="259045"/>
    <xdr:sp macro="" textlink="">
      <xdr:nvSpPr>
        <xdr:cNvPr id="372" name="n_2mainValue【公営住宅】&#10;一人当たり面積">
          <a:extLst>
            <a:ext uri="{FF2B5EF4-FFF2-40B4-BE49-F238E27FC236}">
              <a16:creationId xmlns:a16="http://schemas.microsoft.com/office/drawing/2014/main" id="{00000000-0008-0000-0100-000074010000}"/>
            </a:ext>
          </a:extLst>
        </xdr:cNvPr>
        <xdr:cNvSpPr txBox="1"/>
      </xdr:nvSpPr>
      <xdr:spPr>
        <a:xfrm>
          <a:off x="8515427" y="14784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39977</xdr:rowOff>
    </xdr:from>
    <xdr:ext cx="469744" cy="259045"/>
    <xdr:sp macro="" textlink="">
      <xdr:nvSpPr>
        <xdr:cNvPr id="373" name="n_3mainValue【公営住宅】&#10;一人当たり面積">
          <a:extLst>
            <a:ext uri="{FF2B5EF4-FFF2-40B4-BE49-F238E27FC236}">
              <a16:creationId xmlns:a16="http://schemas.microsoft.com/office/drawing/2014/main" id="{00000000-0008-0000-0100-000075010000}"/>
            </a:ext>
          </a:extLst>
        </xdr:cNvPr>
        <xdr:cNvSpPr txBox="1"/>
      </xdr:nvSpPr>
      <xdr:spPr>
        <a:xfrm>
          <a:off x="7626427" y="1478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40160</xdr:rowOff>
    </xdr:from>
    <xdr:ext cx="469744" cy="259045"/>
    <xdr:sp macro="" textlink="">
      <xdr:nvSpPr>
        <xdr:cNvPr id="374" name="n_4mainValue【公営住宅】&#10;一人当たり面積">
          <a:extLst>
            <a:ext uri="{FF2B5EF4-FFF2-40B4-BE49-F238E27FC236}">
              <a16:creationId xmlns:a16="http://schemas.microsoft.com/office/drawing/2014/main" id="{00000000-0008-0000-0100-000076010000}"/>
            </a:ext>
          </a:extLst>
        </xdr:cNvPr>
        <xdr:cNvSpPr txBox="1"/>
      </xdr:nvSpPr>
      <xdr:spPr>
        <a:xfrm>
          <a:off x="6737427" y="14784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00000000-0008-0000-0100-00007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00000000-0008-0000-0100-00008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a:extLst>
            <a:ext uri="{FF2B5EF4-FFF2-40B4-BE49-F238E27FC236}">
              <a16:creationId xmlns:a16="http://schemas.microsoft.com/office/drawing/2014/main" id="{00000000-0008-0000-0100-000082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a:extLst>
            <a:ext uri="{FF2B5EF4-FFF2-40B4-BE49-F238E27FC236}">
              <a16:creationId xmlns:a16="http://schemas.microsoft.com/office/drawing/2014/main" id="{00000000-0008-0000-0100-00008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99" name="【港湾・漁港】&#10;有形固定資産減価償却率最小値テキスト">
          <a:extLst>
            <a:ext uri="{FF2B5EF4-FFF2-40B4-BE49-F238E27FC236}">
              <a16:creationId xmlns:a16="http://schemas.microsoft.com/office/drawing/2014/main" id="{00000000-0008-0000-0100-00008F010000}"/>
            </a:ext>
          </a:extLst>
        </xdr:cNvPr>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1" name="【港湾・漁港】&#10;有形固定資産減価償却率最大値テキスト">
          <a:extLst>
            <a:ext uri="{FF2B5EF4-FFF2-40B4-BE49-F238E27FC236}">
              <a16:creationId xmlns:a16="http://schemas.microsoft.com/office/drawing/2014/main" id="{00000000-0008-0000-0100-000091010000}"/>
            </a:ext>
          </a:extLst>
        </xdr:cNvPr>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19066</xdr:rowOff>
    </xdr:from>
    <xdr:ext cx="405111" cy="259045"/>
    <xdr:sp macro="" textlink="">
      <xdr:nvSpPr>
        <xdr:cNvPr id="403" name="【港湾・漁港】&#10;有形固定資産減価償却率平均値テキスト">
          <a:extLst>
            <a:ext uri="{FF2B5EF4-FFF2-40B4-BE49-F238E27FC236}">
              <a16:creationId xmlns:a16="http://schemas.microsoft.com/office/drawing/2014/main" id="{00000000-0008-0000-0100-000093010000}"/>
            </a:ext>
          </a:extLst>
        </xdr:cNvPr>
        <xdr:cNvSpPr txBox="1"/>
      </xdr:nvSpPr>
      <xdr:spPr>
        <a:xfrm>
          <a:off x="4673600" y="178498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40639</xdr:rowOff>
    </xdr:from>
    <xdr:to>
      <xdr:col>24</xdr:col>
      <xdr:colOff>114300</xdr:colOff>
      <xdr:row>104</xdr:row>
      <xdr:rowOff>142239</xdr:rowOff>
    </xdr:to>
    <xdr:sp macro="" textlink="">
      <xdr:nvSpPr>
        <xdr:cNvPr id="404" name="フローチャート: 判断 403">
          <a:extLst>
            <a:ext uri="{FF2B5EF4-FFF2-40B4-BE49-F238E27FC236}">
              <a16:creationId xmlns:a16="http://schemas.microsoft.com/office/drawing/2014/main" id="{00000000-0008-0000-0100-000094010000}"/>
            </a:ext>
          </a:extLst>
        </xdr:cNvPr>
        <xdr:cNvSpPr/>
      </xdr:nvSpPr>
      <xdr:spPr>
        <a:xfrm>
          <a:off x="4584700" y="178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2539</xdr:rowOff>
    </xdr:from>
    <xdr:to>
      <xdr:col>20</xdr:col>
      <xdr:colOff>38100</xdr:colOff>
      <xdr:row>104</xdr:row>
      <xdr:rowOff>104139</xdr:rowOff>
    </xdr:to>
    <xdr:sp macro="" textlink="">
      <xdr:nvSpPr>
        <xdr:cNvPr id="405" name="フローチャート: 判断 404">
          <a:extLst>
            <a:ext uri="{FF2B5EF4-FFF2-40B4-BE49-F238E27FC236}">
              <a16:creationId xmlns:a16="http://schemas.microsoft.com/office/drawing/2014/main" id="{00000000-0008-0000-0100-000095010000}"/>
            </a:ext>
          </a:extLst>
        </xdr:cNvPr>
        <xdr:cNvSpPr/>
      </xdr:nvSpPr>
      <xdr:spPr>
        <a:xfrm>
          <a:off x="3746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144780</xdr:rowOff>
    </xdr:from>
    <xdr:to>
      <xdr:col>15</xdr:col>
      <xdr:colOff>101600</xdr:colOff>
      <xdr:row>104</xdr:row>
      <xdr:rowOff>74930</xdr:rowOff>
    </xdr:to>
    <xdr:sp macro="" textlink="">
      <xdr:nvSpPr>
        <xdr:cNvPr id="406" name="フローチャート: 判断 405">
          <a:extLst>
            <a:ext uri="{FF2B5EF4-FFF2-40B4-BE49-F238E27FC236}">
              <a16:creationId xmlns:a16="http://schemas.microsoft.com/office/drawing/2014/main" id="{00000000-0008-0000-0100-000096010000}"/>
            </a:ext>
          </a:extLst>
        </xdr:cNvPr>
        <xdr:cNvSpPr/>
      </xdr:nvSpPr>
      <xdr:spPr>
        <a:xfrm>
          <a:off x="2857500" y="1780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124461</xdr:rowOff>
    </xdr:from>
    <xdr:to>
      <xdr:col>10</xdr:col>
      <xdr:colOff>165100</xdr:colOff>
      <xdr:row>104</xdr:row>
      <xdr:rowOff>54611</xdr:rowOff>
    </xdr:to>
    <xdr:sp macro="" textlink="">
      <xdr:nvSpPr>
        <xdr:cNvPr id="407" name="フローチャート: 判断 406">
          <a:extLst>
            <a:ext uri="{FF2B5EF4-FFF2-40B4-BE49-F238E27FC236}">
              <a16:creationId xmlns:a16="http://schemas.microsoft.com/office/drawing/2014/main" id="{00000000-0008-0000-0100-000097010000}"/>
            </a:ext>
          </a:extLst>
        </xdr:cNvPr>
        <xdr:cNvSpPr/>
      </xdr:nvSpPr>
      <xdr:spPr>
        <a:xfrm>
          <a:off x="1968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127000</xdr:rowOff>
    </xdr:from>
    <xdr:to>
      <xdr:col>6</xdr:col>
      <xdr:colOff>38100</xdr:colOff>
      <xdr:row>104</xdr:row>
      <xdr:rowOff>57150</xdr:rowOff>
    </xdr:to>
    <xdr:sp macro="" textlink="">
      <xdr:nvSpPr>
        <xdr:cNvPr id="408" name="フローチャート: 判断 407">
          <a:extLst>
            <a:ext uri="{FF2B5EF4-FFF2-40B4-BE49-F238E27FC236}">
              <a16:creationId xmlns:a16="http://schemas.microsoft.com/office/drawing/2014/main" id="{00000000-0008-0000-0100-000098010000}"/>
            </a:ext>
          </a:extLst>
        </xdr:cNvPr>
        <xdr:cNvSpPr/>
      </xdr:nvSpPr>
      <xdr:spPr>
        <a:xfrm>
          <a:off x="1079500" y="1778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71120</xdr:rowOff>
    </xdr:from>
    <xdr:to>
      <xdr:col>24</xdr:col>
      <xdr:colOff>114300</xdr:colOff>
      <xdr:row>104</xdr:row>
      <xdr:rowOff>1270</xdr:rowOff>
    </xdr:to>
    <xdr:sp macro="" textlink="">
      <xdr:nvSpPr>
        <xdr:cNvPr id="414" name="楕円 413">
          <a:extLst>
            <a:ext uri="{FF2B5EF4-FFF2-40B4-BE49-F238E27FC236}">
              <a16:creationId xmlns:a16="http://schemas.microsoft.com/office/drawing/2014/main" id="{00000000-0008-0000-0100-00009E010000}"/>
            </a:ext>
          </a:extLst>
        </xdr:cNvPr>
        <xdr:cNvSpPr/>
      </xdr:nvSpPr>
      <xdr:spPr>
        <a:xfrm>
          <a:off x="45847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93997</xdr:rowOff>
    </xdr:from>
    <xdr:ext cx="405111" cy="259045"/>
    <xdr:sp macro="" textlink="">
      <xdr:nvSpPr>
        <xdr:cNvPr id="415" name="【港湾・漁港】&#10;有形固定資産減価償却率該当値テキスト">
          <a:extLst>
            <a:ext uri="{FF2B5EF4-FFF2-40B4-BE49-F238E27FC236}">
              <a16:creationId xmlns:a16="http://schemas.microsoft.com/office/drawing/2014/main" id="{00000000-0008-0000-0100-00009F010000}"/>
            </a:ext>
          </a:extLst>
        </xdr:cNvPr>
        <xdr:cNvSpPr txBox="1"/>
      </xdr:nvSpPr>
      <xdr:spPr>
        <a:xfrm>
          <a:off x="4673600" y="1758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53339</xdr:rowOff>
    </xdr:from>
    <xdr:to>
      <xdr:col>20</xdr:col>
      <xdr:colOff>38100</xdr:colOff>
      <xdr:row>103</xdr:row>
      <xdr:rowOff>154939</xdr:rowOff>
    </xdr:to>
    <xdr:sp macro="" textlink="">
      <xdr:nvSpPr>
        <xdr:cNvPr id="416" name="楕円 415">
          <a:extLst>
            <a:ext uri="{FF2B5EF4-FFF2-40B4-BE49-F238E27FC236}">
              <a16:creationId xmlns:a16="http://schemas.microsoft.com/office/drawing/2014/main" id="{00000000-0008-0000-0100-0000A0010000}"/>
            </a:ext>
          </a:extLst>
        </xdr:cNvPr>
        <xdr:cNvSpPr/>
      </xdr:nvSpPr>
      <xdr:spPr>
        <a:xfrm>
          <a:off x="3746500" y="1771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104139</xdr:rowOff>
    </xdr:from>
    <xdr:to>
      <xdr:col>24</xdr:col>
      <xdr:colOff>63500</xdr:colOff>
      <xdr:row>103</xdr:row>
      <xdr:rowOff>121920</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3797300" y="17763489"/>
          <a:ext cx="8382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35561</xdr:rowOff>
    </xdr:from>
    <xdr:to>
      <xdr:col>15</xdr:col>
      <xdr:colOff>101600</xdr:colOff>
      <xdr:row>103</xdr:row>
      <xdr:rowOff>137161</xdr:rowOff>
    </xdr:to>
    <xdr:sp macro="" textlink="">
      <xdr:nvSpPr>
        <xdr:cNvPr id="418" name="楕円 417">
          <a:extLst>
            <a:ext uri="{FF2B5EF4-FFF2-40B4-BE49-F238E27FC236}">
              <a16:creationId xmlns:a16="http://schemas.microsoft.com/office/drawing/2014/main" id="{00000000-0008-0000-0100-0000A2010000}"/>
            </a:ext>
          </a:extLst>
        </xdr:cNvPr>
        <xdr:cNvSpPr/>
      </xdr:nvSpPr>
      <xdr:spPr>
        <a:xfrm>
          <a:off x="2857500" y="1769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86361</xdr:rowOff>
    </xdr:from>
    <xdr:to>
      <xdr:col>19</xdr:col>
      <xdr:colOff>177800</xdr:colOff>
      <xdr:row>103</xdr:row>
      <xdr:rowOff>104139</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2908300" y="17745711"/>
          <a:ext cx="889000" cy="1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10161</xdr:rowOff>
    </xdr:from>
    <xdr:to>
      <xdr:col>10</xdr:col>
      <xdr:colOff>165100</xdr:colOff>
      <xdr:row>103</xdr:row>
      <xdr:rowOff>111761</xdr:rowOff>
    </xdr:to>
    <xdr:sp macro="" textlink="">
      <xdr:nvSpPr>
        <xdr:cNvPr id="420" name="楕円 419">
          <a:extLst>
            <a:ext uri="{FF2B5EF4-FFF2-40B4-BE49-F238E27FC236}">
              <a16:creationId xmlns:a16="http://schemas.microsoft.com/office/drawing/2014/main" id="{00000000-0008-0000-0100-0000A4010000}"/>
            </a:ext>
          </a:extLst>
        </xdr:cNvPr>
        <xdr:cNvSpPr/>
      </xdr:nvSpPr>
      <xdr:spPr>
        <a:xfrm>
          <a:off x="1968500" y="1766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60961</xdr:rowOff>
    </xdr:from>
    <xdr:to>
      <xdr:col>15</xdr:col>
      <xdr:colOff>50800</xdr:colOff>
      <xdr:row>103</xdr:row>
      <xdr:rowOff>86361</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2019300" y="1772031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154939</xdr:rowOff>
    </xdr:from>
    <xdr:to>
      <xdr:col>6</xdr:col>
      <xdr:colOff>38100</xdr:colOff>
      <xdr:row>103</xdr:row>
      <xdr:rowOff>85089</xdr:rowOff>
    </xdr:to>
    <xdr:sp macro="" textlink="">
      <xdr:nvSpPr>
        <xdr:cNvPr id="422" name="楕円 421">
          <a:extLst>
            <a:ext uri="{FF2B5EF4-FFF2-40B4-BE49-F238E27FC236}">
              <a16:creationId xmlns:a16="http://schemas.microsoft.com/office/drawing/2014/main" id="{00000000-0008-0000-0100-0000A6010000}"/>
            </a:ext>
          </a:extLst>
        </xdr:cNvPr>
        <xdr:cNvSpPr/>
      </xdr:nvSpPr>
      <xdr:spPr>
        <a:xfrm>
          <a:off x="10795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34289</xdr:rowOff>
    </xdr:from>
    <xdr:to>
      <xdr:col>10</xdr:col>
      <xdr:colOff>114300</xdr:colOff>
      <xdr:row>103</xdr:row>
      <xdr:rowOff>60961</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130300" y="176936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95266</xdr:rowOff>
    </xdr:from>
    <xdr:ext cx="405111" cy="259045"/>
    <xdr:sp macro="" textlink="">
      <xdr:nvSpPr>
        <xdr:cNvPr id="424" name="n_1aveValue【港湾・漁港】&#10;有形固定資産減価償却率">
          <a:extLst>
            <a:ext uri="{FF2B5EF4-FFF2-40B4-BE49-F238E27FC236}">
              <a16:creationId xmlns:a16="http://schemas.microsoft.com/office/drawing/2014/main" id="{00000000-0008-0000-0100-0000A8010000}"/>
            </a:ext>
          </a:extLst>
        </xdr:cNvPr>
        <xdr:cNvSpPr txBox="1"/>
      </xdr:nvSpPr>
      <xdr:spPr>
        <a:xfrm>
          <a:off x="35820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66057</xdr:rowOff>
    </xdr:from>
    <xdr:ext cx="405111" cy="259045"/>
    <xdr:sp macro="" textlink="">
      <xdr:nvSpPr>
        <xdr:cNvPr id="425" name="n_2aveValue【港湾・漁港】&#10;有形固定資産減価償却率">
          <a:extLst>
            <a:ext uri="{FF2B5EF4-FFF2-40B4-BE49-F238E27FC236}">
              <a16:creationId xmlns:a16="http://schemas.microsoft.com/office/drawing/2014/main" id="{00000000-0008-0000-0100-0000A9010000}"/>
            </a:ext>
          </a:extLst>
        </xdr:cNvPr>
        <xdr:cNvSpPr txBox="1"/>
      </xdr:nvSpPr>
      <xdr:spPr>
        <a:xfrm>
          <a:off x="2705744" y="17896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45738</xdr:rowOff>
    </xdr:from>
    <xdr:ext cx="405111" cy="259045"/>
    <xdr:sp macro="" textlink="">
      <xdr:nvSpPr>
        <xdr:cNvPr id="426" name="n_3aveValue【港湾・漁港】&#10;有形固定資産減価償却率">
          <a:extLst>
            <a:ext uri="{FF2B5EF4-FFF2-40B4-BE49-F238E27FC236}">
              <a16:creationId xmlns:a16="http://schemas.microsoft.com/office/drawing/2014/main" id="{00000000-0008-0000-0100-0000AA010000}"/>
            </a:ext>
          </a:extLst>
        </xdr:cNvPr>
        <xdr:cNvSpPr txBox="1"/>
      </xdr:nvSpPr>
      <xdr:spPr>
        <a:xfrm>
          <a:off x="18167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48277</xdr:rowOff>
    </xdr:from>
    <xdr:ext cx="405111" cy="259045"/>
    <xdr:sp macro="" textlink="">
      <xdr:nvSpPr>
        <xdr:cNvPr id="427" name="n_4aveValue【港湾・漁港】&#10;有形固定資産減価償却率">
          <a:extLst>
            <a:ext uri="{FF2B5EF4-FFF2-40B4-BE49-F238E27FC236}">
              <a16:creationId xmlns:a16="http://schemas.microsoft.com/office/drawing/2014/main" id="{00000000-0008-0000-0100-0000AB010000}"/>
            </a:ext>
          </a:extLst>
        </xdr:cNvPr>
        <xdr:cNvSpPr txBox="1"/>
      </xdr:nvSpPr>
      <xdr:spPr>
        <a:xfrm>
          <a:off x="927744" y="1787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16</xdr:rowOff>
    </xdr:from>
    <xdr:ext cx="405111" cy="259045"/>
    <xdr:sp macro="" textlink="">
      <xdr:nvSpPr>
        <xdr:cNvPr id="428" name="n_1mainValue【港湾・漁港】&#10;有形固定資産減価償却率">
          <a:extLst>
            <a:ext uri="{FF2B5EF4-FFF2-40B4-BE49-F238E27FC236}">
              <a16:creationId xmlns:a16="http://schemas.microsoft.com/office/drawing/2014/main" id="{00000000-0008-0000-0100-0000AC010000}"/>
            </a:ext>
          </a:extLst>
        </xdr:cNvPr>
        <xdr:cNvSpPr txBox="1"/>
      </xdr:nvSpPr>
      <xdr:spPr>
        <a:xfrm>
          <a:off x="3582044" y="17487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153688</xdr:rowOff>
    </xdr:from>
    <xdr:ext cx="405111" cy="259045"/>
    <xdr:sp macro="" textlink="">
      <xdr:nvSpPr>
        <xdr:cNvPr id="429" name="n_2mainValue【港湾・漁港】&#10;有形固定資産減価償却率">
          <a:extLst>
            <a:ext uri="{FF2B5EF4-FFF2-40B4-BE49-F238E27FC236}">
              <a16:creationId xmlns:a16="http://schemas.microsoft.com/office/drawing/2014/main" id="{00000000-0008-0000-0100-0000AD010000}"/>
            </a:ext>
          </a:extLst>
        </xdr:cNvPr>
        <xdr:cNvSpPr txBox="1"/>
      </xdr:nvSpPr>
      <xdr:spPr>
        <a:xfrm>
          <a:off x="2705744" y="17470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128288</xdr:rowOff>
    </xdr:from>
    <xdr:ext cx="405111" cy="259045"/>
    <xdr:sp macro="" textlink="">
      <xdr:nvSpPr>
        <xdr:cNvPr id="430" name="n_3mainValue【港湾・漁港】&#10;有形固定資産減価償却率">
          <a:extLst>
            <a:ext uri="{FF2B5EF4-FFF2-40B4-BE49-F238E27FC236}">
              <a16:creationId xmlns:a16="http://schemas.microsoft.com/office/drawing/2014/main" id="{00000000-0008-0000-0100-0000AE010000}"/>
            </a:ext>
          </a:extLst>
        </xdr:cNvPr>
        <xdr:cNvSpPr txBox="1"/>
      </xdr:nvSpPr>
      <xdr:spPr>
        <a:xfrm>
          <a:off x="1816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101616</xdr:rowOff>
    </xdr:from>
    <xdr:ext cx="405111" cy="259045"/>
    <xdr:sp macro="" textlink="">
      <xdr:nvSpPr>
        <xdr:cNvPr id="431" name="n_4mainValue【港湾・漁港】&#10;有形固定資産減価償却率">
          <a:extLst>
            <a:ext uri="{FF2B5EF4-FFF2-40B4-BE49-F238E27FC236}">
              <a16:creationId xmlns:a16="http://schemas.microsoft.com/office/drawing/2014/main" id="{00000000-0008-0000-0100-0000AF010000}"/>
            </a:ext>
          </a:extLst>
        </xdr:cNvPr>
        <xdr:cNvSpPr txBox="1"/>
      </xdr:nvSpPr>
      <xdr:spPr>
        <a:xfrm>
          <a:off x="927744" y="1741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00000000-0008-0000-0100-0000B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00000000-0008-0000-0100-0000B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00000000-0008-0000-0100-0000B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港湾・漁港】&#10;一人当たり有形固定資産（償却資産）額グラフ枠">
          <a:extLst>
            <a:ext uri="{FF2B5EF4-FFF2-40B4-BE49-F238E27FC236}">
              <a16:creationId xmlns:a16="http://schemas.microsoft.com/office/drawing/2014/main" id="{00000000-0008-0000-0100-0000C4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69926</xdr:rowOff>
    </xdr:from>
    <xdr:to>
      <xdr:col>54</xdr:col>
      <xdr:colOff>189865</xdr:colOff>
      <xdr:row>108</xdr:row>
      <xdr:rowOff>76166</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flipV="1">
          <a:off x="10476865" y="17214926"/>
          <a:ext cx="0" cy="1377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4" name="【港湾・漁港】&#10;一人当たり有形固定資産（償却資産）額最小値テキスト">
          <a:extLst>
            <a:ext uri="{FF2B5EF4-FFF2-40B4-BE49-F238E27FC236}">
              <a16:creationId xmlns:a16="http://schemas.microsoft.com/office/drawing/2014/main" id="{00000000-0008-0000-0100-0000C6010000}"/>
            </a:ext>
          </a:extLst>
        </xdr:cNvPr>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16603</xdr:rowOff>
    </xdr:from>
    <xdr:ext cx="690189" cy="259045"/>
    <xdr:sp macro="" textlink="">
      <xdr:nvSpPr>
        <xdr:cNvPr id="456" name="【港湾・漁港】&#10;一人当たり有形固定資産（償却資産）額最大値テキスト">
          <a:extLst>
            <a:ext uri="{FF2B5EF4-FFF2-40B4-BE49-F238E27FC236}">
              <a16:creationId xmlns:a16="http://schemas.microsoft.com/office/drawing/2014/main" id="{00000000-0008-0000-0100-0000C8010000}"/>
            </a:ext>
          </a:extLst>
        </xdr:cNvPr>
        <xdr:cNvSpPr txBox="1"/>
      </xdr:nvSpPr>
      <xdr:spPr>
        <a:xfrm>
          <a:off x="10515600" y="169901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69926</xdr:rowOff>
    </xdr:from>
    <xdr:to>
      <xdr:col>55</xdr:col>
      <xdr:colOff>88900</xdr:colOff>
      <xdr:row>100</xdr:row>
      <xdr:rowOff>69926</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0388600" y="1721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29365</xdr:rowOff>
    </xdr:from>
    <xdr:ext cx="599010" cy="259045"/>
    <xdr:sp macro="" textlink="">
      <xdr:nvSpPr>
        <xdr:cNvPr id="458" name="【港湾・漁港】&#10;一人当たり有形固定資産（償却資産）額平均値テキスト">
          <a:extLst>
            <a:ext uri="{FF2B5EF4-FFF2-40B4-BE49-F238E27FC236}">
              <a16:creationId xmlns:a16="http://schemas.microsoft.com/office/drawing/2014/main" id="{00000000-0008-0000-0100-0000CA010000}"/>
            </a:ext>
          </a:extLst>
        </xdr:cNvPr>
        <xdr:cNvSpPr txBox="1"/>
      </xdr:nvSpPr>
      <xdr:spPr>
        <a:xfrm>
          <a:off x="10515600" y="182030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6488</xdr:rowOff>
    </xdr:from>
    <xdr:to>
      <xdr:col>55</xdr:col>
      <xdr:colOff>50800</xdr:colOff>
      <xdr:row>107</xdr:row>
      <xdr:rowOff>108088</xdr:rowOff>
    </xdr:to>
    <xdr:sp macro="" textlink="">
      <xdr:nvSpPr>
        <xdr:cNvPr id="459" name="フローチャート: 判断 458">
          <a:extLst>
            <a:ext uri="{FF2B5EF4-FFF2-40B4-BE49-F238E27FC236}">
              <a16:creationId xmlns:a16="http://schemas.microsoft.com/office/drawing/2014/main" id="{00000000-0008-0000-0100-0000CB010000}"/>
            </a:ext>
          </a:extLst>
        </xdr:cNvPr>
        <xdr:cNvSpPr/>
      </xdr:nvSpPr>
      <xdr:spPr>
        <a:xfrm>
          <a:off x="10426700" y="183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42249</xdr:rowOff>
    </xdr:from>
    <xdr:to>
      <xdr:col>50</xdr:col>
      <xdr:colOff>165100</xdr:colOff>
      <xdr:row>107</xdr:row>
      <xdr:rowOff>143849</xdr:rowOff>
    </xdr:to>
    <xdr:sp macro="" textlink="">
      <xdr:nvSpPr>
        <xdr:cNvPr id="460" name="フローチャート: 判断 459">
          <a:extLst>
            <a:ext uri="{FF2B5EF4-FFF2-40B4-BE49-F238E27FC236}">
              <a16:creationId xmlns:a16="http://schemas.microsoft.com/office/drawing/2014/main" id="{00000000-0008-0000-0100-0000CC010000}"/>
            </a:ext>
          </a:extLst>
        </xdr:cNvPr>
        <xdr:cNvSpPr/>
      </xdr:nvSpPr>
      <xdr:spPr>
        <a:xfrm>
          <a:off x="9588500" y="1838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47782</xdr:rowOff>
    </xdr:from>
    <xdr:to>
      <xdr:col>46</xdr:col>
      <xdr:colOff>38100</xdr:colOff>
      <xdr:row>107</xdr:row>
      <xdr:rowOff>149382</xdr:rowOff>
    </xdr:to>
    <xdr:sp macro="" textlink="">
      <xdr:nvSpPr>
        <xdr:cNvPr id="461" name="フローチャート: 判断 460">
          <a:extLst>
            <a:ext uri="{FF2B5EF4-FFF2-40B4-BE49-F238E27FC236}">
              <a16:creationId xmlns:a16="http://schemas.microsoft.com/office/drawing/2014/main" id="{00000000-0008-0000-0100-0000CD010000}"/>
            </a:ext>
          </a:extLst>
        </xdr:cNvPr>
        <xdr:cNvSpPr/>
      </xdr:nvSpPr>
      <xdr:spPr>
        <a:xfrm>
          <a:off x="8699500" y="1839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33503</xdr:rowOff>
    </xdr:from>
    <xdr:to>
      <xdr:col>41</xdr:col>
      <xdr:colOff>101600</xdr:colOff>
      <xdr:row>107</xdr:row>
      <xdr:rowOff>135103</xdr:rowOff>
    </xdr:to>
    <xdr:sp macro="" textlink="">
      <xdr:nvSpPr>
        <xdr:cNvPr id="462" name="フローチャート: 判断 461">
          <a:extLst>
            <a:ext uri="{FF2B5EF4-FFF2-40B4-BE49-F238E27FC236}">
              <a16:creationId xmlns:a16="http://schemas.microsoft.com/office/drawing/2014/main" id="{00000000-0008-0000-0100-0000CE010000}"/>
            </a:ext>
          </a:extLst>
        </xdr:cNvPr>
        <xdr:cNvSpPr/>
      </xdr:nvSpPr>
      <xdr:spPr>
        <a:xfrm>
          <a:off x="7810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51223</xdr:rowOff>
    </xdr:from>
    <xdr:to>
      <xdr:col>36</xdr:col>
      <xdr:colOff>165100</xdr:colOff>
      <xdr:row>107</xdr:row>
      <xdr:rowOff>152823</xdr:rowOff>
    </xdr:to>
    <xdr:sp macro="" textlink="">
      <xdr:nvSpPr>
        <xdr:cNvPr id="463" name="フローチャート: 判断 462">
          <a:extLst>
            <a:ext uri="{FF2B5EF4-FFF2-40B4-BE49-F238E27FC236}">
              <a16:creationId xmlns:a16="http://schemas.microsoft.com/office/drawing/2014/main" id="{00000000-0008-0000-0100-0000CF010000}"/>
            </a:ext>
          </a:extLst>
        </xdr:cNvPr>
        <xdr:cNvSpPr/>
      </xdr:nvSpPr>
      <xdr:spPr>
        <a:xfrm>
          <a:off x="6921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101975</xdr:rowOff>
    </xdr:from>
    <xdr:to>
      <xdr:col>55</xdr:col>
      <xdr:colOff>50800</xdr:colOff>
      <xdr:row>108</xdr:row>
      <xdr:rowOff>32125</xdr:rowOff>
    </xdr:to>
    <xdr:sp macro="" textlink="">
      <xdr:nvSpPr>
        <xdr:cNvPr id="469" name="楕円 468">
          <a:extLst>
            <a:ext uri="{FF2B5EF4-FFF2-40B4-BE49-F238E27FC236}">
              <a16:creationId xmlns:a16="http://schemas.microsoft.com/office/drawing/2014/main" id="{00000000-0008-0000-0100-0000D5010000}"/>
            </a:ext>
          </a:extLst>
        </xdr:cNvPr>
        <xdr:cNvSpPr/>
      </xdr:nvSpPr>
      <xdr:spPr>
        <a:xfrm>
          <a:off x="10426700" y="1844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16902</xdr:rowOff>
    </xdr:from>
    <xdr:ext cx="599010" cy="259045"/>
    <xdr:sp macro="" textlink="">
      <xdr:nvSpPr>
        <xdr:cNvPr id="470" name="【港湾・漁港】&#10;一人当たり有形固定資産（償却資産）額該当値テキスト">
          <a:extLst>
            <a:ext uri="{FF2B5EF4-FFF2-40B4-BE49-F238E27FC236}">
              <a16:creationId xmlns:a16="http://schemas.microsoft.com/office/drawing/2014/main" id="{00000000-0008-0000-0100-0000D6010000}"/>
            </a:ext>
          </a:extLst>
        </xdr:cNvPr>
        <xdr:cNvSpPr txBox="1"/>
      </xdr:nvSpPr>
      <xdr:spPr>
        <a:xfrm>
          <a:off x="10515600" y="18362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103087</xdr:rowOff>
    </xdr:from>
    <xdr:to>
      <xdr:col>50</xdr:col>
      <xdr:colOff>165100</xdr:colOff>
      <xdr:row>108</xdr:row>
      <xdr:rowOff>33237</xdr:rowOff>
    </xdr:to>
    <xdr:sp macro="" textlink="">
      <xdr:nvSpPr>
        <xdr:cNvPr id="471" name="楕円 470">
          <a:extLst>
            <a:ext uri="{FF2B5EF4-FFF2-40B4-BE49-F238E27FC236}">
              <a16:creationId xmlns:a16="http://schemas.microsoft.com/office/drawing/2014/main" id="{00000000-0008-0000-0100-0000D7010000}"/>
            </a:ext>
          </a:extLst>
        </xdr:cNvPr>
        <xdr:cNvSpPr/>
      </xdr:nvSpPr>
      <xdr:spPr>
        <a:xfrm>
          <a:off x="9588500" y="1844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152775</xdr:rowOff>
    </xdr:from>
    <xdr:to>
      <xdr:col>55</xdr:col>
      <xdr:colOff>0</xdr:colOff>
      <xdr:row>107</xdr:row>
      <xdr:rowOff>153887</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flipV="1">
          <a:off x="9639300" y="18497925"/>
          <a:ext cx="838200" cy="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105370</xdr:rowOff>
    </xdr:from>
    <xdr:to>
      <xdr:col>46</xdr:col>
      <xdr:colOff>38100</xdr:colOff>
      <xdr:row>108</xdr:row>
      <xdr:rowOff>35520</xdr:rowOff>
    </xdr:to>
    <xdr:sp macro="" textlink="">
      <xdr:nvSpPr>
        <xdr:cNvPr id="473" name="楕円 472">
          <a:extLst>
            <a:ext uri="{FF2B5EF4-FFF2-40B4-BE49-F238E27FC236}">
              <a16:creationId xmlns:a16="http://schemas.microsoft.com/office/drawing/2014/main" id="{00000000-0008-0000-0100-0000D9010000}"/>
            </a:ext>
          </a:extLst>
        </xdr:cNvPr>
        <xdr:cNvSpPr/>
      </xdr:nvSpPr>
      <xdr:spPr>
        <a:xfrm>
          <a:off x="8699500" y="1845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153887</xdr:rowOff>
    </xdr:from>
    <xdr:to>
      <xdr:col>50</xdr:col>
      <xdr:colOff>114300</xdr:colOff>
      <xdr:row>107</xdr:row>
      <xdr:rowOff>156170</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flipV="1">
          <a:off x="8750300" y="18499037"/>
          <a:ext cx="889000" cy="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106851</xdr:rowOff>
    </xdr:from>
    <xdr:to>
      <xdr:col>41</xdr:col>
      <xdr:colOff>101600</xdr:colOff>
      <xdr:row>108</xdr:row>
      <xdr:rowOff>37001</xdr:rowOff>
    </xdr:to>
    <xdr:sp macro="" textlink="">
      <xdr:nvSpPr>
        <xdr:cNvPr id="475" name="楕円 474">
          <a:extLst>
            <a:ext uri="{FF2B5EF4-FFF2-40B4-BE49-F238E27FC236}">
              <a16:creationId xmlns:a16="http://schemas.microsoft.com/office/drawing/2014/main" id="{00000000-0008-0000-0100-0000DB010000}"/>
            </a:ext>
          </a:extLst>
        </xdr:cNvPr>
        <xdr:cNvSpPr/>
      </xdr:nvSpPr>
      <xdr:spPr>
        <a:xfrm>
          <a:off x="7810500" y="1845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156170</xdr:rowOff>
    </xdr:from>
    <xdr:to>
      <xdr:col>45</xdr:col>
      <xdr:colOff>177800</xdr:colOff>
      <xdr:row>107</xdr:row>
      <xdr:rowOff>157651</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flipV="1">
          <a:off x="7861300" y="18501320"/>
          <a:ext cx="889000" cy="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107031</xdr:rowOff>
    </xdr:from>
    <xdr:to>
      <xdr:col>36</xdr:col>
      <xdr:colOff>165100</xdr:colOff>
      <xdr:row>108</xdr:row>
      <xdr:rowOff>37181</xdr:rowOff>
    </xdr:to>
    <xdr:sp macro="" textlink="">
      <xdr:nvSpPr>
        <xdr:cNvPr id="477" name="楕円 476">
          <a:extLst>
            <a:ext uri="{FF2B5EF4-FFF2-40B4-BE49-F238E27FC236}">
              <a16:creationId xmlns:a16="http://schemas.microsoft.com/office/drawing/2014/main" id="{00000000-0008-0000-0100-0000DD010000}"/>
            </a:ext>
          </a:extLst>
        </xdr:cNvPr>
        <xdr:cNvSpPr/>
      </xdr:nvSpPr>
      <xdr:spPr>
        <a:xfrm>
          <a:off x="6921500" y="1845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157651</xdr:rowOff>
    </xdr:from>
    <xdr:to>
      <xdr:col>41</xdr:col>
      <xdr:colOff>50800</xdr:colOff>
      <xdr:row>107</xdr:row>
      <xdr:rowOff>157831</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flipV="1">
          <a:off x="6972300" y="18502801"/>
          <a:ext cx="889000" cy="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160376</xdr:rowOff>
    </xdr:from>
    <xdr:ext cx="599010" cy="259045"/>
    <xdr:sp macro="" textlink="">
      <xdr:nvSpPr>
        <xdr:cNvPr id="479" name="n_1aveValue【港湾・漁港】&#10;一人当たり有形固定資産（償却資産）額">
          <a:extLst>
            <a:ext uri="{FF2B5EF4-FFF2-40B4-BE49-F238E27FC236}">
              <a16:creationId xmlns:a16="http://schemas.microsoft.com/office/drawing/2014/main" id="{00000000-0008-0000-0100-0000DF010000}"/>
            </a:ext>
          </a:extLst>
        </xdr:cNvPr>
        <xdr:cNvSpPr txBox="1"/>
      </xdr:nvSpPr>
      <xdr:spPr>
        <a:xfrm>
          <a:off x="9327095" y="18162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165909</xdr:rowOff>
    </xdr:from>
    <xdr:ext cx="599010" cy="259045"/>
    <xdr:sp macro="" textlink="">
      <xdr:nvSpPr>
        <xdr:cNvPr id="480" name="n_2aveValue【港湾・漁港】&#10;一人当たり有形固定資産（償却資産）額">
          <a:extLst>
            <a:ext uri="{FF2B5EF4-FFF2-40B4-BE49-F238E27FC236}">
              <a16:creationId xmlns:a16="http://schemas.microsoft.com/office/drawing/2014/main" id="{00000000-0008-0000-0100-0000E0010000}"/>
            </a:ext>
          </a:extLst>
        </xdr:cNvPr>
        <xdr:cNvSpPr txBox="1"/>
      </xdr:nvSpPr>
      <xdr:spPr>
        <a:xfrm>
          <a:off x="8450795" y="1816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151630</xdr:rowOff>
    </xdr:from>
    <xdr:ext cx="599010" cy="259045"/>
    <xdr:sp macro="" textlink="">
      <xdr:nvSpPr>
        <xdr:cNvPr id="481" name="n_3aveValue【港湾・漁港】&#10;一人当たり有形固定資産（償却資産）額">
          <a:extLst>
            <a:ext uri="{FF2B5EF4-FFF2-40B4-BE49-F238E27FC236}">
              <a16:creationId xmlns:a16="http://schemas.microsoft.com/office/drawing/2014/main" id="{00000000-0008-0000-0100-0000E1010000}"/>
            </a:ext>
          </a:extLst>
        </xdr:cNvPr>
        <xdr:cNvSpPr txBox="1"/>
      </xdr:nvSpPr>
      <xdr:spPr>
        <a:xfrm>
          <a:off x="7561795" y="181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169350</xdr:rowOff>
    </xdr:from>
    <xdr:ext cx="599010" cy="259045"/>
    <xdr:sp macro="" textlink="">
      <xdr:nvSpPr>
        <xdr:cNvPr id="482" name="n_4aveValue【港湾・漁港】&#10;一人当たり有形固定資産（償却資産）額">
          <a:extLst>
            <a:ext uri="{FF2B5EF4-FFF2-40B4-BE49-F238E27FC236}">
              <a16:creationId xmlns:a16="http://schemas.microsoft.com/office/drawing/2014/main" id="{00000000-0008-0000-0100-0000E2010000}"/>
            </a:ext>
          </a:extLst>
        </xdr:cNvPr>
        <xdr:cNvSpPr txBox="1"/>
      </xdr:nvSpPr>
      <xdr:spPr>
        <a:xfrm>
          <a:off x="66727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24364</xdr:rowOff>
    </xdr:from>
    <xdr:ext cx="599010" cy="259045"/>
    <xdr:sp macro="" textlink="">
      <xdr:nvSpPr>
        <xdr:cNvPr id="483" name="n_1mainValue【港湾・漁港】&#10;一人当たり有形固定資産（償却資産）額">
          <a:extLst>
            <a:ext uri="{FF2B5EF4-FFF2-40B4-BE49-F238E27FC236}">
              <a16:creationId xmlns:a16="http://schemas.microsoft.com/office/drawing/2014/main" id="{00000000-0008-0000-0100-0000E3010000}"/>
            </a:ext>
          </a:extLst>
        </xdr:cNvPr>
        <xdr:cNvSpPr txBox="1"/>
      </xdr:nvSpPr>
      <xdr:spPr>
        <a:xfrm>
          <a:off x="9327095" y="18540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26647</xdr:rowOff>
    </xdr:from>
    <xdr:ext cx="599010" cy="259045"/>
    <xdr:sp macro="" textlink="">
      <xdr:nvSpPr>
        <xdr:cNvPr id="484" name="n_2mainValue【港湾・漁港】&#10;一人当たり有形固定資産（償却資産）額">
          <a:extLst>
            <a:ext uri="{FF2B5EF4-FFF2-40B4-BE49-F238E27FC236}">
              <a16:creationId xmlns:a16="http://schemas.microsoft.com/office/drawing/2014/main" id="{00000000-0008-0000-0100-0000E4010000}"/>
            </a:ext>
          </a:extLst>
        </xdr:cNvPr>
        <xdr:cNvSpPr txBox="1"/>
      </xdr:nvSpPr>
      <xdr:spPr>
        <a:xfrm>
          <a:off x="8450795" y="1854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28128</xdr:rowOff>
    </xdr:from>
    <xdr:ext cx="599010" cy="259045"/>
    <xdr:sp macro="" textlink="">
      <xdr:nvSpPr>
        <xdr:cNvPr id="485" name="n_3mainValue【港湾・漁港】&#10;一人当たり有形固定資産（償却資産）額">
          <a:extLst>
            <a:ext uri="{FF2B5EF4-FFF2-40B4-BE49-F238E27FC236}">
              <a16:creationId xmlns:a16="http://schemas.microsoft.com/office/drawing/2014/main" id="{00000000-0008-0000-0100-0000E5010000}"/>
            </a:ext>
          </a:extLst>
        </xdr:cNvPr>
        <xdr:cNvSpPr txBox="1"/>
      </xdr:nvSpPr>
      <xdr:spPr>
        <a:xfrm>
          <a:off x="7561795" y="18544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28308</xdr:rowOff>
    </xdr:from>
    <xdr:ext cx="599010" cy="259045"/>
    <xdr:sp macro="" textlink="">
      <xdr:nvSpPr>
        <xdr:cNvPr id="486" name="n_4mainValue【港湾・漁港】&#10;一人当たり有形固定資産（償却資産）額">
          <a:extLst>
            <a:ext uri="{FF2B5EF4-FFF2-40B4-BE49-F238E27FC236}">
              <a16:creationId xmlns:a16="http://schemas.microsoft.com/office/drawing/2014/main" id="{00000000-0008-0000-0100-0000E6010000}"/>
            </a:ext>
          </a:extLst>
        </xdr:cNvPr>
        <xdr:cNvSpPr txBox="1"/>
      </xdr:nvSpPr>
      <xdr:spPr>
        <a:xfrm>
          <a:off x="6672795" y="18544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a:extLst>
            <a:ext uri="{FF2B5EF4-FFF2-40B4-BE49-F238E27FC236}">
              <a16:creationId xmlns:a16="http://schemas.microsoft.com/office/drawing/2014/main" id="{00000000-0008-0000-0100-0000E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a:extLst>
            <a:ext uri="{FF2B5EF4-FFF2-40B4-BE49-F238E27FC236}">
              <a16:creationId xmlns:a16="http://schemas.microsoft.com/office/drawing/2014/main" id="{00000000-0008-0000-0100-0000E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a:extLst>
            <a:ext uri="{FF2B5EF4-FFF2-40B4-BE49-F238E27FC236}">
              <a16:creationId xmlns:a16="http://schemas.microsoft.com/office/drawing/2014/main" id="{00000000-0008-0000-0100-0000E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a:extLst>
            <a:ext uri="{FF2B5EF4-FFF2-40B4-BE49-F238E27FC236}">
              <a16:creationId xmlns:a16="http://schemas.microsoft.com/office/drawing/2014/main" id="{00000000-0008-0000-0100-0000E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a:extLst>
            <a:ext uri="{FF2B5EF4-FFF2-40B4-BE49-F238E27FC236}">
              <a16:creationId xmlns:a16="http://schemas.microsoft.com/office/drawing/2014/main" id="{00000000-0008-0000-0100-0000E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a:extLst>
            <a:ext uri="{FF2B5EF4-FFF2-40B4-BE49-F238E27FC236}">
              <a16:creationId xmlns:a16="http://schemas.microsoft.com/office/drawing/2014/main" id="{00000000-0008-0000-0100-0000F1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9" name="テキスト ボックス 498">
          <a:extLst>
            <a:ext uri="{FF2B5EF4-FFF2-40B4-BE49-F238E27FC236}">
              <a16:creationId xmlns:a16="http://schemas.microsoft.com/office/drawing/2014/main" id="{00000000-0008-0000-0100-0000F3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9" name="【認定こども園・幼稚園・保育所】&#10;有形固定資産減価償却率グラフ枠">
          <a:extLst>
            <a:ext uri="{FF2B5EF4-FFF2-40B4-BE49-F238E27FC236}">
              <a16:creationId xmlns:a16="http://schemas.microsoft.com/office/drawing/2014/main" id="{00000000-0008-0000-0100-0000F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11" name="【認定こども園・幼稚園・保育所】&#10;有形固定資産減価償却率最小値テキスト">
          <a:extLst>
            <a:ext uri="{FF2B5EF4-FFF2-40B4-BE49-F238E27FC236}">
              <a16:creationId xmlns:a16="http://schemas.microsoft.com/office/drawing/2014/main" id="{00000000-0008-0000-0100-0000FF010000}"/>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13" name="【認定こども園・幼稚園・保育所】&#10;有形固定資産減価償却率最大値テキスト">
          <a:extLst>
            <a:ext uri="{FF2B5EF4-FFF2-40B4-BE49-F238E27FC236}">
              <a16:creationId xmlns:a16="http://schemas.microsoft.com/office/drawing/2014/main" id="{00000000-0008-0000-0100-000001020000}"/>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52087</xdr:rowOff>
    </xdr:from>
    <xdr:ext cx="405111" cy="259045"/>
    <xdr:sp macro="" textlink="">
      <xdr:nvSpPr>
        <xdr:cNvPr id="515" name="【認定こども園・幼稚園・保育所】&#10;有形固定資産減価償却率平均値テキスト">
          <a:extLst>
            <a:ext uri="{FF2B5EF4-FFF2-40B4-BE49-F238E27FC236}">
              <a16:creationId xmlns:a16="http://schemas.microsoft.com/office/drawing/2014/main" id="{00000000-0008-0000-0100-000003020000}"/>
            </a:ext>
          </a:extLst>
        </xdr:cNvPr>
        <xdr:cNvSpPr txBox="1"/>
      </xdr:nvSpPr>
      <xdr:spPr>
        <a:xfrm>
          <a:off x="16357600" y="6224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516" name="フローチャート: 判断 515">
          <a:extLst>
            <a:ext uri="{FF2B5EF4-FFF2-40B4-BE49-F238E27FC236}">
              <a16:creationId xmlns:a16="http://schemas.microsoft.com/office/drawing/2014/main" id="{00000000-0008-0000-0100-000004020000}"/>
            </a:ext>
          </a:extLst>
        </xdr:cNvPr>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517" name="フローチャート: 判断 516">
          <a:extLst>
            <a:ext uri="{FF2B5EF4-FFF2-40B4-BE49-F238E27FC236}">
              <a16:creationId xmlns:a16="http://schemas.microsoft.com/office/drawing/2014/main" id="{00000000-0008-0000-0100-000005020000}"/>
            </a:ext>
          </a:extLst>
        </xdr:cNvPr>
        <xdr:cNvSpPr/>
      </xdr:nvSpPr>
      <xdr:spPr>
        <a:xfrm>
          <a:off x="154305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60960</xdr:rowOff>
    </xdr:from>
    <xdr:to>
      <xdr:col>76</xdr:col>
      <xdr:colOff>165100</xdr:colOff>
      <xdr:row>37</xdr:row>
      <xdr:rowOff>162560</xdr:rowOff>
    </xdr:to>
    <xdr:sp macro="" textlink="">
      <xdr:nvSpPr>
        <xdr:cNvPr id="518" name="フローチャート: 判断 517">
          <a:extLst>
            <a:ext uri="{FF2B5EF4-FFF2-40B4-BE49-F238E27FC236}">
              <a16:creationId xmlns:a16="http://schemas.microsoft.com/office/drawing/2014/main" id="{00000000-0008-0000-0100-000006020000}"/>
            </a:ext>
          </a:extLst>
        </xdr:cNvPr>
        <xdr:cNvSpPr/>
      </xdr:nvSpPr>
      <xdr:spPr>
        <a:xfrm>
          <a:off x="1454150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38100</xdr:rowOff>
    </xdr:from>
    <xdr:to>
      <xdr:col>72</xdr:col>
      <xdr:colOff>38100</xdr:colOff>
      <xdr:row>37</xdr:row>
      <xdr:rowOff>139700</xdr:rowOff>
    </xdr:to>
    <xdr:sp macro="" textlink="">
      <xdr:nvSpPr>
        <xdr:cNvPr id="519" name="フローチャート: 判断 518">
          <a:extLst>
            <a:ext uri="{FF2B5EF4-FFF2-40B4-BE49-F238E27FC236}">
              <a16:creationId xmlns:a16="http://schemas.microsoft.com/office/drawing/2014/main" id="{00000000-0008-0000-0100-000007020000}"/>
            </a:ext>
          </a:extLst>
        </xdr:cNvPr>
        <xdr:cNvSpPr/>
      </xdr:nvSpPr>
      <xdr:spPr>
        <a:xfrm>
          <a:off x="13652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54610</xdr:rowOff>
    </xdr:from>
    <xdr:to>
      <xdr:col>67</xdr:col>
      <xdr:colOff>101600</xdr:colOff>
      <xdr:row>37</xdr:row>
      <xdr:rowOff>156210</xdr:rowOff>
    </xdr:to>
    <xdr:sp macro="" textlink="">
      <xdr:nvSpPr>
        <xdr:cNvPr id="520" name="フローチャート: 判断 519">
          <a:extLst>
            <a:ext uri="{FF2B5EF4-FFF2-40B4-BE49-F238E27FC236}">
              <a16:creationId xmlns:a16="http://schemas.microsoft.com/office/drawing/2014/main" id="{00000000-0008-0000-0100-000008020000}"/>
            </a:ext>
          </a:extLst>
        </xdr:cNvPr>
        <xdr:cNvSpPr/>
      </xdr:nvSpPr>
      <xdr:spPr>
        <a:xfrm>
          <a:off x="1276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102870</xdr:rowOff>
    </xdr:from>
    <xdr:to>
      <xdr:col>85</xdr:col>
      <xdr:colOff>177800</xdr:colOff>
      <xdr:row>39</xdr:row>
      <xdr:rowOff>33020</xdr:rowOff>
    </xdr:to>
    <xdr:sp macro="" textlink="">
      <xdr:nvSpPr>
        <xdr:cNvPr id="526" name="楕円 525">
          <a:extLst>
            <a:ext uri="{FF2B5EF4-FFF2-40B4-BE49-F238E27FC236}">
              <a16:creationId xmlns:a16="http://schemas.microsoft.com/office/drawing/2014/main" id="{00000000-0008-0000-0100-00000E020000}"/>
            </a:ext>
          </a:extLst>
        </xdr:cNvPr>
        <xdr:cNvSpPr/>
      </xdr:nvSpPr>
      <xdr:spPr>
        <a:xfrm>
          <a:off x="16268700" y="661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81297</xdr:rowOff>
    </xdr:from>
    <xdr:ext cx="405111" cy="259045"/>
    <xdr:sp macro="" textlink="">
      <xdr:nvSpPr>
        <xdr:cNvPr id="527" name="【認定こども園・幼稚園・保育所】&#10;有形固定資産減価償却率該当値テキスト">
          <a:extLst>
            <a:ext uri="{FF2B5EF4-FFF2-40B4-BE49-F238E27FC236}">
              <a16:creationId xmlns:a16="http://schemas.microsoft.com/office/drawing/2014/main" id="{00000000-0008-0000-0100-00000F020000}"/>
            </a:ext>
          </a:extLst>
        </xdr:cNvPr>
        <xdr:cNvSpPr txBox="1"/>
      </xdr:nvSpPr>
      <xdr:spPr>
        <a:xfrm>
          <a:off x="16357600" y="6596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58420</xdr:rowOff>
    </xdr:from>
    <xdr:to>
      <xdr:col>81</xdr:col>
      <xdr:colOff>101600</xdr:colOff>
      <xdr:row>38</xdr:row>
      <xdr:rowOff>160020</xdr:rowOff>
    </xdr:to>
    <xdr:sp macro="" textlink="">
      <xdr:nvSpPr>
        <xdr:cNvPr id="528" name="楕円 527">
          <a:extLst>
            <a:ext uri="{FF2B5EF4-FFF2-40B4-BE49-F238E27FC236}">
              <a16:creationId xmlns:a16="http://schemas.microsoft.com/office/drawing/2014/main" id="{00000000-0008-0000-0100-000010020000}"/>
            </a:ext>
          </a:extLst>
        </xdr:cNvPr>
        <xdr:cNvSpPr/>
      </xdr:nvSpPr>
      <xdr:spPr>
        <a:xfrm>
          <a:off x="15430500" y="657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109220</xdr:rowOff>
    </xdr:from>
    <xdr:to>
      <xdr:col>85</xdr:col>
      <xdr:colOff>127000</xdr:colOff>
      <xdr:row>38</xdr:row>
      <xdr:rowOff>153670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5481300" y="6624320"/>
          <a:ext cx="8382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139700</xdr:rowOff>
    </xdr:from>
    <xdr:to>
      <xdr:col>76</xdr:col>
      <xdr:colOff>165100</xdr:colOff>
      <xdr:row>39</xdr:row>
      <xdr:rowOff>69850</xdr:rowOff>
    </xdr:to>
    <xdr:sp macro="" textlink="">
      <xdr:nvSpPr>
        <xdr:cNvPr id="530" name="楕円 529">
          <a:extLst>
            <a:ext uri="{FF2B5EF4-FFF2-40B4-BE49-F238E27FC236}">
              <a16:creationId xmlns:a16="http://schemas.microsoft.com/office/drawing/2014/main" id="{00000000-0008-0000-0100-000012020000}"/>
            </a:ext>
          </a:extLst>
        </xdr:cNvPr>
        <xdr:cNvSpPr/>
      </xdr:nvSpPr>
      <xdr:spPr>
        <a:xfrm>
          <a:off x="14541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109220</xdr:rowOff>
    </xdr:from>
    <xdr:to>
      <xdr:col>81</xdr:col>
      <xdr:colOff>50800</xdr:colOff>
      <xdr:row>39</xdr:row>
      <xdr:rowOff>19050</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flipV="1">
          <a:off x="14592300" y="6624320"/>
          <a:ext cx="889000" cy="8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104140</xdr:rowOff>
    </xdr:from>
    <xdr:to>
      <xdr:col>72</xdr:col>
      <xdr:colOff>38100</xdr:colOff>
      <xdr:row>39</xdr:row>
      <xdr:rowOff>34290</xdr:rowOff>
    </xdr:to>
    <xdr:sp macro="" textlink="">
      <xdr:nvSpPr>
        <xdr:cNvPr id="532" name="楕円 531">
          <a:extLst>
            <a:ext uri="{FF2B5EF4-FFF2-40B4-BE49-F238E27FC236}">
              <a16:creationId xmlns:a16="http://schemas.microsoft.com/office/drawing/2014/main" id="{00000000-0008-0000-0100-000014020000}"/>
            </a:ext>
          </a:extLst>
        </xdr:cNvPr>
        <xdr:cNvSpPr/>
      </xdr:nvSpPr>
      <xdr:spPr>
        <a:xfrm>
          <a:off x="13652500" y="661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154940</xdr:rowOff>
    </xdr:from>
    <xdr:to>
      <xdr:col>76</xdr:col>
      <xdr:colOff>114300</xdr:colOff>
      <xdr:row>39</xdr:row>
      <xdr:rowOff>19050</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3703300" y="6670040"/>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82550</xdr:rowOff>
    </xdr:from>
    <xdr:to>
      <xdr:col>67</xdr:col>
      <xdr:colOff>101600</xdr:colOff>
      <xdr:row>39</xdr:row>
      <xdr:rowOff>12700</xdr:rowOff>
    </xdr:to>
    <xdr:sp macro="" textlink="">
      <xdr:nvSpPr>
        <xdr:cNvPr id="534" name="楕円 533">
          <a:extLst>
            <a:ext uri="{FF2B5EF4-FFF2-40B4-BE49-F238E27FC236}">
              <a16:creationId xmlns:a16="http://schemas.microsoft.com/office/drawing/2014/main" id="{00000000-0008-0000-0100-000016020000}"/>
            </a:ext>
          </a:extLst>
        </xdr:cNvPr>
        <xdr:cNvSpPr/>
      </xdr:nvSpPr>
      <xdr:spPr>
        <a:xfrm>
          <a:off x="12763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133350</xdr:rowOff>
    </xdr:from>
    <xdr:to>
      <xdr:col>71</xdr:col>
      <xdr:colOff>177800</xdr:colOff>
      <xdr:row>38</xdr:row>
      <xdr:rowOff>154940</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2814300" y="664845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11447</xdr:rowOff>
    </xdr:from>
    <xdr:ext cx="405111" cy="259045"/>
    <xdr:sp macro="" textlink="">
      <xdr:nvSpPr>
        <xdr:cNvPr id="536" name="n_1aveValue【認定こども園・幼稚園・保育所】&#10;有形固定資産減価償却率">
          <a:extLst>
            <a:ext uri="{FF2B5EF4-FFF2-40B4-BE49-F238E27FC236}">
              <a16:creationId xmlns:a16="http://schemas.microsoft.com/office/drawing/2014/main" id="{00000000-0008-0000-0100-000018020000}"/>
            </a:ext>
          </a:extLst>
        </xdr:cNvPr>
        <xdr:cNvSpPr txBox="1"/>
      </xdr:nvSpPr>
      <xdr:spPr>
        <a:xfrm>
          <a:off x="15266044" y="618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7637</xdr:rowOff>
    </xdr:from>
    <xdr:ext cx="405111" cy="259045"/>
    <xdr:sp macro="" textlink="">
      <xdr:nvSpPr>
        <xdr:cNvPr id="537" name="n_2aveValue【認定こども園・幼稚園・保育所】&#10;有形固定資産減価償却率">
          <a:extLst>
            <a:ext uri="{FF2B5EF4-FFF2-40B4-BE49-F238E27FC236}">
              <a16:creationId xmlns:a16="http://schemas.microsoft.com/office/drawing/2014/main" id="{00000000-0008-0000-0100-000019020000}"/>
            </a:ext>
          </a:extLst>
        </xdr:cNvPr>
        <xdr:cNvSpPr txBox="1"/>
      </xdr:nvSpPr>
      <xdr:spPr>
        <a:xfrm>
          <a:off x="14389744" y="617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156227</xdr:rowOff>
    </xdr:from>
    <xdr:ext cx="405111" cy="259045"/>
    <xdr:sp macro="" textlink="">
      <xdr:nvSpPr>
        <xdr:cNvPr id="538" name="n_3aveValue【認定こども園・幼稚園・保育所】&#10;有形固定資産減価償却率">
          <a:extLst>
            <a:ext uri="{FF2B5EF4-FFF2-40B4-BE49-F238E27FC236}">
              <a16:creationId xmlns:a16="http://schemas.microsoft.com/office/drawing/2014/main" id="{00000000-0008-0000-0100-00001A020000}"/>
            </a:ext>
          </a:extLst>
        </xdr:cNvPr>
        <xdr:cNvSpPr txBox="1"/>
      </xdr:nvSpPr>
      <xdr:spPr>
        <a:xfrm>
          <a:off x="13500744" y="615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1287</xdr:rowOff>
    </xdr:from>
    <xdr:ext cx="405111" cy="259045"/>
    <xdr:sp macro="" textlink="">
      <xdr:nvSpPr>
        <xdr:cNvPr id="539" name="n_4aveValue【認定こども園・幼稚園・保育所】&#10;有形固定資産減価償却率">
          <a:extLst>
            <a:ext uri="{FF2B5EF4-FFF2-40B4-BE49-F238E27FC236}">
              <a16:creationId xmlns:a16="http://schemas.microsoft.com/office/drawing/2014/main" id="{00000000-0008-0000-0100-00001B020000}"/>
            </a:ext>
          </a:extLst>
        </xdr:cNvPr>
        <xdr:cNvSpPr txBox="1"/>
      </xdr:nvSpPr>
      <xdr:spPr>
        <a:xfrm>
          <a:off x="12611744" y="6173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151147</xdr:rowOff>
    </xdr:from>
    <xdr:ext cx="405111" cy="259045"/>
    <xdr:sp macro="" textlink="">
      <xdr:nvSpPr>
        <xdr:cNvPr id="540" name="n_1mainValue【認定こども園・幼稚園・保育所】&#10;有形固定資産減価償却率">
          <a:extLst>
            <a:ext uri="{FF2B5EF4-FFF2-40B4-BE49-F238E27FC236}">
              <a16:creationId xmlns:a16="http://schemas.microsoft.com/office/drawing/2014/main" id="{00000000-0008-0000-0100-00001C020000}"/>
            </a:ext>
          </a:extLst>
        </xdr:cNvPr>
        <xdr:cNvSpPr txBox="1"/>
      </xdr:nvSpPr>
      <xdr:spPr>
        <a:xfrm>
          <a:off x="15266044" y="6666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60977</xdr:rowOff>
    </xdr:from>
    <xdr:ext cx="405111" cy="259045"/>
    <xdr:sp macro="" textlink="">
      <xdr:nvSpPr>
        <xdr:cNvPr id="541" name="n_2mainValue【認定こども園・幼稚園・保育所】&#10;有形固定資産減価償却率">
          <a:extLst>
            <a:ext uri="{FF2B5EF4-FFF2-40B4-BE49-F238E27FC236}">
              <a16:creationId xmlns:a16="http://schemas.microsoft.com/office/drawing/2014/main" id="{00000000-0008-0000-0100-00001D020000}"/>
            </a:ext>
          </a:extLst>
        </xdr:cNvPr>
        <xdr:cNvSpPr txBox="1"/>
      </xdr:nvSpPr>
      <xdr:spPr>
        <a:xfrm>
          <a:off x="14389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25417</xdr:rowOff>
    </xdr:from>
    <xdr:ext cx="405111" cy="259045"/>
    <xdr:sp macro="" textlink="">
      <xdr:nvSpPr>
        <xdr:cNvPr id="542" name="n_3mainValue【認定こども園・幼稚園・保育所】&#10;有形固定資産減価償却率">
          <a:extLst>
            <a:ext uri="{FF2B5EF4-FFF2-40B4-BE49-F238E27FC236}">
              <a16:creationId xmlns:a16="http://schemas.microsoft.com/office/drawing/2014/main" id="{00000000-0008-0000-0100-00001E020000}"/>
            </a:ext>
          </a:extLst>
        </xdr:cNvPr>
        <xdr:cNvSpPr txBox="1"/>
      </xdr:nvSpPr>
      <xdr:spPr>
        <a:xfrm>
          <a:off x="13500744" y="6711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3827</xdr:rowOff>
    </xdr:from>
    <xdr:ext cx="405111" cy="259045"/>
    <xdr:sp macro="" textlink="">
      <xdr:nvSpPr>
        <xdr:cNvPr id="543" name="n_4mainValue【認定こども園・幼稚園・保育所】&#10;有形固定資産減価償却率">
          <a:extLst>
            <a:ext uri="{FF2B5EF4-FFF2-40B4-BE49-F238E27FC236}">
              <a16:creationId xmlns:a16="http://schemas.microsoft.com/office/drawing/2014/main" id="{00000000-0008-0000-0100-00001F020000}"/>
            </a:ext>
          </a:extLst>
        </xdr:cNvPr>
        <xdr:cNvSpPr txBox="1"/>
      </xdr:nvSpPr>
      <xdr:spPr>
        <a:xfrm>
          <a:off x="126117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a:extLst>
            <a:ext uri="{FF2B5EF4-FFF2-40B4-BE49-F238E27FC236}">
              <a16:creationId xmlns:a16="http://schemas.microsoft.com/office/drawing/2014/main" id="{00000000-0008-0000-0100-000027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4" name="【認定こども園・幼稚園・保育所】&#10;一人当たり面積グラフ枠">
          <a:extLst>
            <a:ext uri="{FF2B5EF4-FFF2-40B4-BE49-F238E27FC236}">
              <a16:creationId xmlns:a16="http://schemas.microsoft.com/office/drawing/2014/main" id="{00000000-0008-0000-0100-000034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flipV="1">
          <a:off x="22160864" y="581634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566" name="【認定こども園・幼稚園・保育所】&#10;一人当たり面積最小値テキスト">
          <a:extLst>
            <a:ext uri="{FF2B5EF4-FFF2-40B4-BE49-F238E27FC236}">
              <a16:creationId xmlns:a16="http://schemas.microsoft.com/office/drawing/2014/main" id="{00000000-0008-0000-0100-000036020000}"/>
            </a:ext>
          </a:extLst>
        </xdr:cNvPr>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568" name="【認定こども園・幼稚園・保育所】&#10;一人当たり面積最大値テキスト">
          <a:extLst>
            <a:ext uri="{FF2B5EF4-FFF2-40B4-BE49-F238E27FC236}">
              <a16:creationId xmlns:a16="http://schemas.microsoft.com/office/drawing/2014/main" id="{00000000-0008-0000-0100-000038020000}"/>
            </a:ext>
          </a:extLst>
        </xdr:cNvPr>
        <xdr:cNvSpPr txBox="1"/>
      </xdr:nvSpPr>
      <xdr:spPr>
        <a:xfrm>
          <a:off x="22199600" y="559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22072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2557</xdr:rowOff>
    </xdr:from>
    <xdr:ext cx="469744" cy="259045"/>
    <xdr:sp macro="" textlink="">
      <xdr:nvSpPr>
        <xdr:cNvPr id="570" name="【認定こども園・幼稚園・保育所】&#10;一人当たり面積平均値テキスト">
          <a:extLst>
            <a:ext uri="{FF2B5EF4-FFF2-40B4-BE49-F238E27FC236}">
              <a16:creationId xmlns:a16="http://schemas.microsoft.com/office/drawing/2014/main" id="{00000000-0008-0000-0100-00003A020000}"/>
            </a:ext>
          </a:extLst>
        </xdr:cNvPr>
        <xdr:cNvSpPr txBox="1"/>
      </xdr:nvSpPr>
      <xdr:spPr>
        <a:xfrm>
          <a:off x="22199600" y="651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571" name="フローチャート: 判断 570">
          <a:extLst>
            <a:ext uri="{FF2B5EF4-FFF2-40B4-BE49-F238E27FC236}">
              <a16:creationId xmlns:a16="http://schemas.microsoft.com/office/drawing/2014/main" id="{00000000-0008-0000-0100-00003B020000}"/>
            </a:ext>
          </a:extLst>
        </xdr:cNvPr>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xdr:rowOff>
    </xdr:from>
    <xdr:to>
      <xdr:col>112</xdr:col>
      <xdr:colOff>38100</xdr:colOff>
      <xdr:row>39</xdr:row>
      <xdr:rowOff>101854</xdr:rowOff>
    </xdr:to>
    <xdr:sp macro="" textlink="">
      <xdr:nvSpPr>
        <xdr:cNvPr id="572" name="フローチャート: 判断 571">
          <a:extLst>
            <a:ext uri="{FF2B5EF4-FFF2-40B4-BE49-F238E27FC236}">
              <a16:creationId xmlns:a16="http://schemas.microsoft.com/office/drawing/2014/main" id="{00000000-0008-0000-0100-00003C020000}"/>
            </a:ext>
          </a:extLst>
        </xdr:cNvPr>
        <xdr:cNvSpPr/>
      </xdr:nvSpPr>
      <xdr:spPr>
        <a:xfrm>
          <a:off x="212725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11684</xdr:rowOff>
    </xdr:from>
    <xdr:to>
      <xdr:col>107</xdr:col>
      <xdr:colOff>101600</xdr:colOff>
      <xdr:row>39</xdr:row>
      <xdr:rowOff>113284</xdr:rowOff>
    </xdr:to>
    <xdr:sp macro="" textlink="">
      <xdr:nvSpPr>
        <xdr:cNvPr id="573" name="フローチャート: 判断 572">
          <a:extLst>
            <a:ext uri="{FF2B5EF4-FFF2-40B4-BE49-F238E27FC236}">
              <a16:creationId xmlns:a16="http://schemas.microsoft.com/office/drawing/2014/main" id="{00000000-0008-0000-0100-00003D020000}"/>
            </a:ext>
          </a:extLst>
        </xdr:cNvPr>
        <xdr:cNvSpPr/>
      </xdr:nvSpPr>
      <xdr:spPr>
        <a:xfrm>
          <a:off x="20383500" y="669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574" name="フローチャート: 判断 573">
          <a:extLst>
            <a:ext uri="{FF2B5EF4-FFF2-40B4-BE49-F238E27FC236}">
              <a16:creationId xmlns:a16="http://schemas.microsoft.com/office/drawing/2014/main" id="{00000000-0008-0000-0100-00003E020000}"/>
            </a:ext>
          </a:extLst>
        </xdr:cNvPr>
        <xdr:cNvSpPr/>
      </xdr:nvSpPr>
      <xdr:spPr>
        <a:xfrm>
          <a:off x="19494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575" name="フローチャート: 判断 574">
          <a:extLst>
            <a:ext uri="{FF2B5EF4-FFF2-40B4-BE49-F238E27FC236}">
              <a16:creationId xmlns:a16="http://schemas.microsoft.com/office/drawing/2014/main" id="{00000000-0008-0000-0100-00003F020000}"/>
            </a:ext>
          </a:extLst>
        </xdr:cNvPr>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87122</xdr:rowOff>
    </xdr:from>
    <xdr:to>
      <xdr:col>116</xdr:col>
      <xdr:colOff>114300</xdr:colOff>
      <xdr:row>40</xdr:row>
      <xdr:rowOff>17272</xdr:rowOff>
    </xdr:to>
    <xdr:sp macro="" textlink="">
      <xdr:nvSpPr>
        <xdr:cNvPr id="581" name="楕円 580">
          <a:extLst>
            <a:ext uri="{FF2B5EF4-FFF2-40B4-BE49-F238E27FC236}">
              <a16:creationId xmlns:a16="http://schemas.microsoft.com/office/drawing/2014/main" id="{00000000-0008-0000-0100-000045020000}"/>
            </a:ext>
          </a:extLst>
        </xdr:cNvPr>
        <xdr:cNvSpPr/>
      </xdr:nvSpPr>
      <xdr:spPr>
        <a:xfrm>
          <a:off x="22110700" y="677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65549</xdr:rowOff>
    </xdr:from>
    <xdr:ext cx="469744" cy="259045"/>
    <xdr:sp macro="" textlink="">
      <xdr:nvSpPr>
        <xdr:cNvPr id="582" name="【認定こども園・幼稚園・保育所】&#10;一人当たり面積該当値テキスト">
          <a:extLst>
            <a:ext uri="{FF2B5EF4-FFF2-40B4-BE49-F238E27FC236}">
              <a16:creationId xmlns:a16="http://schemas.microsoft.com/office/drawing/2014/main" id="{00000000-0008-0000-0100-000046020000}"/>
            </a:ext>
          </a:extLst>
        </xdr:cNvPr>
        <xdr:cNvSpPr txBox="1"/>
      </xdr:nvSpPr>
      <xdr:spPr>
        <a:xfrm>
          <a:off x="22199600" y="675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91694</xdr:rowOff>
    </xdr:from>
    <xdr:to>
      <xdr:col>112</xdr:col>
      <xdr:colOff>38100</xdr:colOff>
      <xdr:row>40</xdr:row>
      <xdr:rowOff>21844</xdr:rowOff>
    </xdr:to>
    <xdr:sp macro="" textlink="">
      <xdr:nvSpPr>
        <xdr:cNvPr id="583" name="楕円 582">
          <a:extLst>
            <a:ext uri="{FF2B5EF4-FFF2-40B4-BE49-F238E27FC236}">
              <a16:creationId xmlns:a16="http://schemas.microsoft.com/office/drawing/2014/main" id="{00000000-0008-0000-0100-000047020000}"/>
            </a:ext>
          </a:extLst>
        </xdr:cNvPr>
        <xdr:cNvSpPr/>
      </xdr:nvSpPr>
      <xdr:spPr>
        <a:xfrm>
          <a:off x="212725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137922</xdr:rowOff>
    </xdr:from>
    <xdr:to>
      <xdr:col>116</xdr:col>
      <xdr:colOff>63500</xdr:colOff>
      <xdr:row>39</xdr:row>
      <xdr:rowOff>142494</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flipV="1">
          <a:off x="21323300" y="68244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100838</xdr:rowOff>
    </xdr:from>
    <xdr:to>
      <xdr:col>107</xdr:col>
      <xdr:colOff>101600</xdr:colOff>
      <xdr:row>39</xdr:row>
      <xdr:rowOff>30988</xdr:rowOff>
    </xdr:to>
    <xdr:sp macro="" textlink="">
      <xdr:nvSpPr>
        <xdr:cNvPr id="585" name="楕円 584">
          <a:extLst>
            <a:ext uri="{FF2B5EF4-FFF2-40B4-BE49-F238E27FC236}">
              <a16:creationId xmlns:a16="http://schemas.microsoft.com/office/drawing/2014/main" id="{00000000-0008-0000-0100-000049020000}"/>
            </a:ext>
          </a:extLst>
        </xdr:cNvPr>
        <xdr:cNvSpPr/>
      </xdr:nvSpPr>
      <xdr:spPr>
        <a:xfrm>
          <a:off x="20383500" y="661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151638</xdr:rowOff>
    </xdr:from>
    <xdr:to>
      <xdr:col>111</xdr:col>
      <xdr:colOff>177800</xdr:colOff>
      <xdr:row>39</xdr:row>
      <xdr:rowOff>142494</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20434300" y="6666738"/>
          <a:ext cx="8890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587" name="楕円 586">
          <a:extLst>
            <a:ext uri="{FF2B5EF4-FFF2-40B4-BE49-F238E27FC236}">
              <a16:creationId xmlns:a16="http://schemas.microsoft.com/office/drawing/2014/main" id="{00000000-0008-0000-0100-00004B020000}"/>
            </a:ext>
          </a:extLst>
        </xdr:cNvPr>
        <xdr:cNvSpPr/>
      </xdr:nvSpPr>
      <xdr:spPr>
        <a:xfrm>
          <a:off x="19494500" y="661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151638</xdr:rowOff>
    </xdr:from>
    <xdr:to>
      <xdr:col>107</xdr:col>
      <xdr:colOff>50800</xdr:colOff>
      <xdr:row>38</xdr:row>
      <xdr:rowOff>151638</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9545300" y="66667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82550</xdr:rowOff>
    </xdr:from>
    <xdr:to>
      <xdr:col>98</xdr:col>
      <xdr:colOff>38100</xdr:colOff>
      <xdr:row>39</xdr:row>
      <xdr:rowOff>12700</xdr:rowOff>
    </xdr:to>
    <xdr:sp macro="" textlink="">
      <xdr:nvSpPr>
        <xdr:cNvPr id="589" name="楕円 588">
          <a:extLst>
            <a:ext uri="{FF2B5EF4-FFF2-40B4-BE49-F238E27FC236}">
              <a16:creationId xmlns:a16="http://schemas.microsoft.com/office/drawing/2014/main" id="{00000000-0008-0000-0100-00004D020000}"/>
            </a:ext>
          </a:extLst>
        </xdr:cNvPr>
        <xdr:cNvSpPr/>
      </xdr:nvSpPr>
      <xdr:spPr>
        <a:xfrm>
          <a:off x="18605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133350</xdr:rowOff>
    </xdr:from>
    <xdr:to>
      <xdr:col>102</xdr:col>
      <xdr:colOff>114300</xdr:colOff>
      <xdr:row>38</xdr:row>
      <xdr:rowOff>151638</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8656300" y="664845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118381</xdr:rowOff>
    </xdr:from>
    <xdr:ext cx="469744" cy="259045"/>
    <xdr:sp macro="" textlink="">
      <xdr:nvSpPr>
        <xdr:cNvPr id="591" name="n_1aveValue【認定こども園・幼稚園・保育所】&#10;一人当たり面積">
          <a:extLst>
            <a:ext uri="{FF2B5EF4-FFF2-40B4-BE49-F238E27FC236}">
              <a16:creationId xmlns:a16="http://schemas.microsoft.com/office/drawing/2014/main" id="{00000000-0008-0000-0100-00004F020000}"/>
            </a:ext>
          </a:extLst>
        </xdr:cNvPr>
        <xdr:cNvSpPr txBox="1"/>
      </xdr:nvSpPr>
      <xdr:spPr>
        <a:xfrm>
          <a:off x="21075727" y="646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104411</xdr:rowOff>
    </xdr:from>
    <xdr:ext cx="469744" cy="259045"/>
    <xdr:sp macro="" textlink="">
      <xdr:nvSpPr>
        <xdr:cNvPr id="592" name="n_2aveValue【認定こども園・幼稚園・保育所】&#10;一人当たり面積">
          <a:extLst>
            <a:ext uri="{FF2B5EF4-FFF2-40B4-BE49-F238E27FC236}">
              <a16:creationId xmlns:a16="http://schemas.microsoft.com/office/drawing/2014/main" id="{00000000-0008-0000-0100-000050020000}"/>
            </a:ext>
          </a:extLst>
        </xdr:cNvPr>
        <xdr:cNvSpPr txBox="1"/>
      </xdr:nvSpPr>
      <xdr:spPr>
        <a:xfrm>
          <a:off x="20199427" y="679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97553</xdr:rowOff>
    </xdr:from>
    <xdr:ext cx="469744" cy="259045"/>
    <xdr:sp macro="" textlink="">
      <xdr:nvSpPr>
        <xdr:cNvPr id="593" name="n_3aveValue【認定こども園・幼稚園・保育所】&#10;一人当たり面積">
          <a:extLst>
            <a:ext uri="{FF2B5EF4-FFF2-40B4-BE49-F238E27FC236}">
              <a16:creationId xmlns:a16="http://schemas.microsoft.com/office/drawing/2014/main" id="{00000000-0008-0000-0100-000051020000}"/>
            </a:ext>
          </a:extLst>
        </xdr:cNvPr>
        <xdr:cNvSpPr txBox="1"/>
      </xdr:nvSpPr>
      <xdr:spPr>
        <a:xfrm>
          <a:off x="193104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95267</xdr:rowOff>
    </xdr:from>
    <xdr:ext cx="469744" cy="259045"/>
    <xdr:sp macro="" textlink="">
      <xdr:nvSpPr>
        <xdr:cNvPr id="594" name="n_4aveValue【認定こども園・幼稚園・保育所】&#10;一人当たり面積">
          <a:extLst>
            <a:ext uri="{FF2B5EF4-FFF2-40B4-BE49-F238E27FC236}">
              <a16:creationId xmlns:a16="http://schemas.microsoft.com/office/drawing/2014/main" id="{00000000-0008-0000-0100-000052020000}"/>
            </a:ext>
          </a:extLst>
        </xdr:cNvPr>
        <xdr:cNvSpPr txBox="1"/>
      </xdr:nvSpPr>
      <xdr:spPr>
        <a:xfrm>
          <a:off x="18421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12971</xdr:rowOff>
    </xdr:from>
    <xdr:ext cx="469744" cy="259045"/>
    <xdr:sp macro="" textlink="">
      <xdr:nvSpPr>
        <xdr:cNvPr id="595" name="n_1mainValue【認定こども園・幼稚園・保育所】&#10;一人当たり面積">
          <a:extLst>
            <a:ext uri="{FF2B5EF4-FFF2-40B4-BE49-F238E27FC236}">
              <a16:creationId xmlns:a16="http://schemas.microsoft.com/office/drawing/2014/main" id="{00000000-0008-0000-0100-000053020000}"/>
            </a:ext>
          </a:extLst>
        </xdr:cNvPr>
        <xdr:cNvSpPr txBox="1"/>
      </xdr:nvSpPr>
      <xdr:spPr>
        <a:xfrm>
          <a:off x="210757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47515</xdr:rowOff>
    </xdr:from>
    <xdr:ext cx="469744" cy="259045"/>
    <xdr:sp macro="" textlink="">
      <xdr:nvSpPr>
        <xdr:cNvPr id="596" name="n_2mainValue【認定こども園・幼稚園・保育所】&#10;一人当たり面積">
          <a:extLst>
            <a:ext uri="{FF2B5EF4-FFF2-40B4-BE49-F238E27FC236}">
              <a16:creationId xmlns:a16="http://schemas.microsoft.com/office/drawing/2014/main" id="{00000000-0008-0000-0100-000054020000}"/>
            </a:ext>
          </a:extLst>
        </xdr:cNvPr>
        <xdr:cNvSpPr txBox="1"/>
      </xdr:nvSpPr>
      <xdr:spPr>
        <a:xfrm>
          <a:off x="20199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47515</xdr:rowOff>
    </xdr:from>
    <xdr:ext cx="469744" cy="259045"/>
    <xdr:sp macro="" textlink="">
      <xdr:nvSpPr>
        <xdr:cNvPr id="597" name="n_3mainValue【認定こども園・幼稚園・保育所】&#10;一人当たり面積">
          <a:extLst>
            <a:ext uri="{FF2B5EF4-FFF2-40B4-BE49-F238E27FC236}">
              <a16:creationId xmlns:a16="http://schemas.microsoft.com/office/drawing/2014/main" id="{00000000-0008-0000-0100-000055020000}"/>
            </a:ext>
          </a:extLst>
        </xdr:cNvPr>
        <xdr:cNvSpPr txBox="1"/>
      </xdr:nvSpPr>
      <xdr:spPr>
        <a:xfrm>
          <a:off x="19310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29227</xdr:rowOff>
    </xdr:from>
    <xdr:ext cx="469744" cy="259045"/>
    <xdr:sp macro="" textlink="">
      <xdr:nvSpPr>
        <xdr:cNvPr id="598" name="n_4mainValue【認定こども園・幼稚園・保育所】&#10;一人当たり面積">
          <a:extLst>
            <a:ext uri="{FF2B5EF4-FFF2-40B4-BE49-F238E27FC236}">
              <a16:creationId xmlns:a16="http://schemas.microsoft.com/office/drawing/2014/main" id="{00000000-0008-0000-0100-000056020000}"/>
            </a:ext>
          </a:extLst>
        </xdr:cNvPr>
        <xdr:cNvSpPr txBox="1"/>
      </xdr:nvSpPr>
      <xdr:spPr>
        <a:xfrm>
          <a:off x="1842142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9" name="正方形/長方形 598">
          <a:extLst>
            <a:ext uri="{FF2B5EF4-FFF2-40B4-BE49-F238E27FC236}">
              <a16:creationId xmlns:a16="http://schemas.microsoft.com/office/drawing/2014/main" id="{00000000-0008-0000-0100-000057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0" name="正方形/長方形 599">
          <a:extLst>
            <a:ext uri="{FF2B5EF4-FFF2-40B4-BE49-F238E27FC236}">
              <a16:creationId xmlns:a16="http://schemas.microsoft.com/office/drawing/2014/main" id="{00000000-0008-0000-0100-000058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1" name="正方形/長方形 600">
          <a:extLst>
            <a:ext uri="{FF2B5EF4-FFF2-40B4-BE49-F238E27FC236}">
              <a16:creationId xmlns:a16="http://schemas.microsoft.com/office/drawing/2014/main" id="{00000000-0008-0000-0100-000059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2" name="正方形/長方形 601">
          <a:extLst>
            <a:ext uri="{FF2B5EF4-FFF2-40B4-BE49-F238E27FC236}">
              <a16:creationId xmlns:a16="http://schemas.microsoft.com/office/drawing/2014/main" id="{00000000-0008-0000-0100-00005A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3" name="正方形/長方形 602">
          <a:extLst>
            <a:ext uri="{FF2B5EF4-FFF2-40B4-BE49-F238E27FC236}">
              <a16:creationId xmlns:a16="http://schemas.microsoft.com/office/drawing/2014/main" id="{00000000-0008-0000-0100-00005B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4" name="正方形/長方形 603">
          <a:extLst>
            <a:ext uri="{FF2B5EF4-FFF2-40B4-BE49-F238E27FC236}">
              <a16:creationId xmlns:a16="http://schemas.microsoft.com/office/drawing/2014/main" id="{00000000-0008-0000-0100-00005C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0" name="【学校施設】&#10;有形固定資産減価償却率グラフ枠">
          <a:extLst>
            <a:ext uri="{FF2B5EF4-FFF2-40B4-BE49-F238E27FC236}">
              <a16:creationId xmlns:a16="http://schemas.microsoft.com/office/drawing/2014/main" id="{00000000-0008-0000-0100-00006C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621" name="直線コネクタ 620">
          <a:extLst>
            <a:ext uri="{FF2B5EF4-FFF2-40B4-BE49-F238E27FC236}">
              <a16:creationId xmlns:a16="http://schemas.microsoft.com/office/drawing/2014/main" id="{00000000-0008-0000-0100-00006D020000}"/>
            </a:ext>
          </a:extLst>
        </xdr:cNvPr>
        <xdr:cNvCxnSpPr/>
      </xdr:nvCxnSpPr>
      <xdr:spPr>
        <a:xfrm flipV="1">
          <a:off x="16318864" y="946632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622" name="【学校施設】&#10;有形固定資産減価償却率最小値テキスト">
          <a:extLst>
            <a:ext uri="{FF2B5EF4-FFF2-40B4-BE49-F238E27FC236}">
              <a16:creationId xmlns:a16="http://schemas.microsoft.com/office/drawing/2014/main" id="{00000000-0008-0000-0100-00006E020000}"/>
            </a:ext>
          </a:extLst>
        </xdr:cNvPr>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624" name="【学校施設】&#10;有形固定資産減価償却率最大値テキスト">
          <a:extLst>
            <a:ext uri="{FF2B5EF4-FFF2-40B4-BE49-F238E27FC236}">
              <a16:creationId xmlns:a16="http://schemas.microsoft.com/office/drawing/2014/main" id="{00000000-0008-0000-0100-000070020000}"/>
            </a:ext>
          </a:extLst>
        </xdr:cNvPr>
        <xdr:cNvSpPr txBox="1"/>
      </xdr:nvSpPr>
      <xdr:spPr>
        <a:xfrm>
          <a:off x="16357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625" name="直線コネクタ 624">
          <a:extLst>
            <a:ext uri="{FF2B5EF4-FFF2-40B4-BE49-F238E27FC236}">
              <a16:creationId xmlns:a16="http://schemas.microsoft.com/office/drawing/2014/main" id="{00000000-0008-0000-0100-000071020000}"/>
            </a:ext>
          </a:extLst>
        </xdr:cNvPr>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94505</xdr:rowOff>
    </xdr:from>
    <xdr:ext cx="405111" cy="259045"/>
    <xdr:sp macro="" textlink="">
      <xdr:nvSpPr>
        <xdr:cNvPr id="626" name="【学校施設】&#10;有形固定資産減価償却率平均値テキスト">
          <a:extLst>
            <a:ext uri="{FF2B5EF4-FFF2-40B4-BE49-F238E27FC236}">
              <a16:creationId xmlns:a16="http://schemas.microsoft.com/office/drawing/2014/main" id="{00000000-0008-0000-0100-000072020000}"/>
            </a:ext>
          </a:extLst>
        </xdr:cNvPr>
        <xdr:cNvSpPr txBox="1"/>
      </xdr:nvSpPr>
      <xdr:spPr>
        <a:xfrm>
          <a:off x="16357600" y="10038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627" name="フローチャート: 判断 626">
          <a:extLst>
            <a:ext uri="{FF2B5EF4-FFF2-40B4-BE49-F238E27FC236}">
              <a16:creationId xmlns:a16="http://schemas.microsoft.com/office/drawing/2014/main" id="{00000000-0008-0000-0100-000073020000}"/>
            </a:ext>
          </a:extLst>
        </xdr:cNvPr>
        <xdr:cNvSpPr/>
      </xdr:nvSpPr>
      <xdr:spPr>
        <a:xfrm>
          <a:off x="162687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628" name="フローチャート: 判断 627">
          <a:extLst>
            <a:ext uri="{FF2B5EF4-FFF2-40B4-BE49-F238E27FC236}">
              <a16:creationId xmlns:a16="http://schemas.microsoft.com/office/drawing/2014/main" id="{00000000-0008-0000-0100-000074020000}"/>
            </a:ext>
          </a:extLst>
        </xdr:cNvPr>
        <xdr:cNvSpPr/>
      </xdr:nvSpPr>
      <xdr:spPr>
        <a:xfrm>
          <a:off x="15430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629" name="フローチャート: 判断 628">
          <a:extLst>
            <a:ext uri="{FF2B5EF4-FFF2-40B4-BE49-F238E27FC236}">
              <a16:creationId xmlns:a16="http://schemas.microsoft.com/office/drawing/2014/main" id="{00000000-0008-0000-0100-000075020000}"/>
            </a:ext>
          </a:extLst>
        </xdr:cNvPr>
        <xdr:cNvSpPr/>
      </xdr:nvSpPr>
      <xdr:spPr>
        <a:xfrm>
          <a:off x="14541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630" name="フローチャート: 判断 629">
          <a:extLst>
            <a:ext uri="{FF2B5EF4-FFF2-40B4-BE49-F238E27FC236}">
              <a16:creationId xmlns:a16="http://schemas.microsoft.com/office/drawing/2014/main" id="{00000000-0008-0000-0100-000076020000}"/>
            </a:ext>
          </a:extLst>
        </xdr:cNvPr>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macro="" textlink="">
      <xdr:nvSpPr>
        <xdr:cNvPr id="631" name="フローチャート: 判断 630">
          <a:extLst>
            <a:ext uri="{FF2B5EF4-FFF2-40B4-BE49-F238E27FC236}">
              <a16:creationId xmlns:a16="http://schemas.microsoft.com/office/drawing/2014/main" id="{00000000-0008-0000-0100-000077020000}"/>
            </a:ext>
          </a:extLst>
        </xdr:cNvPr>
        <xdr:cNvSpPr/>
      </xdr:nvSpPr>
      <xdr:spPr>
        <a:xfrm>
          <a:off x="12763500" y="100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65786</xdr:rowOff>
    </xdr:from>
    <xdr:to>
      <xdr:col>85</xdr:col>
      <xdr:colOff>177800</xdr:colOff>
      <xdr:row>58</xdr:row>
      <xdr:rowOff>167386</xdr:rowOff>
    </xdr:to>
    <xdr:sp macro="" textlink="">
      <xdr:nvSpPr>
        <xdr:cNvPr id="637" name="楕円 636">
          <a:extLst>
            <a:ext uri="{FF2B5EF4-FFF2-40B4-BE49-F238E27FC236}">
              <a16:creationId xmlns:a16="http://schemas.microsoft.com/office/drawing/2014/main" id="{00000000-0008-0000-0100-00007D020000}"/>
            </a:ext>
          </a:extLst>
        </xdr:cNvPr>
        <xdr:cNvSpPr/>
      </xdr:nvSpPr>
      <xdr:spPr>
        <a:xfrm>
          <a:off x="16268700" y="1000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88663</xdr:rowOff>
    </xdr:from>
    <xdr:ext cx="405111" cy="259045"/>
    <xdr:sp macro="" textlink="">
      <xdr:nvSpPr>
        <xdr:cNvPr id="638" name="【学校施設】&#10;有形固定資産減価償却率該当値テキスト">
          <a:extLst>
            <a:ext uri="{FF2B5EF4-FFF2-40B4-BE49-F238E27FC236}">
              <a16:creationId xmlns:a16="http://schemas.microsoft.com/office/drawing/2014/main" id="{00000000-0008-0000-0100-00007E020000}"/>
            </a:ext>
          </a:extLst>
        </xdr:cNvPr>
        <xdr:cNvSpPr txBox="1"/>
      </xdr:nvSpPr>
      <xdr:spPr>
        <a:xfrm>
          <a:off x="16357600" y="986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24638</xdr:rowOff>
    </xdr:from>
    <xdr:to>
      <xdr:col>81</xdr:col>
      <xdr:colOff>101600</xdr:colOff>
      <xdr:row>58</xdr:row>
      <xdr:rowOff>126238</xdr:rowOff>
    </xdr:to>
    <xdr:sp macro="" textlink="">
      <xdr:nvSpPr>
        <xdr:cNvPr id="639" name="楕円 638">
          <a:extLst>
            <a:ext uri="{FF2B5EF4-FFF2-40B4-BE49-F238E27FC236}">
              <a16:creationId xmlns:a16="http://schemas.microsoft.com/office/drawing/2014/main" id="{00000000-0008-0000-0100-00007F020000}"/>
            </a:ext>
          </a:extLst>
        </xdr:cNvPr>
        <xdr:cNvSpPr/>
      </xdr:nvSpPr>
      <xdr:spPr>
        <a:xfrm>
          <a:off x="15430500" y="996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75438</xdr:rowOff>
    </xdr:from>
    <xdr:to>
      <xdr:col>85</xdr:col>
      <xdr:colOff>127000</xdr:colOff>
      <xdr:row>58</xdr:row>
      <xdr:rowOff>116586</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5481300" y="1001953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45212</xdr:rowOff>
    </xdr:from>
    <xdr:to>
      <xdr:col>76</xdr:col>
      <xdr:colOff>165100</xdr:colOff>
      <xdr:row>58</xdr:row>
      <xdr:rowOff>146812</xdr:rowOff>
    </xdr:to>
    <xdr:sp macro="" textlink="">
      <xdr:nvSpPr>
        <xdr:cNvPr id="641" name="楕円 640">
          <a:extLst>
            <a:ext uri="{FF2B5EF4-FFF2-40B4-BE49-F238E27FC236}">
              <a16:creationId xmlns:a16="http://schemas.microsoft.com/office/drawing/2014/main" id="{00000000-0008-0000-0100-000081020000}"/>
            </a:ext>
          </a:extLst>
        </xdr:cNvPr>
        <xdr:cNvSpPr/>
      </xdr:nvSpPr>
      <xdr:spPr>
        <a:xfrm>
          <a:off x="14541500" y="998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75438</xdr:rowOff>
    </xdr:from>
    <xdr:to>
      <xdr:col>81</xdr:col>
      <xdr:colOff>50800</xdr:colOff>
      <xdr:row>58</xdr:row>
      <xdr:rowOff>96012</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flipV="1">
          <a:off x="14592300" y="1001953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161798</xdr:rowOff>
    </xdr:from>
    <xdr:to>
      <xdr:col>72</xdr:col>
      <xdr:colOff>38100</xdr:colOff>
      <xdr:row>58</xdr:row>
      <xdr:rowOff>91948</xdr:rowOff>
    </xdr:to>
    <xdr:sp macro="" textlink="">
      <xdr:nvSpPr>
        <xdr:cNvPr id="643" name="楕円 642">
          <a:extLst>
            <a:ext uri="{FF2B5EF4-FFF2-40B4-BE49-F238E27FC236}">
              <a16:creationId xmlns:a16="http://schemas.microsoft.com/office/drawing/2014/main" id="{00000000-0008-0000-0100-000083020000}"/>
            </a:ext>
          </a:extLst>
        </xdr:cNvPr>
        <xdr:cNvSpPr/>
      </xdr:nvSpPr>
      <xdr:spPr>
        <a:xfrm>
          <a:off x="13652500" y="993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41148</xdr:rowOff>
    </xdr:from>
    <xdr:to>
      <xdr:col>76</xdr:col>
      <xdr:colOff>114300</xdr:colOff>
      <xdr:row>58</xdr:row>
      <xdr:rowOff>96012</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3703300" y="99852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109220</xdr:rowOff>
    </xdr:from>
    <xdr:to>
      <xdr:col>67</xdr:col>
      <xdr:colOff>101600</xdr:colOff>
      <xdr:row>58</xdr:row>
      <xdr:rowOff>39370</xdr:rowOff>
    </xdr:to>
    <xdr:sp macro="" textlink="">
      <xdr:nvSpPr>
        <xdr:cNvPr id="645" name="楕円 644">
          <a:extLst>
            <a:ext uri="{FF2B5EF4-FFF2-40B4-BE49-F238E27FC236}">
              <a16:creationId xmlns:a16="http://schemas.microsoft.com/office/drawing/2014/main" id="{00000000-0008-0000-0100-000085020000}"/>
            </a:ext>
          </a:extLst>
        </xdr:cNvPr>
        <xdr:cNvSpPr/>
      </xdr:nvSpPr>
      <xdr:spPr>
        <a:xfrm>
          <a:off x="12763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160020</xdr:rowOff>
    </xdr:from>
    <xdr:to>
      <xdr:col>71</xdr:col>
      <xdr:colOff>177800</xdr:colOff>
      <xdr:row>58</xdr:row>
      <xdr:rowOff>41148</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2814300" y="993267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30497</xdr:rowOff>
    </xdr:from>
    <xdr:ext cx="405111" cy="259045"/>
    <xdr:sp macro="" textlink="">
      <xdr:nvSpPr>
        <xdr:cNvPr id="647" name="n_1aveValue【学校施設】&#10;有形固定資産減価償却率">
          <a:extLst>
            <a:ext uri="{FF2B5EF4-FFF2-40B4-BE49-F238E27FC236}">
              <a16:creationId xmlns:a16="http://schemas.microsoft.com/office/drawing/2014/main" id="{00000000-0008-0000-0100-000087020000}"/>
            </a:ext>
          </a:extLst>
        </xdr:cNvPr>
        <xdr:cNvSpPr txBox="1"/>
      </xdr:nvSpPr>
      <xdr:spPr>
        <a:xfrm>
          <a:off x="152660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9923</xdr:rowOff>
    </xdr:from>
    <xdr:ext cx="405111" cy="259045"/>
    <xdr:sp macro="" textlink="">
      <xdr:nvSpPr>
        <xdr:cNvPr id="648" name="n_2aveValue【学校施設】&#10;有形固定資産減価償却率">
          <a:extLst>
            <a:ext uri="{FF2B5EF4-FFF2-40B4-BE49-F238E27FC236}">
              <a16:creationId xmlns:a16="http://schemas.microsoft.com/office/drawing/2014/main" id="{00000000-0008-0000-0100-000088020000}"/>
            </a:ext>
          </a:extLst>
        </xdr:cNvPr>
        <xdr:cNvSpPr txBox="1"/>
      </xdr:nvSpPr>
      <xdr:spPr>
        <a:xfrm>
          <a:off x="14389744" y="1012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167657</xdr:rowOff>
    </xdr:from>
    <xdr:ext cx="405111" cy="259045"/>
    <xdr:sp macro="" textlink="">
      <xdr:nvSpPr>
        <xdr:cNvPr id="649" name="n_3aveValue【学校施設】&#10;有形固定資産減価償却率">
          <a:extLst>
            <a:ext uri="{FF2B5EF4-FFF2-40B4-BE49-F238E27FC236}">
              <a16:creationId xmlns:a16="http://schemas.microsoft.com/office/drawing/2014/main" id="{00000000-0008-0000-0100-000089020000}"/>
            </a:ext>
          </a:extLst>
        </xdr:cNvPr>
        <xdr:cNvSpPr txBox="1"/>
      </xdr:nvSpPr>
      <xdr:spPr>
        <a:xfrm>
          <a:off x="13500744"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160799</xdr:rowOff>
    </xdr:from>
    <xdr:ext cx="405111" cy="259045"/>
    <xdr:sp macro="" textlink="">
      <xdr:nvSpPr>
        <xdr:cNvPr id="650" name="n_4aveValue【学校施設】&#10;有形固定資産減価償却率">
          <a:extLst>
            <a:ext uri="{FF2B5EF4-FFF2-40B4-BE49-F238E27FC236}">
              <a16:creationId xmlns:a16="http://schemas.microsoft.com/office/drawing/2014/main" id="{00000000-0008-0000-0100-00008A020000}"/>
            </a:ext>
          </a:extLst>
        </xdr:cNvPr>
        <xdr:cNvSpPr txBox="1"/>
      </xdr:nvSpPr>
      <xdr:spPr>
        <a:xfrm>
          <a:off x="12611744" y="1010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142765</xdr:rowOff>
    </xdr:from>
    <xdr:ext cx="405111" cy="259045"/>
    <xdr:sp macro="" textlink="">
      <xdr:nvSpPr>
        <xdr:cNvPr id="651" name="n_1mainValue【学校施設】&#10;有形固定資産減価償却率">
          <a:extLst>
            <a:ext uri="{FF2B5EF4-FFF2-40B4-BE49-F238E27FC236}">
              <a16:creationId xmlns:a16="http://schemas.microsoft.com/office/drawing/2014/main" id="{00000000-0008-0000-0100-00008B020000}"/>
            </a:ext>
          </a:extLst>
        </xdr:cNvPr>
        <xdr:cNvSpPr txBox="1"/>
      </xdr:nvSpPr>
      <xdr:spPr>
        <a:xfrm>
          <a:off x="15266044" y="974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163339</xdr:rowOff>
    </xdr:from>
    <xdr:ext cx="405111" cy="259045"/>
    <xdr:sp macro="" textlink="">
      <xdr:nvSpPr>
        <xdr:cNvPr id="652" name="n_2mainValue【学校施設】&#10;有形固定資産減価償却率">
          <a:extLst>
            <a:ext uri="{FF2B5EF4-FFF2-40B4-BE49-F238E27FC236}">
              <a16:creationId xmlns:a16="http://schemas.microsoft.com/office/drawing/2014/main" id="{00000000-0008-0000-0100-00008C020000}"/>
            </a:ext>
          </a:extLst>
        </xdr:cNvPr>
        <xdr:cNvSpPr txBox="1"/>
      </xdr:nvSpPr>
      <xdr:spPr>
        <a:xfrm>
          <a:off x="143897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108475</xdr:rowOff>
    </xdr:from>
    <xdr:ext cx="405111" cy="259045"/>
    <xdr:sp macro="" textlink="">
      <xdr:nvSpPr>
        <xdr:cNvPr id="653" name="n_3mainValue【学校施設】&#10;有形固定資産減価償却率">
          <a:extLst>
            <a:ext uri="{FF2B5EF4-FFF2-40B4-BE49-F238E27FC236}">
              <a16:creationId xmlns:a16="http://schemas.microsoft.com/office/drawing/2014/main" id="{00000000-0008-0000-0100-00008D020000}"/>
            </a:ext>
          </a:extLst>
        </xdr:cNvPr>
        <xdr:cNvSpPr txBox="1"/>
      </xdr:nvSpPr>
      <xdr:spPr>
        <a:xfrm>
          <a:off x="13500744" y="970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55897</xdr:rowOff>
    </xdr:from>
    <xdr:ext cx="405111" cy="259045"/>
    <xdr:sp macro="" textlink="">
      <xdr:nvSpPr>
        <xdr:cNvPr id="654" name="n_4mainValue【学校施設】&#10;有形固定資産減価償却率">
          <a:extLst>
            <a:ext uri="{FF2B5EF4-FFF2-40B4-BE49-F238E27FC236}">
              <a16:creationId xmlns:a16="http://schemas.microsoft.com/office/drawing/2014/main" id="{00000000-0008-0000-0100-00008E020000}"/>
            </a:ext>
          </a:extLst>
        </xdr:cNvPr>
        <xdr:cNvSpPr txBox="1"/>
      </xdr:nvSpPr>
      <xdr:spPr>
        <a:xfrm>
          <a:off x="126117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5" name="正方形/長方形 654">
          <a:extLst>
            <a:ext uri="{FF2B5EF4-FFF2-40B4-BE49-F238E27FC236}">
              <a16:creationId xmlns:a16="http://schemas.microsoft.com/office/drawing/2014/main" id="{00000000-0008-0000-0100-00008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6" name="正方形/長方形 655">
          <a:extLst>
            <a:ext uri="{FF2B5EF4-FFF2-40B4-BE49-F238E27FC236}">
              <a16:creationId xmlns:a16="http://schemas.microsoft.com/office/drawing/2014/main" id="{00000000-0008-0000-0100-00009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7" name="正方形/長方形 656">
          <a:extLst>
            <a:ext uri="{FF2B5EF4-FFF2-40B4-BE49-F238E27FC236}">
              <a16:creationId xmlns:a16="http://schemas.microsoft.com/office/drawing/2014/main" id="{00000000-0008-0000-0100-00009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8" name="正方形/長方形 657">
          <a:extLst>
            <a:ext uri="{FF2B5EF4-FFF2-40B4-BE49-F238E27FC236}">
              <a16:creationId xmlns:a16="http://schemas.microsoft.com/office/drawing/2014/main" id="{00000000-0008-0000-0100-00009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9" name="正方形/長方形 658">
          <a:extLst>
            <a:ext uri="{FF2B5EF4-FFF2-40B4-BE49-F238E27FC236}">
              <a16:creationId xmlns:a16="http://schemas.microsoft.com/office/drawing/2014/main" id="{00000000-0008-0000-0100-00009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0" name="正方形/長方形 659">
          <a:extLst>
            <a:ext uri="{FF2B5EF4-FFF2-40B4-BE49-F238E27FC236}">
              <a16:creationId xmlns:a16="http://schemas.microsoft.com/office/drawing/2014/main" id="{00000000-0008-0000-0100-00009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1" name="正方形/長方形 660">
          <a:extLst>
            <a:ext uri="{FF2B5EF4-FFF2-40B4-BE49-F238E27FC236}">
              <a16:creationId xmlns:a16="http://schemas.microsoft.com/office/drawing/2014/main" id="{00000000-0008-0000-0100-00009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2" name="正方形/長方形 661">
          <a:extLst>
            <a:ext uri="{FF2B5EF4-FFF2-40B4-BE49-F238E27FC236}">
              <a16:creationId xmlns:a16="http://schemas.microsoft.com/office/drawing/2014/main" id="{00000000-0008-0000-0100-00009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4" name="直線コネクタ 663">
          <a:extLst>
            <a:ext uri="{FF2B5EF4-FFF2-40B4-BE49-F238E27FC236}">
              <a16:creationId xmlns:a16="http://schemas.microsoft.com/office/drawing/2014/main" id="{00000000-0008-0000-0100-00009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5" name="直線コネクタ 674">
          <a:extLst>
            <a:ext uri="{FF2B5EF4-FFF2-40B4-BE49-F238E27FC236}">
              <a16:creationId xmlns:a16="http://schemas.microsoft.com/office/drawing/2014/main" id="{00000000-0008-0000-0100-0000A3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9" name="【学校施設】&#10;一人当たり面積グラフ枠">
          <a:extLst>
            <a:ext uri="{FF2B5EF4-FFF2-40B4-BE49-F238E27FC236}">
              <a16:creationId xmlns:a16="http://schemas.microsoft.com/office/drawing/2014/main" id="{00000000-0008-0000-0100-0000A7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680" name="直線コネクタ 679">
          <a:extLst>
            <a:ext uri="{FF2B5EF4-FFF2-40B4-BE49-F238E27FC236}">
              <a16:creationId xmlns:a16="http://schemas.microsoft.com/office/drawing/2014/main" id="{00000000-0008-0000-0100-0000A8020000}"/>
            </a:ext>
          </a:extLst>
        </xdr:cNvPr>
        <xdr:cNvCxnSpPr/>
      </xdr:nvCxnSpPr>
      <xdr:spPr>
        <a:xfrm flipV="1">
          <a:off x="221608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681" name="【学校施設】&#10;一人当たり面積最小値テキスト">
          <a:extLst>
            <a:ext uri="{FF2B5EF4-FFF2-40B4-BE49-F238E27FC236}">
              <a16:creationId xmlns:a16="http://schemas.microsoft.com/office/drawing/2014/main" id="{00000000-0008-0000-0100-0000A9020000}"/>
            </a:ext>
          </a:extLst>
        </xdr:cNvPr>
        <xdr:cNvSpPr txBox="1"/>
      </xdr:nvSpPr>
      <xdr:spPr>
        <a:xfrm>
          <a:off x="221996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682" name="直線コネクタ 681">
          <a:extLst>
            <a:ext uri="{FF2B5EF4-FFF2-40B4-BE49-F238E27FC236}">
              <a16:creationId xmlns:a16="http://schemas.microsoft.com/office/drawing/2014/main" id="{00000000-0008-0000-0100-0000AA020000}"/>
            </a:ext>
          </a:extLst>
        </xdr:cNvPr>
        <xdr:cNvCxnSpPr/>
      </xdr:nvCxnSpPr>
      <xdr:spPr>
        <a:xfrm>
          <a:off x="22072600" y="109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683" name="【学校施設】&#10;一人当たり面積最大値テキスト">
          <a:extLst>
            <a:ext uri="{FF2B5EF4-FFF2-40B4-BE49-F238E27FC236}">
              <a16:creationId xmlns:a16="http://schemas.microsoft.com/office/drawing/2014/main" id="{00000000-0008-0000-0100-0000AB020000}"/>
            </a:ext>
          </a:extLst>
        </xdr:cNvPr>
        <xdr:cNvSpPr txBox="1"/>
      </xdr:nvSpPr>
      <xdr:spPr>
        <a:xfrm>
          <a:off x="221996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a:off x="22072600" y="955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54210</xdr:rowOff>
    </xdr:from>
    <xdr:ext cx="469744" cy="259045"/>
    <xdr:sp macro="" textlink="">
      <xdr:nvSpPr>
        <xdr:cNvPr id="685" name="【学校施設】&#10;一人当たり面積平均値テキスト">
          <a:extLst>
            <a:ext uri="{FF2B5EF4-FFF2-40B4-BE49-F238E27FC236}">
              <a16:creationId xmlns:a16="http://schemas.microsoft.com/office/drawing/2014/main" id="{00000000-0008-0000-0100-0000AD020000}"/>
            </a:ext>
          </a:extLst>
        </xdr:cNvPr>
        <xdr:cNvSpPr txBox="1"/>
      </xdr:nvSpPr>
      <xdr:spPr>
        <a:xfrm>
          <a:off x="22199600" y="1051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686" name="フローチャート: 判断 685">
          <a:extLst>
            <a:ext uri="{FF2B5EF4-FFF2-40B4-BE49-F238E27FC236}">
              <a16:creationId xmlns:a16="http://schemas.microsoft.com/office/drawing/2014/main" id="{00000000-0008-0000-0100-0000AE020000}"/>
            </a:ext>
          </a:extLst>
        </xdr:cNvPr>
        <xdr:cNvSpPr/>
      </xdr:nvSpPr>
      <xdr:spPr>
        <a:xfrm>
          <a:off x="221107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687" name="フローチャート: 判断 686">
          <a:extLst>
            <a:ext uri="{FF2B5EF4-FFF2-40B4-BE49-F238E27FC236}">
              <a16:creationId xmlns:a16="http://schemas.microsoft.com/office/drawing/2014/main" id="{00000000-0008-0000-0100-0000AF020000}"/>
            </a:ext>
          </a:extLst>
        </xdr:cNvPr>
        <xdr:cNvSpPr/>
      </xdr:nvSpPr>
      <xdr:spPr>
        <a:xfrm>
          <a:off x="21272500" y="1067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macro="" textlink="">
      <xdr:nvSpPr>
        <xdr:cNvPr id="688" name="フローチャート: 判断 687">
          <a:extLst>
            <a:ext uri="{FF2B5EF4-FFF2-40B4-BE49-F238E27FC236}">
              <a16:creationId xmlns:a16="http://schemas.microsoft.com/office/drawing/2014/main" id="{00000000-0008-0000-0100-0000B0020000}"/>
            </a:ext>
          </a:extLst>
        </xdr:cNvPr>
        <xdr:cNvSpPr/>
      </xdr:nvSpPr>
      <xdr:spPr>
        <a:xfrm>
          <a:off x="20383500" y="1068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macro="" textlink="">
      <xdr:nvSpPr>
        <xdr:cNvPr id="689" name="フローチャート: 判断 688">
          <a:extLst>
            <a:ext uri="{FF2B5EF4-FFF2-40B4-BE49-F238E27FC236}">
              <a16:creationId xmlns:a16="http://schemas.microsoft.com/office/drawing/2014/main" id="{00000000-0008-0000-0100-0000B1020000}"/>
            </a:ext>
          </a:extLst>
        </xdr:cNvPr>
        <xdr:cNvSpPr/>
      </xdr:nvSpPr>
      <xdr:spPr>
        <a:xfrm>
          <a:off x="19494500" y="1068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macro="" textlink="">
      <xdr:nvSpPr>
        <xdr:cNvPr id="690" name="フローチャート: 判断 689">
          <a:extLst>
            <a:ext uri="{FF2B5EF4-FFF2-40B4-BE49-F238E27FC236}">
              <a16:creationId xmlns:a16="http://schemas.microsoft.com/office/drawing/2014/main" id="{00000000-0008-0000-0100-0000B2020000}"/>
            </a:ext>
          </a:extLst>
        </xdr:cNvPr>
        <xdr:cNvSpPr/>
      </xdr:nvSpPr>
      <xdr:spPr>
        <a:xfrm>
          <a:off x="18605500" y="106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104648</xdr:rowOff>
    </xdr:from>
    <xdr:to>
      <xdr:col>116</xdr:col>
      <xdr:colOff>114300</xdr:colOff>
      <xdr:row>63</xdr:row>
      <xdr:rowOff>34798</xdr:rowOff>
    </xdr:to>
    <xdr:sp macro="" textlink="">
      <xdr:nvSpPr>
        <xdr:cNvPr id="696" name="楕円 695">
          <a:extLst>
            <a:ext uri="{FF2B5EF4-FFF2-40B4-BE49-F238E27FC236}">
              <a16:creationId xmlns:a16="http://schemas.microsoft.com/office/drawing/2014/main" id="{00000000-0008-0000-0100-0000B8020000}"/>
            </a:ext>
          </a:extLst>
        </xdr:cNvPr>
        <xdr:cNvSpPr/>
      </xdr:nvSpPr>
      <xdr:spPr>
        <a:xfrm>
          <a:off x="221107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83075</xdr:rowOff>
    </xdr:from>
    <xdr:ext cx="469744" cy="259045"/>
    <xdr:sp macro="" textlink="">
      <xdr:nvSpPr>
        <xdr:cNvPr id="697" name="【学校施設】&#10;一人当たり面積該当値テキスト">
          <a:extLst>
            <a:ext uri="{FF2B5EF4-FFF2-40B4-BE49-F238E27FC236}">
              <a16:creationId xmlns:a16="http://schemas.microsoft.com/office/drawing/2014/main" id="{00000000-0008-0000-0100-0000B9020000}"/>
            </a:ext>
          </a:extLst>
        </xdr:cNvPr>
        <xdr:cNvSpPr txBox="1"/>
      </xdr:nvSpPr>
      <xdr:spPr>
        <a:xfrm>
          <a:off x="22199600" y="107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107751</xdr:rowOff>
    </xdr:from>
    <xdr:to>
      <xdr:col>112</xdr:col>
      <xdr:colOff>38100</xdr:colOff>
      <xdr:row>63</xdr:row>
      <xdr:rowOff>37901</xdr:rowOff>
    </xdr:to>
    <xdr:sp macro="" textlink="">
      <xdr:nvSpPr>
        <xdr:cNvPr id="698" name="楕円 697">
          <a:extLst>
            <a:ext uri="{FF2B5EF4-FFF2-40B4-BE49-F238E27FC236}">
              <a16:creationId xmlns:a16="http://schemas.microsoft.com/office/drawing/2014/main" id="{00000000-0008-0000-0100-0000BA020000}"/>
            </a:ext>
          </a:extLst>
        </xdr:cNvPr>
        <xdr:cNvSpPr/>
      </xdr:nvSpPr>
      <xdr:spPr>
        <a:xfrm>
          <a:off x="21272500" y="1073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155448</xdr:rowOff>
    </xdr:from>
    <xdr:to>
      <xdr:col>116</xdr:col>
      <xdr:colOff>63500</xdr:colOff>
      <xdr:row>62</xdr:row>
      <xdr:rowOff>158551</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flipV="1">
          <a:off x="21323300" y="10785348"/>
          <a:ext cx="8382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111669</xdr:rowOff>
    </xdr:from>
    <xdr:to>
      <xdr:col>107</xdr:col>
      <xdr:colOff>101600</xdr:colOff>
      <xdr:row>63</xdr:row>
      <xdr:rowOff>41819</xdr:rowOff>
    </xdr:to>
    <xdr:sp macro="" textlink="">
      <xdr:nvSpPr>
        <xdr:cNvPr id="700" name="楕円 699">
          <a:extLst>
            <a:ext uri="{FF2B5EF4-FFF2-40B4-BE49-F238E27FC236}">
              <a16:creationId xmlns:a16="http://schemas.microsoft.com/office/drawing/2014/main" id="{00000000-0008-0000-0100-0000BC020000}"/>
            </a:ext>
          </a:extLst>
        </xdr:cNvPr>
        <xdr:cNvSpPr/>
      </xdr:nvSpPr>
      <xdr:spPr>
        <a:xfrm>
          <a:off x="20383500" y="1074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158551</xdr:rowOff>
    </xdr:from>
    <xdr:to>
      <xdr:col>111</xdr:col>
      <xdr:colOff>177800</xdr:colOff>
      <xdr:row>62</xdr:row>
      <xdr:rowOff>162469</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flipV="1">
          <a:off x="20434300" y="10788451"/>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114445</xdr:rowOff>
    </xdr:from>
    <xdr:to>
      <xdr:col>102</xdr:col>
      <xdr:colOff>165100</xdr:colOff>
      <xdr:row>63</xdr:row>
      <xdr:rowOff>44595</xdr:rowOff>
    </xdr:to>
    <xdr:sp macro="" textlink="">
      <xdr:nvSpPr>
        <xdr:cNvPr id="702" name="楕円 701">
          <a:extLst>
            <a:ext uri="{FF2B5EF4-FFF2-40B4-BE49-F238E27FC236}">
              <a16:creationId xmlns:a16="http://schemas.microsoft.com/office/drawing/2014/main" id="{00000000-0008-0000-0100-0000BE020000}"/>
            </a:ext>
          </a:extLst>
        </xdr:cNvPr>
        <xdr:cNvSpPr/>
      </xdr:nvSpPr>
      <xdr:spPr>
        <a:xfrm>
          <a:off x="19494500" y="107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162469</xdr:rowOff>
    </xdr:from>
    <xdr:to>
      <xdr:col>107</xdr:col>
      <xdr:colOff>50800</xdr:colOff>
      <xdr:row>62</xdr:row>
      <xdr:rowOff>165245</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flipV="1">
          <a:off x="19545300" y="10792369"/>
          <a:ext cx="8890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115588</xdr:rowOff>
    </xdr:from>
    <xdr:to>
      <xdr:col>98</xdr:col>
      <xdr:colOff>38100</xdr:colOff>
      <xdr:row>63</xdr:row>
      <xdr:rowOff>45738</xdr:rowOff>
    </xdr:to>
    <xdr:sp macro="" textlink="">
      <xdr:nvSpPr>
        <xdr:cNvPr id="704" name="楕円 703">
          <a:extLst>
            <a:ext uri="{FF2B5EF4-FFF2-40B4-BE49-F238E27FC236}">
              <a16:creationId xmlns:a16="http://schemas.microsoft.com/office/drawing/2014/main" id="{00000000-0008-0000-0100-0000C0020000}"/>
            </a:ext>
          </a:extLst>
        </xdr:cNvPr>
        <xdr:cNvSpPr/>
      </xdr:nvSpPr>
      <xdr:spPr>
        <a:xfrm>
          <a:off x="18605500" y="1074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165245</xdr:rowOff>
    </xdr:from>
    <xdr:to>
      <xdr:col>102</xdr:col>
      <xdr:colOff>114300</xdr:colOff>
      <xdr:row>62</xdr:row>
      <xdr:rowOff>166388</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flipV="1">
          <a:off x="18656300" y="1079514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163013</xdr:rowOff>
    </xdr:from>
    <xdr:ext cx="469744" cy="259045"/>
    <xdr:sp macro="" textlink="">
      <xdr:nvSpPr>
        <xdr:cNvPr id="706" name="n_1aveValue【学校施設】&#10;一人当たり面積">
          <a:extLst>
            <a:ext uri="{FF2B5EF4-FFF2-40B4-BE49-F238E27FC236}">
              <a16:creationId xmlns:a16="http://schemas.microsoft.com/office/drawing/2014/main" id="{00000000-0008-0000-0100-0000C2020000}"/>
            </a:ext>
          </a:extLst>
        </xdr:cNvPr>
        <xdr:cNvSpPr txBox="1"/>
      </xdr:nvSpPr>
      <xdr:spPr>
        <a:xfrm>
          <a:off x="21075727" y="1045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169054</xdr:rowOff>
    </xdr:from>
    <xdr:ext cx="469744" cy="259045"/>
    <xdr:sp macro="" textlink="">
      <xdr:nvSpPr>
        <xdr:cNvPr id="707" name="n_2aveValue【学校施設】&#10;一人当たり面積">
          <a:extLst>
            <a:ext uri="{FF2B5EF4-FFF2-40B4-BE49-F238E27FC236}">
              <a16:creationId xmlns:a16="http://schemas.microsoft.com/office/drawing/2014/main" id="{00000000-0008-0000-0100-0000C3020000}"/>
            </a:ext>
          </a:extLst>
        </xdr:cNvPr>
        <xdr:cNvSpPr txBox="1"/>
      </xdr:nvSpPr>
      <xdr:spPr>
        <a:xfrm>
          <a:off x="20199427" y="1045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216</xdr:rowOff>
    </xdr:from>
    <xdr:ext cx="469744" cy="259045"/>
    <xdr:sp macro="" textlink="">
      <xdr:nvSpPr>
        <xdr:cNvPr id="708" name="n_3aveValue【学校施設】&#10;一人当たり面積">
          <a:extLst>
            <a:ext uri="{FF2B5EF4-FFF2-40B4-BE49-F238E27FC236}">
              <a16:creationId xmlns:a16="http://schemas.microsoft.com/office/drawing/2014/main" id="{00000000-0008-0000-0100-0000C4020000}"/>
            </a:ext>
          </a:extLst>
        </xdr:cNvPr>
        <xdr:cNvSpPr txBox="1"/>
      </xdr:nvSpPr>
      <xdr:spPr>
        <a:xfrm>
          <a:off x="19310427" y="1045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152562</xdr:rowOff>
    </xdr:from>
    <xdr:ext cx="469744" cy="259045"/>
    <xdr:sp macro="" textlink="">
      <xdr:nvSpPr>
        <xdr:cNvPr id="709" name="n_4aveValue【学校施設】&#10;一人当たり面積">
          <a:extLst>
            <a:ext uri="{FF2B5EF4-FFF2-40B4-BE49-F238E27FC236}">
              <a16:creationId xmlns:a16="http://schemas.microsoft.com/office/drawing/2014/main" id="{00000000-0008-0000-0100-0000C5020000}"/>
            </a:ext>
          </a:extLst>
        </xdr:cNvPr>
        <xdr:cNvSpPr txBox="1"/>
      </xdr:nvSpPr>
      <xdr:spPr>
        <a:xfrm>
          <a:off x="18421427" y="104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29028</xdr:rowOff>
    </xdr:from>
    <xdr:ext cx="469744" cy="259045"/>
    <xdr:sp macro="" textlink="">
      <xdr:nvSpPr>
        <xdr:cNvPr id="710" name="n_1mainValue【学校施設】&#10;一人当たり面積">
          <a:extLst>
            <a:ext uri="{FF2B5EF4-FFF2-40B4-BE49-F238E27FC236}">
              <a16:creationId xmlns:a16="http://schemas.microsoft.com/office/drawing/2014/main" id="{00000000-0008-0000-0100-0000C6020000}"/>
            </a:ext>
          </a:extLst>
        </xdr:cNvPr>
        <xdr:cNvSpPr txBox="1"/>
      </xdr:nvSpPr>
      <xdr:spPr>
        <a:xfrm>
          <a:off x="21075727" y="1083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32946</xdr:rowOff>
    </xdr:from>
    <xdr:ext cx="469744" cy="259045"/>
    <xdr:sp macro="" textlink="">
      <xdr:nvSpPr>
        <xdr:cNvPr id="711" name="n_2mainValue【学校施設】&#10;一人当たり面積">
          <a:extLst>
            <a:ext uri="{FF2B5EF4-FFF2-40B4-BE49-F238E27FC236}">
              <a16:creationId xmlns:a16="http://schemas.microsoft.com/office/drawing/2014/main" id="{00000000-0008-0000-0100-0000C7020000}"/>
            </a:ext>
          </a:extLst>
        </xdr:cNvPr>
        <xdr:cNvSpPr txBox="1"/>
      </xdr:nvSpPr>
      <xdr:spPr>
        <a:xfrm>
          <a:off x="20199427" y="10834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35722</xdr:rowOff>
    </xdr:from>
    <xdr:ext cx="469744" cy="259045"/>
    <xdr:sp macro="" textlink="">
      <xdr:nvSpPr>
        <xdr:cNvPr id="712" name="n_3mainValue【学校施設】&#10;一人当たり面積">
          <a:extLst>
            <a:ext uri="{FF2B5EF4-FFF2-40B4-BE49-F238E27FC236}">
              <a16:creationId xmlns:a16="http://schemas.microsoft.com/office/drawing/2014/main" id="{00000000-0008-0000-0100-0000C8020000}"/>
            </a:ext>
          </a:extLst>
        </xdr:cNvPr>
        <xdr:cNvSpPr txBox="1"/>
      </xdr:nvSpPr>
      <xdr:spPr>
        <a:xfrm>
          <a:off x="19310427" y="1083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36865</xdr:rowOff>
    </xdr:from>
    <xdr:ext cx="469744" cy="259045"/>
    <xdr:sp macro="" textlink="">
      <xdr:nvSpPr>
        <xdr:cNvPr id="713" name="n_4mainValue【学校施設】&#10;一人当たり面積">
          <a:extLst>
            <a:ext uri="{FF2B5EF4-FFF2-40B4-BE49-F238E27FC236}">
              <a16:creationId xmlns:a16="http://schemas.microsoft.com/office/drawing/2014/main" id="{00000000-0008-0000-0100-0000C9020000}"/>
            </a:ext>
          </a:extLst>
        </xdr:cNvPr>
        <xdr:cNvSpPr txBox="1"/>
      </xdr:nvSpPr>
      <xdr:spPr>
        <a:xfrm>
          <a:off x="18421427" y="10838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4" name="正方形/長方形 713">
          <a:extLst>
            <a:ext uri="{FF2B5EF4-FFF2-40B4-BE49-F238E27FC236}">
              <a16:creationId xmlns:a16="http://schemas.microsoft.com/office/drawing/2014/main" id="{00000000-0008-0000-0100-0000C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5" name="正方形/長方形 714">
          <a:extLst>
            <a:ext uri="{FF2B5EF4-FFF2-40B4-BE49-F238E27FC236}">
              <a16:creationId xmlns:a16="http://schemas.microsoft.com/office/drawing/2014/main" id="{00000000-0008-0000-0100-0000C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6" name="正方形/長方形 715">
          <a:extLst>
            <a:ext uri="{FF2B5EF4-FFF2-40B4-BE49-F238E27FC236}">
              <a16:creationId xmlns:a16="http://schemas.microsoft.com/office/drawing/2014/main" id="{00000000-0008-0000-0100-0000C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7" name="正方形/長方形 716">
          <a:extLst>
            <a:ext uri="{FF2B5EF4-FFF2-40B4-BE49-F238E27FC236}">
              <a16:creationId xmlns:a16="http://schemas.microsoft.com/office/drawing/2014/main" id="{00000000-0008-0000-0100-0000C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8" name="正方形/長方形 717">
          <a:extLst>
            <a:ext uri="{FF2B5EF4-FFF2-40B4-BE49-F238E27FC236}">
              <a16:creationId xmlns:a16="http://schemas.microsoft.com/office/drawing/2014/main" id="{00000000-0008-0000-0100-0000C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9" name="正方形/長方形 718">
          <a:extLst>
            <a:ext uri="{FF2B5EF4-FFF2-40B4-BE49-F238E27FC236}">
              <a16:creationId xmlns:a16="http://schemas.microsoft.com/office/drawing/2014/main" id="{00000000-0008-0000-0100-0000C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0" name="正方形/長方形 719">
          <a:extLst>
            <a:ext uri="{FF2B5EF4-FFF2-40B4-BE49-F238E27FC236}">
              <a16:creationId xmlns:a16="http://schemas.microsoft.com/office/drawing/2014/main" id="{00000000-0008-0000-0100-0000D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1" name="正方形/長方形 720">
          <a:extLst>
            <a:ext uri="{FF2B5EF4-FFF2-40B4-BE49-F238E27FC236}">
              <a16:creationId xmlns:a16="http://schemas.microsoft.com/office/drawing/2014/main" id="{00000000-0008-0000-0100-0000D1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4" name="テキスト ボックス 723">
          <a:extLst>
            <a:ext uri="{FF2B5EF4-FFF2-40B4-BE49-F238E27FC236}">
              <a16:creationId xmlns:a16="http://schemas.microsoft.com/office/drawing/2014/main" id="{00000000-0008-0000-0100-0000D4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6" name="テキスト ボックス 725">
          <a:extLst>
            <a:ext uri="{FF2B5EF4-FFF2-40B4-BE49-F238E27FC236}">
              <a16:creationId xmlns:a16="http://schemas.microsoft.com/office/drawing/2014/main" id="{00000000-0008-0000-0100-0000D6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1" name="直線コネクタ 730">
          <a:extLst>
            <a:ext uri="{FF2B5EF4-FFF2-40B4-BE49-F238E27FC236}">
              <a16:creationId xmlns:a16="http://schemas.microsoft.com/office/drawing/2014/main" id="{00000000-0008-0000-0100-0000DB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3" name="直線コネクタ 732">
          <a:extLst>
            <a:ext uri="{FF2B5EF4-FFF2-40B4-BE49-F238E27FC236}">
              <a16:creationId xmlns:a16="http://schemas.microsoft.com/office/drawing/2014/main" id="{00000000-0008-0000-0100-0000DD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5" name="直線コネクタ 734">
          <a:extLst>
            <a:ext uri="{FF2B5EF4-FFF2-40B4-BE49-F238E27FC236}">
              <a16:creationId xmlns:a16="http://schemas.microsoft.com/office/drawing/2014/main" id="{00000000-0008-0000-0100-0000DF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a:extLst>
            <a:ext uri="{FF2B5EF4-FFF2-40B4-BE49-F238E27FC236}">
              <a16:creationId xmlns:a16="http://schemas.microsoft.com/office/drawing/2014/main" id="{00000000-0008-0000-0100-0000E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8" name="【児童館】&#10;有形固定資産減価償却率グラフ枠">
          <a:extLst>
            <a:ext uri="{FF2B5EF4-FFF2-40B4-BE49-F238E27FC236}">
              <a16:creationId xmlns:a16="http://schemas.microsoft.com/office/drawing/2014/main" id="{00000000-0008-0000-0100-0000E2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739" name="直線コネクタ 738">
          <a:extLst>
            <a:ext uri="{FF2B5EF4-FFF2-40B4-BE49-F238E27FC236}">
              <a16:creationId xmlns:a16="http://schemas.microsoft.com/office/drawing/2014/main" id="{00000000-0008-0000-0100-0000E3020000}"/>
            </a:ext>
          </a:extLst>
        </xdr:cNvPr>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0" name="【児童館】&#10;有形固定資産減価償却率最小値テキスト">
          <a:extLst>
            <a:ext uri="{FF2B5EF4-FFF2-40B4-BE49-F238E27FC236}">
              <a16:creationId xmlns:a16="http://schemas.microsoft.com/office/drawing/2014/main" id="{00000000-0008-0000-0100-0000E4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742" name="【児童館】&#10;有形固定資産減価償却率最大値テキスト">
          <a:extLst>
            <a:ext uri="{FF2B5EF4-FFF2-40B4-BE49-F238E27FC236}">
              <a16:creationId xmlns:a16="http://schemas.microsoft.com/office/drawing/2014/main" id="{00000000-0008-0000-0100-0000E6020000}"/>
            </a:ext>
          </a:extLst>
        </xdr:cNvPr>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152235</xdr:rowOff>
    </xdr:from>
    <xdr:ext cx="405111" cy="259045"/>
    <xdr:sp macro="" textlink="">
      <xdr:nvSpPr>
        <xdr:cNvPr id="744" name="【児童館】&#10;有形固定資産減価償却率平均値テキスト">
          <a:extLst>
            <a:ext uri="{FF2B5EF4-FFF2-40B4-BE49-F238E27FC236}">
              <a16:creationId xmlns:a16="http://schemas.microsoft.com/office/drawing/2014/main" id="{00000000-0008-0000-0100-0000E8020000}"/>
            </a:ext>
          </a:extLst>
        </xdr:cNvPr>
        <xdr:cNvSpPr txBox="1"/>
      </xdr:nvSpPr>
      <xdr:spPr>
        <a:xfrm>
          <a:off x="16357600" y="14039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129358</xdr:rowOff>
    </xdr:from>
    <xdr:to>
      <xdr:col>85</xdr:col>
      <xdr:colOff>177800</xdr:colOff>
      <xdr:row>83</xdr:row>
      <xdr:rowOff>59508</xdr:rowOff>
    </xdr:to>
    <xdr:sp macro="" textlink="">
      <xdr:nvSpPr>
        <xdr:cNvPr id="745" name="フローチャート: 判断 744">
          <a:extLst>
            <a:ext uri="{FF2B5EF4-FFF2-40B4-BE49-F238E27FC236}">
              <a16:creationId xmlns:a16="http://schemas.microsoft.com/office/drawing/2014/main" id="{00000000-0008-0000-0100-0000E9020000}"/>
            </a:ext>
          </a:extLst>
        </xdr:cNvPr>
        <xdr:cNvSpPr/>
      </xdr:nvSpPr>
      <xdr:spPr>
        <a:xfrm>
          <a:off x="162687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77107</xdr:rowOff>
    </xdr:from>
    <xdr:to>
      <xdr:col>81</xdr:col>
      <xdr:colOff>101600</xdr:colOff>
      <xdr:row>83</xdr:row>
      <xdr:rowOff>7257</xdr:rowOff>
    </xdr:to>
    <xdr:sp macro="" textlink="">
      <xdr:nvSpPr>
        <xdr:cNvPr id="746" name="フローチャート: 判断 745">
          <a:extLst>
            <a:ext uri="{FF2B5EF4-FFF2-40B4-BE49-F238E27FC236}">
              <a16:creationId xmlns:a16="http://schemas.microsoft.com/office/drawing/2014/main" id="{00000000-0008-0000-0100-0000EA020000}"/>
            </a:ext>
          </a:extLst>
        </xdr:cNvPr>
        <xdr:cNvSpPr/>
      </xdr:nvSpPr>
      <xdr:spPr>
        <a:xfrm>
          <a:off x="15430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37919</xdr:rowOff>
    </xdr:from>
    <xdr:to>
      <xdr:col>76</xdr:col>
      <xdr:colOff>165100</xdr:colOff>
      <xdr:row>82</xdr:row>
      <xdr:rowOff>139519</xdr:rowOff>
    </xdr:to>
    <xdr:sp macro="" textlink="">
      <xdr:nvSpPr>
        <xdr:cNvPr id="747" name="フローチャート: 判断 746">
          <a:extLst>
            <a:ext uri="{FF2B5EF4-FFF2-40B4-BE49-F238E27FC236}">
              <a16:creationId xmlns:a16="http://schemas.microsoft.com/office/drawing/2014/main" id="{00000000-0008-0000-0100-0000EB020000}"/>
            </a:ext>
          </a:extLst>
        </xdr:cNvPr>
        <xdr:cNvSpPr/>
      </xdr:nvSpPr>
      <xdr:spPr>
        <a:xfrm>
          <a:off x="14541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748" name="フローチャート: 判断 747">
          <a:extLst>
            <a:ext uri="{FF2B5EF4-FFF2-40B4-BE49-F238E27FC236}">
              <a16:creationId xmlns:a16="http://schemas.microsoft.com/office/drawing/2014/main" id="{00000000-0008-0000-0100-0000EC020000}"/>
            </a:ext>
          </a:extLst>
        </xdr:cNvPr>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749" name="フローチャート: 判断 748">
          <a:extLst>
            <a:ext uri="{FF2B5EF4-FFF2-40B4-BE49-F238E27FC236}">
              <a16:creationId xmlns:a16="http://schemas.microsoft.com/office/drawing/2014/main" id="{00000000-0008-0000-0100-0000ED020000}"/>
            </a:ext>
          </a:extLst>
        </xdr:cNvPr>
        <xdr:cNvSpPr/>
      </xdr:nvSpPr>
      <xdr:spPr>
        <a:xfrm>
          <a:off x="12763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755" name="楕円 754">
          <a:extLst>
            <a:ext uri="{FF2B5EF4-FFF2-40B4-BE49-F238E27FC236}">
              <a16:creationId xmlns:a16="http://schemas.microsoft.com/office/drawing/2014/main" id="{00000000-0008-0000-0100-0000F3020000}"/>
            </a:ext>
          </a:extLst>
        </xdr:cNvPr>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756" name="【児童館】&#10;有形固定資産減価償却率該当値テキスト">
          <a:extLst>
            <a:ext uri="{FF2B5EF4-FFF2-40B4-BE49-F238E27FC236}">
              <a16:creationId xmlns:a16="http://schemas.microsoft.com/office/drawing/2014/main" id="{00000000-0008-0000-0100-0000F4020000}"/>
            </a:ext>
          </a:extLst>
        </xdr:cNvPr>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101600</xdr:rowOff>
    </xdr:from>
    <xdr:to>
      <xdr:col>81</xdr:col>
      <xdr:colOff>101600</xdr:colOff>
      <xdr:row>87</xdr:row>
      <xdr:rowOff>31750</xdr:rowOff>
    </xdr:to>
    <xdr:sp macro="" textlink="">
      <xdr:nvSpPr>
        <xdr:cNvPr id="757" name="楕円 756">
          <a:extLst>
            <a:ext uri="{FF2B5EF4-FFF2-40B4-BE49-F238E27FC236}">
              <a16:creationId xmlns:a16="http://schemas.microsoft.com/office/drawing/2014/main" id="{00000000-0008-0000-0100-0000F5020000}"/>
            </a:ext>
          </a:extLst>
        </xdr:cNvPr>
        <xdr:cNvSpPr/>
      </xdr:nvSpPr>
      <xdr:spPr>
        <a:xfrm>
          <a:off x="154305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152400</xdr:rowOff>
    </xdr:from>
    <xdr:to>
      <xdr:col>85</xdr:col>
      <xdr:colOff>127000</xdr:colOff>
      <xdr:row>86</xdr:row>
      <xdr:rowOff>168729</xdr:rowOff>
    </xdr:to>
    <xdr:cxnSp macro="">
      <xdr:nvCxnSpPr>
        <xdr:cNvPr id="758" name="直線コネクタ 757">
          <a:extLst>
            <a:ext uri="{FF2B5EF4-FFF2-40B4-BE49-F238E27FC236}">
              <a16:creationId xmlns:a16="http://schemas.microsoft.com/office/drawing/2014/main" id="{00000000-0008-0000-0100-0000F6020000}"/>
            </a:ext>
          </a:extLst>
        </xdr:cNvPr>
        <xdr:cNvCxnSpPr/>
      </xdr:nvCxnSpPr>
      <xdr:spPr>
        <a:xfrm>
          <a:off x="15481300" y="1489710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65677</xdr:rowOff>
    </xdr:from>
    <xdr:to>
      <xdr:col>76</xdr:col>
      <xdr:colOff>165100</xdr:colOff>
      <xdr:row>86</xdr:row>
      <xdr:rowOff>167277</xdr:rowOff>
    </xdr:to>
    <xdr:sp macro="" textlink="">
      <xdr:nvSpPr>
        <xdr:cNvPr id="759" name="楕円 758">
          <a:extLst>
            <a:ext uri="{FF2B5EF4-FFF2-40B4-BE49-F238E27FC236}">
              <a16:creationId xmlns:a16="http://schemas.microsoft.com/office/drawing/2014/main" id="{00000000-0008-0000-0100-0000F7020000}"/>
            </a:ext>
          </a:extLst>
        </xdr:cNvPr>
        <xdr:cNvSpPr/>
      </xdr:nvSpPr>
      <xdr:spPr>
        <a:xfrm>
          <a:off x="14541500" y="148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116477</xdr:rowOff>
    </xdr:from>
    <xdr:to>
      <xdr:col>81</xdr:col>
      <xdr:colOff>50800</xdr:colOff>
      <xdr:row>86</xdr:row>
      <xdr:rowOff>152400</xdr:rowOff>
    </xdr:to>
    <xdr:cxnSp macro="">
      <xdr:nvCxnSpPr>
        <xdr:cNvPr id="760" name="直線コネクタ 759">
          <a:extLst>
            <a:ext uri="{FF2B5EF4-FFF2-40B4-BE49-F238E27FC236}">
              <a16:creationId xmlns:a16="http://schemas.microsoft.com/office/drawing/2014/main" id="{00000000-0008-0000-0100-0000F8020000}"/>
            </a:ext>
          </a:extLst>
        </xdr:cNvPr>
        <xdr:cNvCxnSpPr/>
      </xdr:nvCxnSpPr>
      <xdr:spPr>
        <a:xfrm>
          <a:off x="14592300" y="148611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29755</xdr:rowOff>
    </xdr:from>
    <xdr:to>
      <xdr:col>72</xdr:col>
      <xdr:colOff>38100</xdr:colOff>
      <xdr:row>86</xdr:row>
      <xdr:rowOff>131355</xdr:rowOff>
    </xdr:to>
    <xdr:sp macro="" textlink="">
      <xdr:nvSpPr>
        <xdr:cNvPr id="761" name="楕円 760">
          <a:extLst>
            <a:ext uri="{FF2B5EF4-FFF2-40B4-BE49-F238E27FC236}">
              <a16:creationId xmlns:a16="http://schemas.microsoft.com/office/drawing/2014/main" id="{00000000-0008-0000-0100-0000F9020000}"/>
            </a:ext>
          </a:extLst>
        </xdr:cNvPr>
        <xdr:cNvSpPr/>
      </xdr:nvSpPr>
      <xdr:spPr>
        <a:xfrm>
          <a:off x="13652500" y="147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80555</xdr:rowOff>
    </xdr:from>
    <xdr:to>
      <xdr:col>76</xdr:col>
      <xdr:colOff>114300</xdr:colOff>
      <xdr:row>86</xdr:row>
      <xdr:rowOff>116477</xdr:rowOff>
    </xdr:to>
    <xdr:cxnSp macro="">
      <xdr:nvCxnSpPr>
        <xdr:cNvPr id="762" name="直線コネクタ 761">
          <a:extLst>
            <a:ext uri="{FF2B5EF4-FFF2-40B4-BE49-F238E27FC236}">
              <a16:creationId xmlns:a16="http://schemas.microsoft.com/office/drawing/2014/main" id="{00000000-0008-0000-0100-0000FA020000}"/>
            </a:ext>
          </a:extLst>
        </xdr:cNvPr>
        <xdr:cNvCxnSpPr/>
      </xdr:nvCxnSpPr>
      <xdr:spPr>
        <a:xfrm>
          <a:off x="13703300" y="1482525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165281</xdr:rowOff>
    </xdr:from>
    <xdr:to>
      <xdr:col>67</xdr:col>
      <xdr:colOff>101600</xdr:colOff>
      <xdr:row>86</xdr:row>
      <xdr:rowOff>95431</xdr:rowOff>
    </xdr:to>
    <xdr:sp macro="" textlink="">
      <xdr:nvSpPr>
        <xdr:cNvPr id="763" name="楕円 762">
          <a:extLst>
            <a:ext uri="{FF2B5EF4-FFF2-40B4-BE49-F238E27FC236}">
              <a16:creationId xmlns:a16="http://schemas.microsoft.com/office/drawing/2014/main" id="{00000000-0008-0000-0100-0000FB020000}"/>
            </a:ext>
          </a:extLst>
        </xdr:cNvPr>
        <xdr:cNvSpPr/>
      </xdr:nvSpPr>
      <xdr:spPr>
        <a:xfrm>
          <a:off x="12763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44631</xdr:rowOff>
    </xdr:from>
    <xdr:to>
      <xdr:col>71</xdr:col>
      <xdr:colOff>177800</xdr:colOff>
      <xdr:row>86</xdr:row>
      <xdr:rowOff>80555</xdr:rowOff>
    </xdr:to>
    <xdr:cxnSp macro="">
      <xdr:nvCxnSpPr>
        <xdr:cNvPr id="764" name="直線コネクタ 763">
          <a:extLst>
            <a:ext uri="{FF2B5EF4-FFF2-40B4-BE49-F238E27FC236}">
              <a16:creationId xmlns:a16="http://schemas.microsoft.com/office/drawing/2014/main" id="{00000000-0008-0000-0100-0000FC020000}"/>
            </a:ext>
          </a:extLst>
        </xdr:cNvPr>
        <xdr:cNvCxnSpPr/>
      </xdr:nvCxnSpPr>
      <xdr:spPr>
        <a:xfrm>
          <a:off x="12814300" y="1478933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23784</xdr:rowOff>
    </xdr:from>
    <xdr:ext cx="405111" cy="259045"/>
    <xdr:sp macro="" textlink="">
      <xdr:nvSpPr>
        <xdr:cNvPr id="765" name="n_1aveValue【児童館】&#10;有形固定資産減価償却率">
          <a:extLst>
            <a:ext uri="{FF2B5EF4-FFF2-40B4-BE49-F238E27FC236}">
              <a16:creationId xmlns:a16="http://schemas.microsoft.com/office/drawing/2014/main" id="{00000000-0008-0000-0100-0000FD020000}"/>
            </a:ext>
          </a:extLst>
        </xdr:cNvPr>
        <xdr:cNvSpPr txBox="1"/>
      </xdr:nvSpPr>
      <xdr:spPr>
        <a:xfrm>
          <a:off x="152660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156046</xdr:rowOff>
    </xdr:from>
    <xdr:ext cx="405111" cy="259045"/>
    <xdr:sp macro="" textlink="">
      <xdr:nvSpPr>
        <xdr:cNvPr id="766" name="n_2aveValue【児童館】&#10;有形固定資産減価償却率">
          <a:extLst>
            <a:ext uri="{FF2B5EF4-FFF2-40B4-BE49-F238E27FC236}">
              <a16:creationId xmlns:a16="http://schemas.microsoft.com/office/drawing/2014/main" id="{00000000-0008-0000-0100-0000FE020000}"/>
            </a:ext>
          </a:extLst>
        </xdr:cNvPr>
        <xdr:cNvSpPr txBox="1"/>
      </xdr:nvSpPr>
      <xdr:spPr>
        <a:xfrm>
          <a:off x="143897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40113</xdr:rowOff>
    </xdr:from>
    <xdr:ext cx="405111" cy="259045"/>
    <xdr:sp macro="" textlink="">
      <xdr:nvSpPr>
        <xdr:cNvPr id="767" name="n_3aveValue【児童館】&#10;有形固定資産減価償却率">
          <a:extLst>
            <a:ext uri="{FF2B5EF4-FFF2-40B4-BE49-F238E27FC236}">
              <a16:creationId xmlns:a16="http://schemas.microsoft.com/office/drawing/2014/main" id="{00000000-0008-0000-0100-0000FF020000}"/>
            </a:ext>
          </a:extLst>
        </xdr:cNvPr>
        <xdr:cNvSpPr txBox="1"/>
      </xdr:nvSpPr>
      <xdr:spPr>
        <a:xfrm>
          <a:off x="13500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49909</xdr:rowOff>
    </xdr:from>
    <xdr:ext cx="405111" cy="259045"/>
    <xdr:sp macro="" textlink="">
      <xdr:nvSpPr>
        <xdr:cNvPr id="768" name="n_4aveValue【児童館】&#10;有形固定資産減価償却率">
          <a:extLst>
            <a:ext uri="{FF2B5EF4-FFF2-40B4-BE49-F238E27FC236}">
              <a16:creationId xmlns:a16="http://schemas.microsoft.com/office/drawing/2014/main" id="{00000000-0008-0000-0100-000000030000}"/>
            </a:ext>
          </a:extLst>
        </xdr:cNvPr>
        <xdr:cNvSpPr txBox="1"/>
      </xdr:nvSpPr>
      <xdr:spPr>
        <a:xfrm>
          <a:off x="12611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22877</xdr:rowOff>
    </xdr:from>
    <xdr:ext cx="405111" cy="259045"/>
    <xdr:sp macro="" textlink="">
      <xdr:nvSpPr>
        <xdr:cNvPr id="769" name="n_1mainValue【児童館】&#10;有形固定資産減価償却率">
          <a:extLst>
            <a:ext uri="{FF2B5EF4-FFF2-40B4-BE49-F238E27FC236}">
              <a16:creationId xmlns:a16="http://schemas.microsoft.com/office/drawing/2014/main" id="{00000000-0008-0000-0100-000001030000}"/>
            </a:ext>
          </a:extLst>
        </xdr:cNvPr>
        <xdr:cNvSpPr txBox="1"/>
      </xdr:nvSpPr>
      <xdr:spPr>
        <a:xfrm>
          <a:off x="15266044"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158404</xdr:rowOff>
    </xdr:from>
    <xdr:ext cx="405111" cy="259045"/>
    <xdr:sp macro="" textlink="">
      <xdr:nvSpPr>
        <xdr:cNvPr id="770" name="n_2mainValue【児童館】&#10;有形固定資産減価償却率">
          <a:extLst>
            <a:ext uri="{FF2B5EF4-FFF2-40B4-BE49-F238E27FC236}">
              <a16:creationId xmlns:a16="http://schemas.microsoft.com/office/drawing/2014/main" id="{00000000-0008-0000-0100-000002030000}"/>
            </a:ext>
          </a:extLst>
        </xdr:cNvPr>
        <xdr:cNvSpPr txBox="1"/>
      </xdr:nvSpPr>
      <xdr:spPr>
        <a:xfrm>
          <a:off x="14389744" y="1490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122482</xdr:rowOff>
    </xdr:from>
    <xdr:ext cx="405111" cy="259045"/>
    <xdr:sp macro="" textlink="">
      <xdr:nvSpPr>
        <xdr:cNvPr id="771" name="n_3mainValue【児童館】&#10;有形固定資産減価償却率">
          <a:extLst>
            <a:ext uri="{FF2B5EF4-FFF2-40B4-BE49-F238E27FC236}">
              <a16:creationId xmlns:a16="http://schemas.microsoft.com/office/drawing/2014/main" id="{00000000-0008-0000-0100-000003030000}"/>
            </a:ext>
          </a:extLst>
        </xdr:cNvPr>
        <xdr:cNvSpPr txBox="1"/>
      </xdr:nvSpPr>
      <xdr:spPr>
        <a:xfrm>
          <a:off x="13500744" y="1486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86558</xdr:rowOff>
    </xdr:from>
    <xdr:ext cx="405111" cy="259045"/>
    <xdr:sp macro="" textlink="">
      <xdr:nvSpPr>
        <xdr:cNvPr id="772" name="n_4mainValue【児童館】&#10;有形固定資産減価償却率">
          <a:extLst>
            <a:ext uri="{FF2B5EF4-FFF2-40B4-BE49-F238E27FC236}">
              <a16:creationId xmlns:a16="http://schemas.microsoft.com/office/drawing/2014/main" id="{00000000-0008-0000-0100-000004030000}"/>
            </a:ext>
          </a:extLst>
        </xdr:cNvPr>
        <xdr:cNvSpPr txBox="1"/>
      </xdr:nvSpPr>
      <xdr:spPr>
        <a:xfrm>
          <a:off x="12611744" y="1483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3" name="正方形/長方形 772">
          <a:extLst>
            <a:ext uri="{FF2B5EF4-FFF2-40B4-BE49-F238E27FC236}">
              <a16:creationId xmlns:a16="http://schemas.microsoft.com/office/drawing/2014/main" id="{00000000-0008-0000-0100-000005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4" name="正方形/長方形 773">
          <a:extLst>
            <a:ext uri="{FF2B5EF4-FFF2-40B4-BE49-F238E27FC236}">
              <a16:creationId xmlns:a16="http://schemas.microsoft.com/office/drawing/2014/main" id="{00000000-0008-0000-0100-000006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5" name="正方形/長方形 774">
          <a:extLst>
            <a:ext uri="{FF2B5EF4-FFF2-40B4-BE49-F238E27FC236}">
              <a16:creationId xmlns:a16="http://schemas.microsoft.com/office/drawing/2014/main" id="{00000000-0008-0000-0100-000007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6" name="正方形/長方形 775">
          <a:extLst>
            <a:ext uri="{FF2B5EF4-FFF2-40B4-BE49-F238E27FC236}">
              <a16:creationId xmlns:a16="http://schemas.microsoft.com/office/drawing/2014/main" id="{00000000-0008-0000-0100-000008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7" name="正方形/長方形 776">
          <a:extLst>
            <a:ext uri="{FF2B5EF4-FFF2-40B4-BE49-F238E27FC236}">
              <a16:creationId xmlns:a16="http://schemas.microsoft.com/office/drawing/2014/main" id="{00000000-0008-0000-0100-000009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8" name="正方形/長方形 777">
          <a:extLst>
            <a:ext uri="{FF2B5EF4-FFF2-40B4-BE49-F238E27FC236}">
              <a16:creationId xmlns:a16="http://schemas.microsoft.com/office/drawing/2014/main" id="{00000000-0008-0000-0100-00000A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9" name="正方形/長方形 778">
          <a:extLst>
            <a:ext uri="{FF2B5EF4-FFF2-40B4-BE49-F238E27FC236}">
              <a16:creationId xmlns:a16="http://schemas.microsoft.com/office/drawing/2014/main" id="{00000000-0008-0000-0100-00000B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0" name="正方形/長方形 779">
          <a:extLst>
            <a:ext uri="{FF2B5EF4-FFF2-40B4-BE49-F238E27FC236}">
              <a16:creationId xmlns:a16="http://schemas.microsoft.com/office/drawing/2014/main" id="{00000000-0008-0000-0100-00000C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1" name="テキスト ボックス 780">
          <a:extLst>
            <a:ext uri="{FF2B5EF4-FFF2-40B4-BE49-F238E27FC236}">
              <a16:creationId xmlns:a16="http://schemas.microsoft.com/office/drawing/2014/main" id="{00000000-0008-0000-0100-00000D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2" name="直線コネクタ 781">
          <a:extLst>
            <a:ext uri="{FF2B5EF4-FFF2-40B4-BE49-F238E27FC236}">
              <a16:creationId xmlns:a16="http://schemas.microsoft.com/office/drawing/2014/main" id="{00000000-0008-0000-0100-00000E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3" name="直線コネクタ 782">
          <a:extLst>
            <a:ext uri="{FF2B5EF4-FFF2-40B4-BE49-F238E27FC236}">
              <a16:creationId xmlns:a16="http://schemas.microsoft.com/office/drawing/2014/main" id="{00000000-0008-0000-0100-00000F03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4" name="テキスト ボックス 783">
          <a:extLst>
            <a:ext uri="{FF2B5EF4-FFF2-40B4-BE49-F238E27FC236}">
              <a16:creationId xmlns:a16="http://schemas.microsoft.com/office/drawing/2014/main" id="{00000000-0008-0000-0100-00001003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5" name="直線コネクタ 784">
          <a:extLst>
            <a:ext uri="{FF2B5EF4-FFF2-40B4-BE49-F238E27FC236}">
              <a16:creationId xmlns:a16="http://schemas.microsoft.com/office/drawing/2014/main" id="{00000000-0008-0000-0100-00001103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6" name="テキスト ボックス 785">
          <a:extLst>
            <a:ext uri="{FF2B5EF4-FFF2-40B4-BE49-F238E27FC236}">
              <a16:creationId xmlns:a16="http://schemas.microsoft.com/office/drawing/2014/main" id="{00000000-0008-0000-0100-00001203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7" name="直線コネクタ 786">
          <a:extLst>
            <a:ext uri="{FF2B5EF4-FFF2-40B4-BE49-F238E27FC236}">
              <a16:creationId xmlns:a16="http://schemas.microsoft.com/office/drawing/2014/main" id="{00000000-0008-0000-0100-00001303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88" name="テキスト ボックス 787">
          <a:extLst>
            <a:ext uri="{FF2B5EF4-FFF2-40B4-BE49-F238E27FC236}">
              <a16:creationId xmlns:a16="http://schemas.microsoft.com/office/drawing/2014/main" id="{00000000-0008-0000-0100-00001403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89" name="直線コネクタ 788">
          <a:extLst>
            <a:ext uri="{FF2B5EF4-FFF2-40B4-BE49-F238E27FC236}">
              <a16:creationId xmlns:a16="http://schemas.microsoft.com/office/drawing/2014/main" id="{00000000-0008-0000-0100-00001503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0" name="テキスト ボックス 789">
          <a:extLst>
            <a:ext uri="{FF2B5EF4-FFF2-40B4-BE49-F238E27FC236}">
              <a16:creationId xmlns:a16="http://schemas.microsoft.com/office/drawing/2014/main" id="{00000000-0008-0000-0100-00001603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1" name="直線コネクタ 790">
          <a:extLst>
            <a:ext uri="{FF2B5EF4-FFF2-40B4-BE49-F238E27FC236}">
              <a16:creationId xmlns:a16="http://schemas.microsoft.com/office/drawing/2014/main" id="{00000000-0008-0000-0100-00001703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2" name="テキスト ボックス 791">
          <a:extLst>
            <a:ext uri="{FF2B5EF4-FFF2-40B4-BE49-F238E27FC236}">
              <a16:creationId xmlns:a16="http://schemas.microsoft.com/office/drawing/2014/main" id="{00000000-0008-0000-0100-00001803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3" name="直線コネクタ 792">
          <a:extLst>
            <a:ext uri="{FF2B5EF4-FFF2-40B4-BE49-F238E27FC236}">
              <a16:creationId xmlns:a16="http://schemas.microsoft.com/office/drawing/2014/main" id="{00000000-0008-0000-0100-00001903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4" name="テキスト ボックス 793">
          <a:extLst>
            <a:ext uri="{FF2B5EF4-FFF2-40B4-BE49-F238E27FC236}">
              <a16:creationId xmlns:a16="http://schemas.microsoft.com/office/drawing/2014/main" id="{00000000-0008-0000-0100-00001A03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a:extLst>
            <a:ext uri="{FF2B5EF4-FFF2-40B4-BE49-F238E27FC236}">
              <a16:creationId xmlns:a16="http://schemas.microsoft.com/office/drawing/2014/main" id="{00000000-0008-0000-0100-00001B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a:extLst>
            <a:ext uri="{FF2B5EF4-FFF2-40B4-BE49-F238E27FC236}">
              <a16:creationId xmlns:a16="http://schemas.microsoft.com/office/drawing/2014/main" id="{00000000-0008-0000-0100-00001C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児童館】&#10;一人当たり面積グラフ枠">
          <a:extLst>
            <a:ext uri="{FF2B5EF4-FFF2-40B4-BE49-F238E27FC236}">
              <a16:creationId xmlns:a16="http://schemas.microsoft.com/office/drawing/2014/main" id="{00000000-0008-0000-0100-00001D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146957</xdr:rowOff>
    </xdr:to>
    <xdr:cxnSp macro="">
      <xdr:nvCxnSpPr>
        <xdr:cNvPr id="798" name="直線コネクタ 797">
          <a:extLst>
            <a:ext uri="{FF2B5EF4-FFF2-40B4-BE49-F238E27FC236}">
              <a16:creationId xmlns:a16="http://schemas.microsoft.com/office/drawing/2014/main" id="{00000000-0008-0000-0100-00001E030000}"/>
            </a:ext>
          </a:extLst>
        </xdr:cNvPr>
        <xdr:cNvCxnSpPr/>
      </xdr:nvCxnSpPr>
      <xdr:spPr>
        <a:xfrm flipV="1">
          <a:off x="22160864" y="13476514"/>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150784</xdr:rowOff>
    </xdr:from>
    <xdr:ext cx="469744" cy="259045"/>
    <xdr:sp macro="" textlink="">
      <xdr:nvSpPr>
        <xdr:cNvPr id="799" name="【児童館】&#10;一人当たり面積最小値テキスト">
          <a:extLst>
            <a:ext uri="{FF2B5EF4-FFF2-40B4-BE49-F238E27FC236}">
              <a16:creationId xmlns:a16="http://schemas.microsoft.com/office/drawing/2014/main" id="{00000000-0008-0000-0100-00001F030000}"/>
            </a:ext>
          </a:extLst>
        </xdr:cNvPr>
        <xdr:cNvSpPr txBox="1"/>
      </xdr:nvSpPr>
      <xdr:spPr>
        <a:xfrm>
          <a:off x="221996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146957</xdr:rowOff>
    </xdr:from>
    <xdr:to>
      <xdr:col>116</xdr:col>
      <xdr:colOff>152400</xdr:colOff>
      <xdr:row>86</xdr:row>
      <xdr:rowOff>146957</xdr:rowOff>
    </xdr:to>
    <xdr:cxnSp macro="">
      <xdr:nvCxnSpPr>
        <xdr:cNvPr id="800" name="直線コネクタ 799">
          <a:extLst>
            <a:ext uri="{FF2B5EF4-FFF2-40B4-BE49-F238E27FC236}">
              <a16:creationId xmlns:a16="http://schemas.microsoft.com/office/drawing/2014/main" id="{00000000-0008-0000-0100-000020030000}"/>
            </a:ext>
          </a:extLst>
        </xdr:cNvPr>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801" name="【児童館】&#10;一人当たり面積最大値テキスト">
          <a:extLst>
            <a:ext uri="{FF2B5EF4-FFF2-40B4-BE49-F238E27FC236}">
              <a16:creationId xmlns:a16="http://schemas.microsoft.com/office/drawing/2014/main" id="{00000000-0008-0000-0100-000021030000}"/>
            </a:ext>
          </a:extLst>
        </xdr:cNvPr>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802" name="直線コネクタ 801">
          <a:extLst>
            <a:ext uri="{FF2B5EF4-FFF2-40B4-BE49-F238E27FC236}">
              <a16:creationId xmlns:a16="http://schemas.microsoft.com/office/drawing/2014/main" id="{00000000-0008-0000-0100-000022030000}"/>
            </a:ext>
          </a:extLst>
        </xdr:cNvPr>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7456</xdr:rowOff>
    </xdr:from>
    <xdr:ext cx="469744" cy="259045"/>
    <xdr:sp macro="" textlink="">
      <xdr:nvSpPr>
        <xdr:cNvPr id="803" name="【児童館】&#10;一人当たり面積平均値テキスト">
          <a:extLst>
            <a:ext uri="{FF2B5EF4-FFF2-40B4-BE49-F238E27FC236}">
              <a16:creationId xmlns:a16="http://schemas.microsoft.com/office/drawing/2014/main" id="{00000000-0008-0000-0100-000023030000}"/>
            </a:ext>
          </a:extLst>
        </xdr:cNvPr>
        <xdr:cNvSpPr txBox="1"/>
      </xdr:nvSpPr>
      <xdr:spPr>
        <a:xfrm>
          <a:off x="22199600" y="14409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156029</xdr:rowOff>
    </xdr:from>
    <xdr:to>
      <xdr:col>116</xdr:col>
      <xdr:colOff>114300</xdr:colOff>
      <xdr:row>85</xdr:row>
      <xdr:rowOff>86179</xdr:rowOff>
    </xdr:to>
    <xdr:sp macro="" textlink="">
      <xdr:nvSpPr>
        <xdr:cNvPr id="804" name="フローチャート: 判断 803">
          <a:extLst>
            <a:ext uri="{FF2B5EF4-FFF2-40B4-BE49-F238E27FC236}">
              <a16:creationId xmlns:a16="http://schemas.microsoft.com/office/drawing/2014/main" id="{00000000-0008-0000-0100-000024030000}"/>
            </a:ext>
          </a:extLst>
        </xdr:cNvPr>
        <xdr:cNvSpPr/>
      </xdr:nvSpPr>
      <xdr:spPr>
        <a:xfrm>
          <a:off x="22110700" y="1455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123371</xdr:rowOff>
    </xdr:from>
    <xdr:to>
      <xdr:col>112</xdr:col>
      <xdr:colOff>38100</xdr:colOff>
      <xdr:row>85</xdr:row>
      <xdr:rowOff>53521</xdr:rowOff>
    </xdr:to>
    <xdr:sp macro="" textlink="">
      <xdr:nvSpPr>
        <xdr:cNvPr id="805" name="フローチャート: 判断 804">
          <a:extLst>
            <a:ext uri="{FF2B5EF4-FFF2-40B4-BE49-F238E27FC236}">
              <a16:creationId xmlns:a16="http://schemas.microsoft.com/office/drawing/2014/main" id="{00000000-0008-0000-0100-000025030000}"/>
            </a:ext>
          </a:extLst>
        </xdr:cNvPr>
        <xdr:cNvSpPr/>
      </xdr:nvSpPr>
      <xdr:spPr>
        <a:xfrm>
          <a:off x="21272500" y="14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123371</xdr:rowOff>
    </xdr:from>
    <xdr:to>
      <xdr:col>107</xdr:col>
      <xdr:colOff>101600</xdr:colOff>
      <xdr:row>85</xdr:row>
      <xdr:rowOff>53521</xdr:rowOff>
    </xdr:to>
    <xdr:sp macro="" textlink="">
      <xdr:nvSpPr>
        <xdr:cNvPr id="806" name="フローチャート: 判断 805">
          <a:extLst>
            <a:ext uri="{FF2B5EF4-FFF2-40B4-BE49-F238E27FC236}">
              <a16:creationId xmlns:a16="http://schemas.microsoft.com/office/drawing/2014/main" id="{00000000-0008-0000-0100-000026030000}"/>
            </a:ext>
          </a:extLst>
        </xdr:cNvPr>
        <xdr:cNvSpPr/>
      </xdr:nvSpPr>
      <xdr:spPr>
        <a:xfrm>
          <a:off x="20383500" y="14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134257</xdr:rowOff>
    </xdr:from>
    <xdr:to>
      <xdr:col>102</xdr:col>
      <xdr:colOff>165100</xdr:colOff>
      <xdr:row>85</xdr:row>
      <xdr:rowOff>64407</xdr:rowOff>
    </xdr:to>
    <xdr:sp macro="" textlink="">
      <xdr:nvSpPr>
        <xdr:cNvPr id="807" name="フローチャート: 判断 806">
          <a:extLst>
            <a:ext uri="{FF2B5EF4-FFF2-40B4-BE49-F238E27FC236}">
              <a16:creationId xmlns:a16="http://schemas.microsoft.com/office/drawing/2014/main" id="{00000000-0008-0000-0100-000027030000}"/>
            </a:ext>
          </a:extLst>
        </xdr:cNvPr>
        <xdr:cNvSpPr/>
      </xdr:nvSpPr>
      <xdr:spPr>
        <a:xfrm>
          <a:off x="19494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134257</xdr:rowOff>
    </xdr:from>
    <xdr:to>
      <xdr:col>98</xdr:col>
      <xdr:colOff>38100</xdr:colOff>
      <xdr:row>85</xdr:row>
      <xdr:rowOff>64407</xdr:rowOff>
    </xdr:to>
    <xdr:sp macro="" textlink="">
      <xdr:nvSpPr>
        <xdr:cNvPr id="808" name="フローチャート: 判断 807">
          <a:extLst>
            <a:ext uri="{FF2B5EF4-FFF2-40B4-BE49-F238E27FC236}">
              <a16:creationId xmlns:a16="http://schemas.microsoft.com/office/drawing/2014/main" id="{00000000-0008-0000-0100-000028030000}"/>
            </a:ext>
          </a:extLst>
        </xdr:cNvPr>
        <xdr:cNvSpPr/>
      </xdr:nvSpPr>
      <xdr:spPr>
        <a:xfrm>
          <a:off x="18605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00000000-0008-0000-0100-000029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00000000-0008-0000-0100-00002A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9071</xdr:rowOff>
    </xdr:from>
    <xdr:to>
      <xdr:col>116</xdr:col>
      <xdr:colOff>114300</xdr:colOff>
      <xdr:row>86</xdr:row>
      <xdr:rowOff>110671</xdr:rowOff>
    </xdr:to>
    <xdr:sp macro="" textlink="">
      <xdr:nvSpPr>
        <xdr:cNvPr id="814" name="楕円 813">
          <a:extLst>
            <a:ext uri="{FF2B5EF4-FFF2-40B4-BE49-F238E27FC236}">
              <a16:creationId xmlns:a16="http://schemas.microsoft.com/office/drawing/2014/main" id="{00000000-0008-0000-0100-00002E030000}"/>
            </a:ext>
          </a:extLst>
        </xdr:cNvPr>
        <xdr:cNvSpPr/>
      </xdr:nvSpPr>
      <xdr:spPr>
        <a:xfrm>
          <a:off x="22110700" y="1475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95448</xdr:rowOff>
    </xdr:from>
    <xdr:ext cx="469744" cy="259045"/>
    <xdr:sp macro="" textlink="">
      <xdr:nvSpPr>
        <xdr:cNvPr id="815" name="【児童館】&#10;一人当たり面積該当値テキスト">
          <a:extLst>
            <a:ext uri="{FF2B5EF4-FFF2-40B4-BE49-F238E27FC236}">
              <a16:creationId xmlns:a16="http://schemas.microsoft.com/office/drawing/2014/main" id="{00000000-0008-0000-0100-00002F030000}"/>
            </a:ext>
          </a:extLst>
        </xdr:cNvPr>
        <xdr:cNvSpPr txBox="1"/>
      </xdr:nvSpPr>
      <xdr:spPr>
        <a:xfrm>
          <a:off x="22199600" y="14668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19957</xdr:rowOff>
    </xdr:from>
    <xdr:to>
      <xdr:col>112</xdr:col>
      <xdr:colOff>38100</xdr:colOff>
      <xdr:row>86</xdr:row>
      <xdr:rowOff>121557</xdr:rowOff>
    </xdr:to>
    <xdr:sp macro="" textlink="">
      <xdr:nvSpPr>
        <xdr:cNvPr id="816" name="楕円 815">
          <a:extLst>
            <a:ext uri="{FF2B5EF4-FFF2-40B4-BE49-F238E27FC236}">
              <a16:creationId xmlns:a16="http://schemas.microsoft.com/office/drawing/2014/main" id="{00000000-0008-0000-0100-000030030000}"/>
            </a:ext>
          </a:extLst>
        </xdr:cNvPr>
        <xdr:cNvSpPr/>
      </xdr:nvSpPr>
      <xdr:spPr>
        <a:xfrm>
          <a:off x="21272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59871</xdr:rowOff>
    </xdr:from>
    <xdr:to>
      <xdr:col>116</xdr:col>
      <xdr:colOff>63500</xdr:colOff>
      <xdr:row>86</xdr:row>
      <xdr:rowOff>70757</xdr:rowOff>
    </xdr:to>
    <xdr:cxnSp macro="">
      <xdr:nvCxnSpPr>
        <xdr:cNvPr id="817" name="直線コネクタ 816">
          <a:extLst>
            <a:ext uri="{FF2B5EF4-FFF2-40B4-BE49-F238E27FC236}">
              <a16:creationId xmlns:a16="http://schemas.microsoft.com/office/drawing/2014/main" id="{00000000-0008-0000-0100-000031030000}"/>
            </a:ext>
          </a:extLst>
        </xdr:cNvPr>
        <xdr:cNvCxnSpPr/>
      </xdr:nvCxnSpPr>
      <xdr:spPr>
        <a:xfrm flipV="1">
          <a:off x="21323300" y="1480457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19957</xdr:rowOff>
    </xdr:from>
    <xdr:to>
      <xdr:col>107</xdr:col>
      <xdr:colOff>101600</xdr:colOff>
      <xdr:row>86</xdr:row>
      <xdr:rowOff>121557</xdr:rowOff>
    </xdr:to>
    <xdr:sp macro="" textlink="">
      <xdr:nvSpPr>
        <xdr:cNvPr id="818" name="楕円 817">
          <a:extLst>
            <a:ext uri="{FF2B5EF4-FFF2-40B4-BE49-F238E27FC236}">
              <a16:creationId xmlns:a16="http://schemas.microsoft.com/office/drawing/2014/main" id="{00000000-0008-0000-0100-000032030000}"/>
            </a:ext>
          </a:extLst>
        </xdr:cNvPr>
        <xdr:cNvSpPr/>
      </xdr:nvSpPr>
      <xdr:spPr>
        <a:xfrm>
          <a:off x="20383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70757</xdr:rowOff>
    </xdr:from>
    <xdr:to>
      <xdr:col>111</xdr:col>
      <xdr:colOff>177800</xdr:colOff>
      <xdr:row>86</xdr:row>
      <xdr:rowOff>70757</xdr:rowOff>
    </xdr:to>
    <xdr:cxnSp macro="">
      <xdr:nvCxnSpPr>
        <xdr:cNvPr id="819" name="直線コネクタ 818">
          <a:extLst>
            <a:ext uri="{FF2B5EF4-FFF2-40B4-BE49-F238E27FC236}">
              <a16:creationId xmlns:a16="http://schemas.microsoft.com/office/drawing/2014/main" id="{00000000-0008-0000-0100-000033030000}"/>
            </a:ext>
          </a:extLst>
        </xdr:cNvPr>
        <xdr:cNvCxnSpPr/>
      </xdr:nvCxnSpPr>
      <xdr:spPr>
        <a:xfrm>
          <a:off x="20434300" y="1481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19957</xdr:rowOff>
    </xdr:from>
    <xdr:to>
      <xdr:col>102</xdr:col>
      <xdr:colOff>165100</xdr:colOff>
      <xdr:row>86</xdr:row>
      <xdr:rowOff>121557</xdr:rowOff>
    </xdr:to>
    <xdr:sp macro="" textlink="">
      <xdr:nvSpPr>
        <xdr:cNvPr id="820" name="楕円 819">
          <a:extLst>
            <a:ext uri="{FF2B5EF4-FFF2-40B4-BE49-F238E27FC236}">
              <a16:creationId xmlns:a16="http://schemas.microsoft.com/office/drawing/2014/main" id="{00000000-0008-0000-0100-000034030000}"/>
            </a:ext>
          </a:extLst>
        </xdr:cNvPr>
        <xdr:cNvSpPr/>
      </xdr:nvSpPr>
      <xdr:spPr>
        <a:xfrm>
          <a:off x="19494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70757</xdr:rowOff>
    </xdr:from>
    <xdr:to>
      <xdr:col>107</xdr:col>
      <xdr:colOff>50800</xdr:colOff>
      <xdr:row>86</xdr:row>
      <xdr:rowOff>70757</xdr:rowOff>
    </xdr:to>
    <xdr:cxnSp macro="">
      <xdr:nvCxnSpPr>
        <xdr:cNvPr id="821" name="直線コネクタ 820">
          <a:extLst>
            <a:ext uri="{FF2B5EF4-FFF2-40B4-BE49-F238E27FC236}">
              <a16:creationId xmlns:a16="http://schemas.microsoft.com/office/drawing/2014/main" id="{00000000-0008-0000-0100-000035030000}"/>
            </a:ext>
          </a:extLst>
        </xdr:cNvPr>
        <xdr:cNvCxnSpPr/>
      </xdr:nvCxnSpPr>
      <xdr:spPr>
        <a:xfrm>
          <a:off x="19545300" y="1481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19957</xdr:rowOff>
    </xdr:from>
    <xdr:to>
      <xdr:col>98</xdr:col>
      <xdr:colOff>38100</xdr:colOff>
      <xdr:row>86</xdr:row>
      <xdr:rowOff>121557</xdr:rowOff>
    </xdr:to>
    <xdr:sp macro="" textlink="">
      <xdr:nvSpPr>
        <xdr:cNvPr id="822" name="楕円 821">
          <a:extLst>
            <a:ext uri="{FF2B5EF4-FFF2-40B4-BE49-F238E27FC236}">
              <a16:creationId xmlns:a16="http://schemas.microsoft.com/office/drawing/2014/main" id="{00000000-0008-0000-0100-000036030000}"/>
            </a:ext>
          </a:extLst>
        </xdr:cNvPr>
        <xdr:cNvSpPr/>
      </xdr:nvSpPr>
      <xdr:spPr>
        <a:xfrm>
          <a:off x="18605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70757</xdr:rowOff>
    </xdr:from>
    <xdr:to>
      <xdr:col>102</xdr:col>
      <xdr:colOff>114300</xdr:colOff>
      <xdr:row>86</xdr:row>
      <xdr:rowOff>70757</xdr:rowOff>
    </xdr:to>
    <xdr:cxnSp macro="">
      <xdr:nvCxnSpPr>
        <xdr:cNvPr id="823" name="直線コネクタ 822">
          <a:extLst>
            <a:ext uri="{FF2B5EF4-FFF2-40B4-BE49-F238E27FC236}">
              <a16:creationId xmlns:a16="http://schemas.microsoft.com/office/drawing/2014/main" id="{00000000-0008-0000-0100-000037030000}"/>
            </a:ext>
          </a:extLst>
        </xdr:cNvPr>
        <xdr:cNvCxnSpPr/>
      </xdr:nvCxnSpPr>
      <xdr:spPr>
        <a:xfrm>
          <a:off x="18656300" y="1481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70048</xdr:rowOff>
    </xdr:from>
    <xdr:ext cx="469744" cy="259045"/>
    <xdr:sp macro="" textlink="">
      <xdr:nvSpPr>
        <xdr:cNvPr id="824" name="n_1aveValue【児童館】&#10;一人当たり面積">
          <a:extLst>
            <a:ext uri="{FF2B5EF4-FFF2-40B4-BE49-F238E27FC236}">
              <a16:creationId xmlns:a16="http://schemas.microsoft.com/office/drawing/2014/main" id="{00000000-0008-0000-0100-000038030000}"/>
            </a:ext>
          </a:extLst>
        </xdr:cNvPr>
        <xdr:cNvSpPr txBox="1"/>
      </xdr:nvSpPr>
      <xdr:spPr>
        <a:xfrm>
          <a:off x="21075727" y="1430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70048</xdr:rowOff>
    </xdr:from>
    <xdr:ext cx="469744" cy="259045"/>
    <xdr:sp macro="" textlink="">
      <xdr:nvSpPr>
        <xdr:cNvPr id="825" name="n_2aveValue【児童館】&#10;一人当たり面積">
          <a:extLst>
            <a:ext uri="{FF2B5EF4-FFF2-40B4-BE49-F238E27FC236}">
              <a16:creationId xmlns:a16="http://schemas.microsoft.com/office/drawing/2014/main" id="{00000000-0008-0000-0100-000039030000}"/>
            </a:ext>
          </a:extLst>
        </xdr:cNvPr>
        <xdr:cNvSpPr txBox="1"/>
      </xdr:nvSpPr>
      <xdr:spPr>
        <a:xfrm>
          <a:off x="20199427" y="1430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80934</xdr:rowOff>
    </xdr:from>
    <xdr:ext cx="469744" cy="259045"/>
    <xdr:sp macro="" textlink="">
      <xdr:nvSpPr>
        <xdr:cNvPr id="826" name="n_3aveValue【児童館】&#10;一人当たり面積">
          <a:extLst>
            <a:ext uri="{FF2B5EF4-FFF2-40B4-BE49-F238E27FC236}">
              <a16:creationId xmlns:a16="http://schemas.microsoft.com/office/drawing/2014/main" id="{00000000-0008-0000-0100-00003A030000}"/>
            </a:ext>
          </a:extLst>
        </xdr:cNvPr>
        <xdr:cNvSpPr txBox="1"/>
      </xdr:nvSpPr>
      <xdr:spPr>
        <a:xfrm>
          <a:off x="193104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80934</xdr:rowOff>
    </xdr:from>
    <xdr:ext cx="469744" cy="259045"/>
    <xdr:sp macro="" textlink="">
      <xdr:nvSpPr>
        <xdr:cNvPr id="827" name="n_4aveValue【児童館】&#10;一人当たり面積">
          <a:extLst>
            <a:ext uri="{FF2B5EF4-FFF2-40B4-BE49-F238E27FC236}">
              <a16:creationId xmlns:a16="http://schemas.microsoft.com/office/drawing/2014/main" id="{00000000-0008-0000-0100-00003B030000}"/>
            </a:ext>
          </a:extLst>
        </xdr:cNvPr>
        <xdr:cNvSpPr txBox="1"/>
      </xdr:nvSpPr>
      <xdr:spPr>
        <a:xfrm>
          <a:off x="184214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112684</xdr:rowOff>
    </xdr:from>
    <xdr:ext cx="469744" cy="259045"/>
    <xdr:sp macro="" textlink="">
      <xdr:nvSpPr>
        <xdr:cNvPr id="828" name="n_1mainValue【児童館】&#10;一人当たり面積">
          <a:extLst>
            <a:ext uri="{FF2B5EF4-FFF2-40B4-BE49-F238E27FC236}">
              <a16:creationId xmlns:a16="http://schemas.microsoft.com/office/drawing/2014/main" id="{00000000-0008-0000-0100-00003C030000}"/>
            </a:ext>
          </a:extLst>
        </xdr:cNvPr>
        <xdr:cNvSpPr txBox="1"/>
      </xdr:nvSpPr>
      <xdr:spPr>
        <a:xfrm>
          <a:off x="210757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112684</xdr:rowOff>
    </xdr:from>
    <xdr:ext cx="469744" cy="259045"/>
    <xdr:sp macro="" textlink="">
      <xdr:nvSpPr>
        <xdr:cNvPr id="829" name="n_2mainValue【児童館】&#10;一人当たり面積">
          <a:extLst>
            <a:ext uri="{FF2B5EF4-FFF2-40B4-BE49-F238E27FC236}">
              <a16:creationId xmlns:a16="http://schemas.microsoft.com/office/drawing/2014/main" id="{00000000-0008-0000-0100-00003D030000}"/>
            </a:ext>
          </a:extLst>
        </xdr:cNvPr>
        <xdr:cNvSpPr txBox="1"/>
      </xdr:nvSpPr>
      <xdr:spPr>
        <a:xfrm>
          <a:off x="20199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112684</xdr:rowOff>
    </xdr:from>
    <xdr:ext cx="469744" cy="259045"/>
    <xdr:sp macro="" textlink="">
      <xdr:nvSpPr>
        <xdr:cNvPr id="830" name="n_3mainValue【児童館】&#10;一人当たり面積">
          <a:extLst>
            <a:ext uri="{FF2B5EF4-FFF2-40B4-BE49-F238E27FC236}">
              <a16:creationId xmlns:a16="http://schemas.microsoft.com/office/drawing/2014/main" id="{00000000-0008-0000-0100-00003E030000}"/>
            </a:ext>
          </a:extLst>
        </xdr:cNvPr>
        <xdr:cNvSpPr txBox="1"/>
      </xdr:nvSpPr>
      <xdr:spPr>
        <a:xfrm>
          <a:off x="19310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112684</xdr:rowOff>
    </xdr:from>
    <xdr:ext cx="469744" cy="259045"/>
    <xdr:sp macro="" textlink="">
      <xdr:nvSpPr>
        <xdr:cNvPr id="831" name="n_4mainValue【児童館】&#10;一人当たり面積">
          <a:extLst>
            <a:ext uri="{FF2B5EF4-FFF2-40B4-BE49-F238E27FC236}">
              <a16:creationId xmlns:a16="http://schemas.microsoft.com/office/drawing/2014/main" id="{00000000-0008-0000-0100-00003F030000}"/>
            </a:ext>
          </a:extLst>
        </xdr:cNvPr>
        <xdr:cNvSpPr txBox="1"/>
      </xdr:nvSpPr>
      <xdr:spPr>
        <a:xfrm>
          <a:off x="18421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a:extLst>
            <a:ext uri="{FF2B5EF4-FFF2-40B4-BE49-F238E27FC236}">
              <a16:creationId xmlns:a16="http://schemas.microsoft.com/office/drawing/2014/main" id="{00000000-0008-0000-0100-000040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a:extLst>
            <a:ext uri="{FF2B5EF4-FFF2-40B4-BE49-F238E27FC236}">
              <a16:creationId xmlns:a16="http://schemas.microsoft.com/office/drawing/2014/main" id="{00000000-0008-0000-0100-000041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a:extLst>
            <a:ext uri="{FF2B5EF4-FFF2-40B4-BE49-F238E27FC236}">
              <a16:creationId xmlns:a16="http://schemas.microsoft.com/office/drawing/2014/main" id="{00000000-0008-0000-0100-000042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a:extLst>
            <a:ext uri="{FF2B5EF4-FFF2-40B4-BE49-F238E27FC236}">
              <a16:creationId xmlns:a16="http://schemas.microsoft.com/office/drawing/2014/main" id="{00000000-0008-0000-0100-000043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a:extLst>
            <a:ext uri="{FF2B5EF4-FFF2-40B4-BE49-F238E27FC236}">
              <a16:creationId xmlns:a16="http://schemas.microsoft.com/office/drawing/2014/main" id="{00000000-0008-0000-0100-000044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a:extLst>
            <a:ext uri="{FF2B5EF4-FFF2-40B4-BE49-F238E27FC236}">
              <a16:creationId xmlns:a16="http://schemas.microsoft.com/office/drawing/2014/main" id="{00000000-0008-0000-0100-000045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a:extLst>
            <a:ext uri="{FF2B5EF4-FFF2-40B4-BE49-F238E27FC236}">
              <a16:creationId xmlns:a16="http://schemas.microsoft.com/office/drawing/2014/main" id="{00000000-0008-0000-0100-000046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a:extLst>
            <a:ext uri="{FF2B5EF4-FFF2-40B4-BE49-F238E27FC236}">
              <a16:creationId xmlns:a16="http://schemas.microsoft.com/office/drawing/2014/main" id="{00000000-0008-0000-0100-000047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a:extLst>
            <a:ext uri="{FF2B5EF4-FFF2-40B4-BE49-F238E27FC236}">
              <a16:creationId xmlns:a16="http://schemas.microsoft.com/office/drawing/2014/main" id="{00000000-0008-0000-0100-000048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a:extLst>
            <a:ext uri="{FF2B5EF4-FFF2-40B4-BE49-F238E27FC236}">
              <a16:creationId xmlns:a16="http://schemas.microsoft.com/office/drawing/2014/main" id="{00000000-0008-0000-0100-000049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a:extLst>
            <a:ext uri="{FF2B5EF4-FFF2-40B4-BE49-F238E27FC236}">
              <a16:creationId xmlns:a16="http://schemas.microsoft.com/office/drawing/2014/main" id="{00000000-0008-0000-0100-00004A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3" name="直線コネクタ 842">
          <a:extLst>
            <a:ext uri="{FF2B5EF4-FFF2-40B4-BE49-F238E27FC236}">
              <a16:creationId xmlns:a16="http://schemas.microsoft.com/office/drawing/2014/main" id="{00000000-0008-0000-0100-00004B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4" name="テキスト ボックス 843">
          <a:extLst>
            <a:ext uri="{FF2B5EF4-FFF2-40B4-BE49-F238E27FC236}">
              <a16:creationId xmlns:a16="http://schemas.microsoft.com/office/drawing/2014/main" id="{00000000-0008-0000-0100-00004C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5" name="直線コネクタ 844">
          <a:extLst>
            <a:ext uri="{FF2B5EF4-FFF2-40B4-BE49-F238E27FC236}">
              <a16:creationId xmlns:a16="http://schemas.microsoft.com/office/drawing/2014/main" id="{00000000-0008-0000-0100-00004D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6" name="テキスト ボックス 845">
          <a:extLst>
            <a:ext uri="{FF2B5EF4-FFF2-40B4-BE49-F238E27FC236}">
              <a16:creationId xmlns:a16="http://schemas.microsoft.com/office/drawing/2014/main" id="{00000000-0008-0000-0100-00004E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7" name="直線コネクタ 846">
          <a:extLst>
            <a:ext uri="{FF2B5EF4-FFF2-40B4-BE49-F238E27FC236}">
              <a16:creationId xmlns:a16="http://schemas.microsoft.com/office/drawing/2014/main" id="{00000000-0008-0000-0100-00004F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8" name="テキスト ボックス 847">
          <a:extLst>
            <a:ext uri="{FF2B5EF4-FFF2-40B4-BE49-F238E27FC236}">
              <a16:creationId xmlns:a16="http://schemas.microsoft.com/office/drawing/2014/main" id="{00000000-0008-0000-0100-000050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9" name="直線コネクタ 848">
          <a:extLst>
            <a:ext uri="{FF2B5EF4-FFF2-40B4-BE49-F238E27FC236}">
              <a16:creationId xmlns:a16="http://schemas.microsoft.com/office/drawing/2014/main" id="{00000000-0008-0000-0100-000051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0" name="テキスト ボックス 849">
          <a:extLst>
            <a:ext uri="{FF2B5EF4-FFF2-40B4-BE49-F238E27FC236}">
              <a16:creationId xmlns:a16="http://schemas.microsoft.com/office/drawing/2014/main" id="{00000000-0008-0000-0100-000052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1" name="直線コネクタ 850">
          <a:extLst>
            <a:ext uri="{FF2B5EF4-FFF2-40B4-BE49-F238E27FC236}">
              <a16:creationId xmlns:a16="http://schemas.microsoft.com/office/drawing/2014/main" id="{00000000-0008-0000-0100-000053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2" name="テキスト ボックス 851">
          <a:extLst>
            <a:ext uri="{FF2B5EF4-FFF2-40B4-BE49-F238E27FC236}">
              <a16:creationId xmlns:a16="http://schemas.microsoft.com/office/drawing/2014/main" id="{00000000-0008-0000-0100-000054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3" name="直線コネクタ 852">
          <a:extLst>
            <a:ext uri="{FF2B5EF4-FFF2-40B4-BE49-F238E27FC236}">
              <a16:creationId xmlns:a16="http://schemas.microsoft.com/office/drawing/2014/main" id="{00000000-0008-0000-0100-000055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4" name="テキスト ボックス 853">
          <a:extLst>
            <a:ext uri="{FF2B5EF4-FFF2-40B4-BE49-F238E27FC236}">
              <a16:creationId xmlns:a16="http://schemas.microsoft.com/office/drawing/2014/main" id="{00000000-0008-0000-0100-000056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5" name="【公民館】&#10;有形固定資産減価償却率グラフ枠">
          <a:extLst>
            <a:ext uri="{FF2B5EF4-FFF2-40B4-BE49-F238E27FC236}">
              <a16:creationId xmlns:a16="http://schemas.microsoft.com/office/drawing/2014/main" id="{00000000-0008-0000-0100-000057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856" name="直線コネクタ 855">
          <a:extLst>
            <a:ext uri="{FF2B5EF4-FFF2-40B4-BE49-F238E27FC236}">
              <a16:creationId xmlns:a16="http://schemas.microsoft.com/office/drawing/2014/main" id="{00000000-0008-0000-0100-000058030000}"/>
            </a:ext>
          </a:extLst>
        </xdr:cNvPr>
        <xdr:cNvCxnSpPr/>
      </xdr:nvCxnSpPr>
      <xdr:spPr>
        <a:xfrm flipV="1">
          <a:off x="16318864" y="17131664"/>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57" name="【公民館】&#10;有形固定資産減価償却率最小値テキスト">
          <a:extLst>
            <a:ext uri="{FF2B5EF4-FFF2-40B4-BE49-F238E27FC236}">
              <a16:creationId xmlns:a16="http://schemas.microsoft.com/office/drawing/2014/main" id="{00000000-0008-0000-0100-00005903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58" name="直線コネクタ 857">
          <a:extLst>
            <a:ext uri="{FF2B5EF4-FFF2-40B4-BE49-F238E27FC236}">
              <a16:creationId xmlns:a16="http://schemas.microsoft.com/office/drawing/2014/main" id="{00000000-0008-0000-0100-00005A03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859" name="【公民館】&#10;有形固定資産減価償却率最大値テキスト">
          <a:extLst>
            <a:ext uri="{FF2B5EF4-FFF2-40B4-BE49-F238E27FC236}">
              <a16:creationId xmlns:a16="http://schemas.microsoft.com/office/drawing/2014/main" id="{00000000-0008-0000-0100-00005B030000}"/>
            </a:ext>
          </a:extLst>
        </xdr:cNvPr>
        <xdr:cNvSpPr txBox="1"/>
      </xdr:nvSpPr>
      <xdr:spPr>
        <a:xfrm>
          <a:off x="16357600" y="169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860" name="直線コネクタ 859">
          <a:extLst>
            <a:ext uri="{FF2B5EF4-FFF2-40B4-BE49-F238E27FC236}">
              <a16:creationId xmlns:a16="http://schemas.microsoft.com/office/drawing/2014/main" id="{00000000-0008-0000-0100-00005C030000}"/>
            </a:ext>
          </a:extLst>
        </xdr:cNvPr>
        <xdr:cNvCxnSpPr/>
      </xdr:nvCxnSpPr>
      <xdr:spPr>
        <a:xfrm>
          <a:off x="16230600" y="1713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76216</xdr:rowOff>
    </xdr:from>
    <xdr:ext cx="405111" cy="259045"/>
    <xdr:sp macro="" textlink="">
      <xdr:nvSpPr>
        <xdr:cNvPr id="861" name="【公民館】&#10;有形固定資産減価償却率平均値テキスト">
          <a:extLst>
            <a:ext uri="{FF2B5EF4-FFF2-40B4-BE49-F238E27FC236}">
              <a16:creationId xmlns:a16="http://schemas.microsoft.com/office/drawing/2014/main" id="{00000000-0008-0000-0100-00005D030000}"/>
            </a:ext>
          </a:extLst>
        </xdr:cNvPr>
        <xdr:cNvSpPr txBox="1"/>
      </xdr:nvSpPr>
      <xdr:spPr>
        <a:xfrm>
          <a:off x="1635760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862" name="フローチャート: 判断 861">
          <a:extLst>
            <a:ext uri="{FF2B5EF4-FFF2-40B4-BE49-F238E27FC236}">
              <a16:creationId xmlns:a16="http://schemas.microsoft.com/office/drawing/2014/main" id="{00000000-0008-0000-0100-00005E030000}"/>
            </a:ext>
          </a:extLst>
        </xdr:cNvPr>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863" name="フローチャート: 判断 862">
          <a:extLst>
            <a:ext uri="{FF2B5EF4-FFF2-40B4-BE49-F238E27FC236}">
              <a16:creationId xmlns:a16="http://schemas.microsoft.com/office/drawing/2014/main" id="{00000000-0008-0000-0100-00005F030000}"/>
            </a:ext>
          </a:extLst>
        </xdr:cNvPr>
        <xdr:cNvSpPr/>
      </xdr:nvSpPr>
      <xdr:spPr>
        <a:xfrm>
          <a:off x="15430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864" name="フローチャート: 判断 863">
          <a:extLst>
            <a:ext uri="{FF2B5EF4-FFF2-40B4-BE49-F238E27FC236}">
              <a16:creationId xmlns:a16="http://schemas.microsoft.com/office/drawing/2014/main" id="{00000000-0008-0000-0100-000060030000}"/>
            </a:ext>
          </a:extLst>
        </xdr:cNvPr>
        <xdr:cNvSpPr/>
      </xdr:nvSpPr>
      <xdr:spPr>
        <a:xfrm>
          <a:off x="14541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107314</xdr:rowOff>
    </xdr:from>
    <xdr:to>
      <xdr:col>72</xdr:col>
      <xdr:colOff>38100</xdr:colOff>
      <xdr:row>105</xdr:row>
      <xdr:rowOff>37464</xdr:rowOff>
    </xdr:to>
    <xdr:sp macro="" textlink="">
      <xdr:nvSpPr>
        <xdr:cNvPr id="865" name="フローチャート: 判断 864">
          <a:extLst>
            <a:ext uri="{FF2B5EF4-FFF2-40B4-BE49-F238E27FC236}">
              <a16:creationId xmlns:a16="http://schemas.microsoft.com/office/drawing/2014/main" id="{00000000-0008-0000-0100-000061030000}"/>
            </a:ext>
          </a:extLst>
        </xdr:cNvPr>
        <xdr:cNvSpPr/>
      </xdr:nvSpPr>
      <xdr:spPr>
        <a:xfrm>
          <a:off x="13652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116839</xdr:rowOff>
    </xdr:from>
    <xdr:to>
      <xdr:col>67</xdr:col>
      <xdr:colOff>101600</xdr:colOff>
      <xdr:row>105</xdr:row>
      <xdr:rowOff>46989</xdr:rowOff>
    </xdr:to>
    <xdr:sp macro="" textlink="">
      <xdr:nvSpPr>
        <xdr:cNvPr id="866" name="フローチャート: 判断 865">
          <a:extLst>
            <a:ext uri="{FF2B5EF4-FFF2-40B4-BE49-F238E27FC236}">
              <a16:creationId xmlns:a16="http://schemas.microsoft.com/office/drawing/2014/main" id="{00000000-0008-0000-0100-000062030000}"/>
            </a:ext>
          </a:extLst>
        </xdr:cNvPr>
        <xdr:cNvSpPr/>
      </xdr:nvSpPr>
      <xdr:spPr>
        <a:xfrm>
          <a:off x="12763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00000000-0008-0000-0100-000063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00000000-0008-0000-0100-000064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00000000-0008-0000-0100-000065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100-000066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100-000067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128270</xdr:rowOff>
    </xdr:from>
    <xdr:to>
      <xdr:col>85</xdr:col>
      <xdr:colOff>177800</xdr:colOff>
      <xdr:row>104</xdr:row>
      <xdr:rowOff>58420</xdr:rowOff>
    </xdr:to>
    <xdr:sp macro="" textlink="">
      <xdr:nvSpPr>
        <xdr:cNvPr id="872" name="楕円 871">
          <a:extLst>
            <a:ext uri="{FF2B5EF4-FFF2-40B4-BE49-F238E27FC236}">
              <a16:creationId xmlns:a16="http://schemas.microsoft.com/office/drawing/2014/main" id="{00000000-0008-0000-0100-000068030000}"/>
            </a:ext>
          </a:extLst>
        </xdr:cNvPr>
        <xdr:cNvSpPr/>
      </xdr:nvSpPr>
      <xdr:spPr>
        <a:xfrm>
          <a:off x="162687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151147</xdr:rowOff>
    </xdr:from>
    <xdr:ext cx="405111" cy="259045"/>
    <xdr:sp macro="" textlink="">
      <xdr:nvSpPr>
        <xdr:cNvPr id="873" name="【公民館】&#10;有形固定資産減価償却率該当値テキスト">
          <a:extLst>
            <a:ext uri="{FF2B5EF4-FFF2-40B4-BE49-F238E27FC236}">
              <a16:creationId xmlns:a16="http://schemas.microsoft.com/office/drawing/2014/main" id="{00000000-0008-0000-0100-000069030000}"/>
            </a:ext>
          </a:extLst>
        </xdr:cNvPr>
        <xdr:cNvSpPr txBox="1"/>
      </xdr:nvSpPr>
      <xdr:spPr>
        <a:xfrm>
          <a:off x="16357600"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86361</xdr:rowOff>
    </xdr:from>
    <xdr:to>
      <xdr:col>81</xdr:col>
      <xdr:colOff>101600</xdr:colOff>
      <xdr:row>104</xdr:row>
      <xdr:rowOff>16511</xdr:rowOff>
    </xdr:to>
    <xdr:sp macro="" textlink="">
      <xdr:nvSpPr>
        <xdr:cNvPr id="874" name="楕円 873">
          <a:extLst>
            <a:ext uri="{FF2B5EF4-FFF2-40B4-BE49-F238E27FC236}">
              <a16:creationId xmlns:a16="http://schemas.microsoft.com/office/drawing/2014/main" id="{00000000-0008-0000-0100-00006A030000}"/>
            </a:ext>
          </a:extLst>
        </xdr:cNvPr>
        <xdr:cNvSpPr/>
      </xdr:nvSpPr>
      <xdr:spPr>
        <a:xfrm>
          <a:off x="15430500" y="177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137161</xdr:rowOff>
    </xdr:from>
    <xdr:to>
      <xdr:col>85</xdr:col>
      <xdr:colOff>127000</xdr:colOff>
      <xdr:row>104</xdr:row>
      <xdr:rowOff>7620</xdr:rowOff>
    </xdr:to>
    <xdr:cxnSp macro="">
      <xdr:nvCxnSpPr>
        <xdr:cNvPr id="875" name="直線コネクタ 874">
          <a:extLst>
            <a:ext uri="{FF2B5EF4-FFF2-40B4-BE49-F238E27FC236}">
              <a16:creationId xmlns:a16="http://schemas.microsoft.com/office/drawing/2014/main" id="{00000000-0008-0000-0100-00006B030000}"/>
            </a:ext>
          </a:extLst>
        </xdr:cNvPr>
        <xdr:cNvCxnSpPr/>
      </xdr:nvCxnSpPr>
      <xdr:spPr>
        <a:xfrm>
          <a:off x="15481300" y="1779651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69214</xdr:rowOff>
    </xdr:from>
    <xdr:to>
      <xdr:col>76</xdr:col>
      <xdr:colOff>165100</xdr:colOff>
      <xdr:row>103</xdr:row>
      <xdr:rowOff>170814</xdr:rowOff>
    </xdr:to>
    <xdr:sp macro="" textlink="">
      <xdr:nvSpPr>
        <xdr:cNvPr id="876" name="楕円 875">
          <a:extLst>
            <a:ext uri="{FF2B5EF4-FFF2-40B4-BE49-F238E27FC236}">
              <a16:creationId xmlns:a16="http://schemas.microsoft.com/office/drawing/2014/main" id="{00000000-0008-0000-0100-00006C030000}"/>
            </a:ext>
          </a:extLst>
        </xdr:cNvPr>
        <xdr:cNvSpPr/>
      </xdr:nvSpPr>
      <xdr:spPr>
        <a:xfrm>
          <a:off x="14541500" y="1772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120014</xdr:rowOff>
    </xdr:from>
    <xdr:to>
      <xdr:col>81</xdr:col>
      <xdr:colOff>50800</xdr:colOff>
      <xdr:row>103</xdr:row>
      <xdr:rowOff>137161</xdr:rowOff>
    </xdr:to>
    <xdr:cxnSp macro="">
      <xdr:nvCxnSpPr>
        <xdr:cNvPr id="877" name="直線コネクタ 876">
          <a:extLst>
            <a:ext uri="{FF2B5EF4-FFF2-40B4-BE49-F238E27FC236}">
              <a16:creationId xmlns:a16="http://schemas.microsoft.com/office/drawing/2014/main" id="{00000000-0008-0000-0100-00006D030000}"/>
            </a:ext>
          </a:extLst>
        </xdr:cNvPr>
        <xdr:cNvCxnSpPr/>
      </xdr:nvCxnSpPr>
      <xdr:spPr>
        <a:xfrm>
          <a:off x="14592300" y="17779364"/>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878" name="楕円 877">
          <a:extLst>
            <a:ext uri="{FF2B5EF4-FFF2-40B4-BE49-F238E27FC236}">
              <a16:creationId xmlns:a16="http://schemas.microsoft.com/office/drawing/2014/main" id="{00000000-0008-0000-0100-00006E030000}"/>
            </a:ext>
          </a:extLst>
        </xdr:cNvPr>
        <xdr:cNvSpPr/>
      </xdr:nvSpPr>
      <xdr:spPr>
        <a:xfrm>
          <a:off x="13652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120014</xdr:rowOff>
    </xdr:from>
    <xdr:to>
      <xdr:col>76</xdr:col>
      <xdr:colOff>114300</xdr:colOff>
      <xdr:row>105</xdr:row>
      <xdr:rowOff>99061</xdr:rowOff>
    </xdr:to>
    <xdr:cxnSp macro="">
      <xdr:nvCxnSpPr>
        <xdr:cNvPr id="879" name="直線コネクタ 878">
          <a:extLst>
            <a:ext uri="{FF2B5EF4-FFF2-40B4-BE49-F238E27FC236}">
              <a16:creationId xmlns:a16="http://schemas.microsoft.com/office/drawing/2014/main" id="{00000000-0008-0000-0100-00006F030000}"/>
            </a:ext>
          </a:extLst>
        </xdr:cNvPr>
        <xdr:cNvCxnSpPr/>
      </xdr:nvCxnSpPr>
      <xdr:spPr>
        <a:xfrm flipV="1">
          <a:off x="13703300" y="17779364"/>
          <a:ext cx="889000" cy="32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8255</xdr:rowOff>
    </xdr:from>
    <xdr:to>
      <xdr:col>67</xdr:col>
      <xdr:colOff>101600</xdr:colOff>
      <xdr:row>105</xdr:row>
      <xdr:rowOff>109855</xdr:rowOff>
    </xdr:to>
    <xdr:sp macro="" textlink="">
      <xdr:nvSpPr>
        <xdr:cNvPr id="880" name="楕円 879">
          <a:extLst>
            <a:ext uri="{FF2B5EF4-FFF2-40B4-BE49-F238E27FC236}">
              <a16:creationId xmlns:a16="http://schemas.microsoft.com/office/drawing/2014/main" id="{00000000-0008-0000-0100-000070030000}"/>
            </a:ext>
          </a:extLst>
        </xdr:cNvPr>
        <xdr:cNvSpPr/>
      </xdr:nvSpPr>
      <xdr:spPr>
        <a:xfrm>
          <a:off x="127635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59055</xdr:rowOff>
    </xdr:from>
    <xdr:to>
      <xdr:col>71</xdr:col>
      <xdr:colOff>177800</xdr:colOff>
      <xdr:row>105</xdr:row>
      <xdr:rowOff>99061</xdr:rowOff>
    </xdr:to>
    <xdr:cxnSp macro="">
      <xdr:nvCxnSpPr>
        <xdr:cNvPr id="881" name="直線コネクタ 880">
          <a:extLst>
            <a:ext uri="{FF2B5EF4-FFF2-40B4-BE49-F238E27FC236}">
              <a16:creationId xmlns:a16="http://schemas.microsoft.com/office/drawing/2014/main" id="{00000000-0008-0000-0100-000071030000}"/>
            </a:ext>
          </a:extLst>
        </xdr:cNvPr>
        <xdr:cNvCxnSpPr/>
      </xdr:nvCxnSpPr>
      <xdr:spPr>
        <a:xfrm>
          <a:off x="12814300" y="1806130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41927</xdr:rowOff>
    </xdr:from>
    <xdr:ext cx="405111" cy="259045"/>
    <xdr:sp macro="" textlink="">
      <xdr:nvSpPr>
        <xdr:cNvPr id="882" name="n_1aveValue【公民館】&#10;有形固定資産減価償却率">
          <a:extLst>
            <a:ext uri="{FF2B5EF4-FFF2-40B4-BE49-F238E27FC236}">
              <a16:creationId xmlns:a16="http://schemas.microsoft.com/office/drawing/2014/main" id="{00000000-0008-0000-0100-000072030000}"/>
            </a:ext>
          </a:extLst>
        </xdr:cNvPr>
        <xdr:cNvSpPr txBox="1"/>
      </xdr:nvSpPr>
      <xdr:spPr>
        <a:xfrm>
          <a:off x="15266044" y="1804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43832</xdr:rowOff>
    </xdr:from>
    <xdr:ext cx="405111" cy="259045"/>
    <xdr:sp macro="" textlink="">
      <xdr:nvSpPr>
        <xdr:cNvPr id="883" name="n_2aveValue【公民館】&#10;有形固定資産減価償却率">
          <a:extLst>
            <a:ext uri="{FF2B5EF4-FFF2-40B4-BE49-F238E27FC236}">
              <a16:creationId xmlns:a16="http://schemas.microsoft.com/office/drawing/2014/main" id="{00000000-0008-0000-0100-000073030000}"/>
            </a:ext>
          </a:extLst>
        </xdr:cNvPr>
        <xdr:cNvSpPr txBox="1"/>
      </xdr:nvSpPr>
      <xdr:spPr>
        <a:xfrm>
          <a:off x="1438974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53991</xdr:rowOff>
    </xdr:from>
    <xdr:ext cx="405111" cy="259045"/>
    <xdr:sp macro="" textlink="">
      <xdr:nvSpPr>
        <xdr:cNvPr id="884" name="n_3aveValue【公民館】&#10;有形固定資産減価償却率">
          <a:extLst>
            <a:ext uri="{FF2B5EF4-FFF2-40B4-BE49-F238E27FC236}">
              <a16:creationId xmlns:a16="http://schemas.microsoft.com/office/drawing/2014/main" id="{00000000-0008-0000-0100-000074030000}"/>
            </a:ext>
          </a:extLst>
        </xdr:cNvPr>
        <xdr:cNvSpPr txBox="1"/>
      </xdr:nvSpPr>
      <xdr:spPr>
        <a:xfrm>
          <a:off x="13500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63516</xdr:rowOff>
    </xdr:from>
    <xdr:ext cx="405111" cy="259045"/>
    <xdr:sp macro="" textlink="">
      <xdr:nvSpPr>
        <xdr:cNvPr id="885" name="n_4aveValue【公民館】&#10;有形固定資産減価償却率">
          <a:extLst>
            <a:ext uri="{FF2B5EF4-FFF2-40B4-BE49-F238E27FC236}">
              <a16:creationId xmlns:a16="http://schemas.microsoft.com/office/drawing/2014/main" id="{00000000-0008-0000-0100-000075030000}"/>
            </a:ext>
          </a:extLst>
        </xdr:cNvPr>
        <xdr:cNvSpPr txBox="1"/>
      </xdr:nvSpPr>
      <xdr:spPr>
        <a:xfrm>
          <a:off x="12611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33038</xdr:rowOff>
    </xdr:from>
    <xdr:ext cx="405111" cy="259045"/>
    <xdr:sp macro="" textlink="">
      <xdr:nvSpPr>
        <xdr:cNvPr id="886" name="n_1mainValue【公民館】&#10;有形固定資産減価償却率">
          <a:extLst>
            <a:ext uri="{FF2B5EF4-FFF2-40B4-BE49-F238E27FC236}">
              <a16:creationId xmlns:a16="http://schemas.microsoft.com/office/drawing/2014/main" id="{00000000-0008-0000-0100-000076030000}"/>
            </a:ext>
          </a:extLst>
        </xdr:cNvPr>
        <xdr:cNvSpPr txBox="1"/>
      </xdr:nvSpPr>
      <xdr:spPr>
        <a:xfrm>
          <a:off x="15266044" y="1752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15891</xdr:rowOff>
    </xdr:from>
    <xdr:ext cx="405111" cy="259045"/>
    <xdr:sp macro="" textlink="">
      <xdr:nvSpPr>
        <xdr:cNvPr id="887" name="n_2mainValue【公民館】&#10;有形固定資産減価償却率">
          <a:extLst>
            <a:ext uri="{FF2B5EF4-FFF2-40B4-BE49-F238E27FC236}">
              <a16:creationId xmlns:a16="http://schemas.microsoft.com/office/drawing/2014/main" id="{00000000-0008-0000-0100-000077030000}"/>
            </a:ext>
          </a:extLst>
        </xdr:cNvPr>
        <xdr:cNvSpPr txBox="1"/>
      </xdr:nvSpPr>
      <xdr:spPr>
        <a:xfrm>
          <a:off x="14389744" y="1750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140988</xdr:rowOff>
    </xdr:from>
    <xdr:ext cx="405111" cy="259045"/>
    <xdr:sp macro="" textlink="">
      <xdr:nvSpPr>
        <xdr:cNvPr id="888" name="n_3mainValue【公民館】&#10;有形固定資産減価償却率">
          <a:extLst>
            <a:ext uri="{FF2B5EF4-FFF2-40B4-BE49-F238E27FC236}">
              <a16:creationId xmlns:a16="http://schemas.microsoft.com/office/drawing/2014/main" id="{00000000-0008-0000-0100-000078030000}"/>
            </a:ext>
          </a:extLst>
        </xdr:cNvPr>
        <xdr:cNvSpPr txBox="1"/>
      </xdr:nvSpPr>
      <xdr:spPr>
        <a:xfrm>
          <a:off x="13500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100982</xdr:rowOff>
    </xdr:from>
    <xdr:ext cx="405111" cy="259045"/>
    <xdr:sp macro="" textlink="">
      <xdr:nvSpPr>
        <xdr:cNvPr id="889" name="n_4mainValue【公民館】&#10;有形固定資産減価償却率">
          <a:extLst>
            <a:ext uri="{FF2B5EF4-FFF2-40B4-BE49-F238E27FC236}">
              <a16:creationId xmlns:a16="http://schemas.microsoft.com/office/drawing/2014/main" id="{00000000-0008-0000-0100-000079030000}"/>
            </a:ext>
          </a:extLst>
        </xdr:cNvPr>
        <xdr:cNvSpPr txBox="1"/>
      </xdr:nvSpPr>
      <xdr:spPr>
        <a:xfrm>
          <a:off x="12611744" y="1810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a:extLst>
            <a:ext uri="{FF2B5EF4-FFF2-40B4-BE49-F238E27FC236}">
              <a16:creationId xmlns:a16="http://schemas.microsoft.com/office/drawing/2014/main" id="{00000000-0008-0000-0100-00007A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a:extLst>
            <a:ext uri="{FF2B5EF4-FFF2-40B4-BE49-F238E27FC236}">
              <a16:creationId xmlns:a16="http://schemas.microsoft.com/office/drawing/2014/main" id="{00000000-0008-0000-0100-00007B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a:extLst>
            <a:ext uri="{FF2B5EF4-FFF2-40B4-BE49-F238E27FC236}">
              <a16:creationId xmlns:a16="http://schemas.microsoft.com/office/drawing/2014/main" id="{00000000-0008-0000-0100-00007C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a:extLst>
            <a:ext uri="{FF2B5EF4-FFF2-40B4-BE49-F238E27FC236}">
              <a16:creationId xmlns:a16="http://schemas.microsoft.com/office/drawing/2014/main" id="{00000000-0008-0000-0100-00007D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a:extLst>
            <a:ext uri="{FF2B5EF4-FFF2-40B4-BE49-F238E27FC236}">
              <a16:creationId xmlns:a16="http://schemas.microsoft.com/office/drawing/2014/main" id="{00000000-0008-0000-0100-00007E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a:extLst>
            <a:ext uri="{FF2B5EF4-FFF2-40B4-BE49-F238E27FC236}">
              <a16:creationId xmlns:a16="http://schemas.microsoft.com/office/drawing/2014/main" id="{00000000-0008-0000-0100-00007F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a:extLst>
            <a:ext uri="{FF2B5EF4-FFF2-40B4-BE49-F238E27FC236}">
              <a16:creationId xmlns:a16="http://schemas.microsoft.com/office/drawing/2014/main" id="{00000000-0008-0000-0100-000080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a:extLst>
            <a:ext uri="{FF2B5EF4-FFF2-40B4-BE49-F238E27FC236}">
              <a16:creationId xmlns:a16="http://schemas.microsoft.com/office/drawing/2014/main" id="{00000000-0008-0000-0100-000081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a:extLst>
            <a:ext uri="{FF2B5EF4-FFF2-40B4-BE49-F238E27FC236}">
              <a16:creationId xmlns:a16="http://schemas.microsoft.com/office/drawing/2014/main" id="{00000000-0008-0000-0100-000082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a:extLst>
            <a:ext uri="{FF2B5EF4-FFF2-40B4-BE49-F238E27FC236}">
              <a16:creationId xmlns:a16="http://schemas.microsoft.com/office/drawing/2014/main" id="{00000000-0008-0000-0100-000083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0" name="直線コネクタ 899">
          <a:extLst>
            <a:ext uri="{FF2B5EF4-FFF2-40B4-BE49-F238E27FC236}">
              <a16:creationId xmlns:a16="http://schemas.microsoft.com/office/drawing/2014/main" id="{00000000-0008-0000-0100-000084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1" name="テキスト ボックス 900">
          <a:extLst>
            <a:ext uri="{FF2B5EF4-FFF2-40B4-BE49-F238E27FC236}">
              <a16:creationId xmlns:a16="http://schemas.microsoft.com/office/drawing/2014/main" id="{00000000-0008-0000-0100-000085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2" name="直線コネクタ 901">
          <a:extLst>
            <a:ext uri="{FF2B5EF4-FFF2-40B4-BE49-F238E27FC236}">
              <a16:creationId xmlns:a16="http://schemas.microsoft.com/office/drawing/2014/main" id="{00000000-0008-0000-0100-000086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3" name="テキスト ボックス 902">
          <a:extLst>
            <a:ext uri="{FF2B5EF4-FFF2-40B4-BE49-F238E27FC236}">
              <a16:creationId xmlns:a16="http://schemas.microsoft.com/office/drawing/2014/main" id="{00000000-0008-0000-0100-000087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4" name="直線コネクタ 903">
          <a:extLst>
            <a:ext uri="{FF2B5EF4-FFF2-40B4-BE49-F238E27FC236}">
              <a16:creationId xmlns:a16="http://schemas.microsoft.com/office/drawing/2014/main" id="{00000000-0008-0000-0100-000088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5" name="テキスト ボックス 904">
          <a:extLst>
            <a:ext uri="{FF2B5EF4-FFF2-40B4-BE49-F238E27FC236}">
              <a16:creationId xmlns:a16="http://schemas.microsoft.com/office/drawing/2014/main" id="{00000000-0008-0000-0100-000089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6" name="直線コネクタ 905">
          <a:extLst>
            <a:ext uri="{FF2B5EF4-FFF2-40B4-BE49-F238E27FC236}">
              <a16:creationId xmlns:a16="http://schemas.microsoft.com/office/drawing/2014/main" id="{00000000-0008-0000-0100-00008A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7" name="テキスト ボックス 906">
          <a:extLst>
            <a:ext uri="{FF2B5EF4-FFF2-40B4-BE49-F238E27FC236}">
              <a16:creationId xmlns:a16="http://schemas.microsoft.com/office/drawing/2014/main" id="{00000000-0008-0000-0100-00008B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8" name="直線コネクタ 907">
          <a:extLst>
            <a:ext uri="{FF2B5EF4-FFF2-40B4-BE49-F238E27FC236}">
              <a16:creationId xmlns:a16="http://schemas.microsoft.com/office/drawing/2014/main" id="{00000000-0008-0000-0100-00008C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9" name="テキスト ボックス 908">
          <a:extLst>
            <a:ext uri="{FF2B5EF4-FFF2-40B4-BE49-F238E27FC236}">
              <a16:creationId xmlns:a16="http://schemas.microsoft.com/office/drawing/2014/main" id="{00000000-0008-0000-0100-00008D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0" name="直線コネクタ 909">
          <a:extLst>
            <a:ext uri="{FF2B5EF4-FFF2-40B4-BE49-F238E27FC236}">
              <a16:creationId xmlns:a16="http://schemas.microsoft.com/office/drawing/2014/main" id="{00000000-0008-0000-0100-00008E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1" name="テキスト ボックス 910">
          <a:extLst>
            <a:ext uri="{FF2B5EF4-FFF2-40B4-BE49-F238E27FC236}">
              <a16:creationId xmlns:a16="http://schemas.microsoft.com/office/drawing/2014/main" id="{00000000-0008-0000-0100-00008F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a:extLst>
            <a:ext uri="{FF2B5EF4-FFF2-40B4-BE49-F238E27FC236}">
              <a16:creationId xmlns:a16="http://schemas.microsoft.com/office/drawing/2014/main" id="{00000000-0008-0000-0100-000090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a:extLst>
            <a:ext uri="{FF2B5EF4-FFF2-40B4-BE49-F238E27FC236}">
              <a16:creationId xmlns:a16="http://schemas.microsoft.com/office/drawing/2014/main" id="{00000000-0008-0000-0100-000091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公民館】&#10;一人当たり面積グラフ枠">
          <a:extLst>
            <a:ext uri="{FF2B5EF4-FFF2-40B4-BE49-F238E27FC236}">
              <a16:creationId xmlns:a16="http://schemas.microsoft.com/office/drawing/2014/main" id="{00000000-0008-0000-0100-000092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915" name="直線コネクタ 914">
          <a:extLst>
            <a:ext uri="{FF2B5EF4-FFF2-40B4-BE49-F238E27FC236}">
              <a16:creationId xmlns:a16="http://schemas.microsoft.com/office/drawing/2014/main" id="{00000000-0008-0000-0100-000093030000}"/>
            </a:ext>
          </a:extLst>
        </xdr:cNvPr>
        <xdr:cNvCxnSpPr/>
      </xdr:nvCxnSpPr>
      <xdr:spPr>
        <a:xfrm flipV="1">
          <a:off x="22160864" y="1712540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916" name="【公民館】&#10;一人当たり面積最小値テキスト">
          <a:extLst>
            <a:ext uri="{FF2B5EF4-FFF2-40B4-BE49-F238E27FC236}">
              <a16:creationId xmlns:a16="http://schemas.microsoft.com/office/drawing/2014/main" id="{00000000-0008-0000-0100-000094030000}"/>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17" name="直線コネクタ 916">
          <a:extLst>
            <a:ext uri="{FF2B5EF4-FFF2-40B4-BE49-F238E27FC236}">
              <a16:creationId xmlns:a16="http://schemas.microsoft.com/office/drawing/2014/main" id="{00000000-0008-0000-0100-000095030000}"/>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918" name="【公民館】&#10;一人当たり面積最大値テキスト">
          <a:extLst>
            <a:ext uri="{FF2B5EF4-FFF2-40B4-BE49-F238E27FC236}">
              <a16:creationId xmlns:a16="http://schemas.microsoft.com/office/drawing/2014/main" id="{00000000-0008-0000-0100-000096030000}"/>
            </a:ext>
          </a:extLst>
        </xdr:cNvPr>
        <xdr:cNvSpPr txBox="1"/>
      </xdr:nvSpPr>
      <xdr:spPr>
        <a:xfrm>
          <a:off x="22199600" y="1690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919" name="直線コネクタ 918">
          <a:extLst>
            <a:ext uri="{FF2B5EF4-FFF2-40B4-BE49-F238E27FC236}">
              <a16:creationId xmlns:a16="http://schemas.microsoft.com/office/drawing/2014/main" id="{00000000-0008-0000-0100-000097030000}"/>
            </a:ext>
          </a:extLst>
        </xdr:cNvPr>
        <xdr:cNvCxnSpPr/>
      </xdr:nvCxnSpPr>
      <xdr:spPr>
        <a:xfrm>
          <a:off x="22072600" y="17125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116313</xdr:rowOff>
    </xdr:from>
    <xdr:ext cx="469744" cy="259045"/>
    <xdr:sp macro="" textlink="">
      <xdr:nvSpPr>
        <xdr:cNvPr id="920" name="【公民館】&#10;一人当たり面積平均値テキスト">
          <a:extLst>
            <a:ext uri="{FF2B5EF4-FFF2-40B4-BE49-F238E27FC236}">
              <a16:creationId xmlns:a16="http://schemas.microsoft.com/office/drawing/2014/main" id="{00000000-0008-0000-0100-000098030000}"/>
            </a:ext>
          </a:extLst>
        </xdr:cNvPr>
        <xdr:cNvSpPr txBox="1"/>
      </xdr:nvSpPr>
      <xdr:spPr>
        <a:xfrm>
          <a:off x="22199600" y="18290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921" name="フローチャート: 判断 920">
          <a:extLst>
            <a:ext uri="{FF2B5EF4-FFF2-40B4-BE49-F238E27FC236}">
              <a16:creationId xmlns:a16="http://schemas.microsoft.com/office/drawing/2014/main" id="{00000000-0008-0000-0100-000099030000}"/>
            </a:ext>
          </a:extLst>
        </xdr:cNvPr>
        <xdr:cNvSpPr/>
      </xdr:nvSpPr>
      <xdr:spPr>
        <a:xfrm>
          <a:off x="22110700" y="184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96701</xdr:rowOff>
    </xdr:from>
    <xdr:to>
      <xdr:col>112</xdr:col>
      <xdr:colOff>38100</xdr:colOff>
      <xdr:row>108</xdr:row>
      <xdr:rowOff>26851</xdr:rowOff>
    </xdr:to>
    <xdr:sp macro="" textlink="">
      <xdr:nvSpPr>
        <xdr:cNvPr id="922" name="フローチャート: 判断 921">
          <a:extLst>
            <a:ext uri="{FF2B5EF4-FFF2-40B4-BE49-F238E27FC236}">
              <a16:creationId xmlns:a16="http://schemas.microsoft.com/office/drawing/2014/main" id="{00000000-0008-0000-0100-00009A030000}"/>
            </a:ext>
          </a:extLst>
        </xdr:cNvPr>
        <xdr:cNvSpPr/>
      </xdr:nvSpPr>
      <xdr:spPr>
        <a:xfrm>
          <a:off x="21272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91258</xdr:rowOff>
    </xdr:from>
    <xdr:to>
      <xdr:col>107</xdr:col>
      <xdr:colOff>101600</xdr:colOff>
      <xdr:row>108</xdr:row>
      <xdr:rowOff>21408</xdr:rowOff>
    </xdr:to>
    <xdr:sp macro="" textlink="">
      <xdr:nvSpPr>
        <xdr:cNvPr id="923" name="フローチャート: 判断 922">
          <a:extLst>
            <a:ext uri="{FF2B5EF4-FFF2-40B4-BE49-F238E27FC236}">
              <a16:creationId xmlns:a16="http://schemas.microsoft.com/office/drawing/2014/main" id="{00000000-0008-0000-0100-00009B030000}"/>
            </a:ext>
          </a:extLst>
        </xdr:cNvPr>
        <xdr:cNvSpPr/>
      </xdr:nvSpPr>
      <xdr:spPr>
        <a:xfrm>
          <a:off x="20383500" y="1843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96701</xdr:rowOff>
    </xdr:from>
    <xdr:to>
      <xdr:col>102</xdr:col>
      <xdr:colOff>165100</xdr:colOff>
      <xdr:row>108</xdr:row>
      <xdr:rowOff>26851</xdr:rowOff>
    </xdr:to>
    <xdr:sp macro="" textlink="">
      <xdr:nvSpPr>
        <xdr:cNvPr id="924" name="フローチャート: 判断 923">
          <a:extLst>
            <a:ext uri="{FF2B5EF4-FFF2-40B4-BE49-F238E27FC236}">
              <a16:creationId xmlns:a16="http://schemas.microsoft.com/office/drawing/2014/main" id="{00000000-0008-0000-0100-00009C030000}"/>
            </a:ext>
          </a:extLst>
        </xdr:cNvPr>
        <xdr:cNvSpPr/>
      </xdr:nvSpPr>
      <xdr:spPr>
        <a:xfrm>
          <a:off x="19494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925" name="フローチャート: 判断 924">
          <a:extLst>
            <a:ext uri="{FF2B5EF4-FFF2-40B4-BE49-F238E27FC236}">
              <a16:creationId xmlns:a16="http://schemas.microsoft.com/office/drawing/2014/main" id="{00000000-0008-0000-0100-00009D030000}"/>
            </a:ext>
          </a:extLst>
        </xdr:cNvPr>
        <xdr:cNvSpPr/>
      </xdr:nvSpPr>
      <xdr:spPr>
        <a:xfrm>
          <a:off x="18605500" y="1844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00000000-0008-0000-0100-00009E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100-00009F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100-0000A0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100-0000A1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0000000-0008-0000-0100-0000A2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55880</xdr:rowOff>
    </xdr:from>
    <xdr:to>
      <xdr:col>116</xdr:col>
      <xdr:colOff>114300</xdr:colOff>
      <xdr:row>108</xdr:row>
      <xdr:rowOff>157480</xdr:rowOff>
    </xdr:to>
    <xdr:sp macro="" textlink="">
      <xdr:nvSpPr>
        <xdr:cNvPr id="931" name="楕円 930">
          <a:extLst>
            <a:ext uri="{FF2B5EF4-FFF2-40B4-BE49-F238E27FC236}">
              <a16:creationId xmlns:a16="http://schemas.microsoft.com/office/drawing/2014/main" id="{00000000-0008-0000-0100-0000A3030000}"/>
            </a:ext>
          </a:extLst>
        </xdr:cNvPr>
        <xdr:cNvSpPr/>
      </xdr:nvSpPr>
      <xdr:spPr>
        <a:xfrm>
          <a:off x="221107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142257</xdr:rowOff>
    </xdr:from>
    <xdr:ext cx="469744" cy="259045"/>
    <xdr:sp macro="" textlink="">
      <xdr:nvSpPr>
        <xdr:cNvPr id="932" name="【公民館】&#10;一人当たり面積該当値テキスト">
          <a:extLst>
            <a:ext uri="{FF2B5EF4-FFF2-40B4-BE49-F238E27FC236}">
              <a16:creationId xmlns:a16="http://schemas.microsoft.com/office/drawing/2014/main" id="{00000000-0008-0000-0100-0000A4030000}"/>
            </a:ext>
          </a:extLst>
        </xdr:cNvPr>
        <xdr:cNvSpPr txBox="1"/>
      </xdr:nvSpPr>
      <xdr:spPr>
        <a:xfrm>
          <a:off x="22199600" y="1848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56969</xdr:rowOff>
    </xdr:from>
    <xdr:to>
      <xdr:col>112</xdr:col>
      <xdr:colOff>38100</xdr:colOff>
      <xdr:row>108</xdr:row>
      <xdr:rowOff>158569</xdr:rowOff>
    </xdr:to>
    <xdr:sp macro="" textlink="">
      <xdr:nvSpPr>
        <xdr:cNvPr id="933" name="楕円 932">
          <a:extLst>
            <a:ext uri="{FF2B5EF4-FFF2-40B4-BE49-F238E27FC236}">
              <a16:creationId xmlns:a16="http://schemas.microsoft.com/office/drawing/2014/main" id="{00000000-0008-0000-0100-0000A5030000}"/>
            </a:ext>
          </a:extLst>
        </xdr:cNvPr>
        <xdr:cNvSpPr/>
      </xdr:nvSpPr>
      <xdr:spPr>
        <a:xfrm>
          <a:off x="21272500" y="1857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106680</xdr:rowOff>
    </xdr:from>
    <xdr:to>
      <xdr:col>116</xdr:col>
      <xdr:colOff>63500</xdr:colOff>
      <xdr:row>108</xdr:row>
      <xdr:rowOff>107769</xdr:rowOff>
    </xdr:to>
    <xdr:cxnSp macro="">
      <xdr:nvCxnSpPr>
        <xdr:cNvPr id="934" name="直線コネクタ 933">
          <a:extLst>
            <a:ext uri="{FF2B5EF4-FFF2-40B4-BE49-F238E27FC236}">
              <a16:creationId xmlns:a16="http://schemas.microsoft.com/office/drawing/2014/main" id="{00000000-0008-0000-0100-0000A6030000}"/>
            </a:ext>
          </a:extLst>
        </xdr:cNvPr>
        <xdr:cNvCxnSpPr/>
      </xdr:nvCxnSpPr>
      <xdr:spPr>
        <a:xfrm flipV="1">
          <a:off x="21323300" y="18623280"/>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58057</xdr:rowOff>
    </xdr:from>
    <xdr:to>
      <xdr:col>107</xdr:col>
      <xdr:colOff>101600</xdr:colOff>
      <xdr:row>108</xdr:row>
      <xdr:rowOff>159657</xdr:rowOff>
    </xdr:to>
    <xdr:sp macro="" textlink="">
      <xdr:nvSpPr>
        <xdr:cNvPr id="935" name="楕円 934">
          <a:extLst>
            <a:ext uri="{FF2B5EF4-FFF2-40B4-BE49-F238E27FC236}">
              <a16:creationId xmlns:a16="http://schemas.microsoft.com/office/drawing/2014/main" id="{00000000-0008-0000-0100-0000A7030000}"/>
            </a:ext>
          </a:extLst>
        </xdr:cNvPr>
        <xdr:cNvSpPr/>
      </xdr:nvSpPr>
      <xdr:spPr>
        <a:xfrm>
          <a:off x="20383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107769</xdr:rowOff>
    </xdr:from>
    <xdr:to>
      <xdr:col>111</xdr:col>
      <xdr:colOff>177800</xdr:colOff>
      <xdr:row>108</xdr:row>
      <xdr:rowOff>108857</xdr:rowOff>
    </xdr:to>
    <xdr:cxnSp macro="">
      <xdr:nvCxnSpPr>
        <xdr:cNvPr id="936" name="直線コネクタ 935">
          <a:extLst>
            <a:ext uri="{FF2B5EF4-FFF2-40B4-BE49-F238E27FC236}">
              <a16:creationId xmlns:a16="http://schemas.microsoft.com/office/drawing/2014/main" id="{00000000-0008-0000-0100-0000A8030000}"/>
            </a:ext>
          </a:extLst>
        </xdr:cNvPr>
        <xdr:cNvCxnSpPr/>
      </xdr:nvCxnSpPr>
      <xdr:spPr>
        <a:xfrm flipV="1">
          <a:off x="20434300" y="18624369"/>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84182</xdr:rowOff>
    </xdr:from>
    <xdr:to>
      <xdr:col>102</xdr:col>
      <xdr:colOff>165100</xdr:colOff>
      <xdr:row>109</xdr:row>
      <xdr:rowOff>14332</xdr:rowOff>
    </xdr:to>
    <xdr:sp macro="" textlink="">
      <xdr:nvSpPr>
        <xdr:cNvPr id="937" name="楕円 936">
          <a:extLst>
            <a:ext uri="{FF2B5EF4-FFF2-40B4-BE49-F238E27FC236}">
              <a16:creationId xmlns:a16="http://schemas.microsoft.com/office/drawing/2014/main" id="{00000000-0008-0000-0100-0000A9030000}"/>
            </a:ext>
          </a:extLst>
        </xdr:cNvPr>
        <xdr:cNvSpPr/>
      </xdr:nvSpPr>
      <xdr:spPr>
        <a:xfrm>
          <a:off x="19494500" y="1860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108857</xdr:rowOff>
    </xdr:from>
    <xdr:to>
      <xdr:col>107</xdr:col>
      <xdr:colOff>50800</xdr:colOff>
      <xdr:row>108</xdr:row>
      <xdr:rowOff>134982</xdr:rowOff>
    </xdr:to>
    <xdr:cxnSp macro="">
      <xdr:nvCxnSpPr>
        <xdr:cNvPr id="938" name="直線コネクタ 937">
          <a:extLst>
            <a:ext uri="{FF2B5EF4-FFF2-40B4-BE49-F238E27FC236}">
              <a16:creationId xmlns:a16="http://schemas.microsoft.com/office/drawing/2014/main" id="{00000000-0008-0000-0100-0000AA030000}"/>
            </a:ext>
          </a:extLst>
        </xdr:cNvPr>
        <xdr:cNvCxnSpPr/>
      </xdr:nvCxnSpPr>
      <xdr:spPr>
        <a:xfrm flipV="1">
          <a:off x="19545300" y="18625457"/>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85271</xdr:rowOff>
    </xdr:from>
    <xdr:to>
      <xdr:col>98</xdr:col>
      <xdr:colOff>38100</xdr:colOff>
      <xdr:row>109</xdr:row>
      <xdr:rowOff>15421</xdr:rowOff>
    </xdr:to>
    <xdr:sp macro="" textlink="">
      <xdr:nvSpPr>
        <xdr:cNvPr id="939" name="楕円 938">
          <a:extLst>
            <a:ext uri="{FF2B5EF4-FFF2-40B4-BE49-F238E27FC236}">
              <a16:creationId xmlns:a16="http://schemas.microsoft.com/office/drawing/2014/main" id="{00000000-0008-0000-0100-0000AB030000}"/>
            </a:ext>
          </a:extLst>
        </xdr:cNvPr>
        <xdr:cNvSpPr/>
      </xdr:nvSpPr>
      <xdr:spPr>
        <a:xfrm>
          <a:off x="18605500" y="1860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134982</xdr:rowOff>
    </xdr:from>
    <xdr:to>
      <xdr:col>102</xdr:col>
      <xdr:colOff>114300</xdr:colOff>
      <xdr:row>108</xdr:row>
      <xdr:rowOff>136071</xdr:rowOff>
    </xdr:to>
    <xdr:cxnSp macro="">
      <xdr:nvCxnSpPr>
        <xdr:cNvPr id="940" name="直線コネクタ 939">
          <a:extLst>
            <a:ext uri="{FF2B5EF4-FFF2-40B4-BE49-F238E27FC236}">
              <a16:creationId xmlns:a16="http://schemas.microsoft.com/office/drawing/2014/main" id="{00000000-0008-0000-0100-0000AC030000}"/>
            </a:ext>
          </a:extLst>
        </xdr:cNvPr>
        <xdr:cNvCxnSpPr/>
      </xdr:nvCxnSpPr>
      <xdr:spPr>
        <a:xfrm flipV="1">
          <a:off x="18656300" y="18651582"/>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43378</xdr:rowOff>
    </xdr:from>
    <xdr:ext cx="469744" cy="259045"/>
    <xdr:sp macro="" textlink="">
      <xdr:nvSpPr>
        <xdr:cNvPr id="941" name="n_1aveValue【公民館】&#10;一人当たり面積">
          <a:extLst>
            <a:ext uri="{FF2B5EF4-FFF2-40B4-BE49-F238E27FC236}">
              <a16:creationId xmlns:a16="http://schemas.microsoft.com/office/drawing/2014/main" id="{00000000-0008-0000-0100-0000AD030000}"/>
            </a:ext>
          </a:extLst>
        </xdr:cNvPr>
        <xdr:cNvSpPr txBox="1"/>
      </xdr:nvSpPr>
      <xdr:spPr>
        <a:xfrm>
          <a:off x="21075727" y="182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37935</xdr:rowOff>
    </xdr:from>
    <xdr:ext cx="469744" cy="259045"/>
    <xdr:sp macro="" textlink="">
      <xdr:nvSpPr>
        <xdr:cNvPr id="942" name="n_2aveValue【公民館】&#10;一人当たり面積">
          <a:extLst>
            <a:ext uri="{FF2B5EF4-FFF2-40B4-BE49-F238E27FC236}">
              <a16:creationId xmlns:a16="http://schemas.microsoft.com/office/drawing/2014/main" id="{00000000-0008-0000-0100-0000AE030000}"/>
            </a:ext>
          </a:extLst>
        </xdr:cNvPr>
        <xdr:cNvSpPr txBox="1"/>
      </xdr:nvSpPr>
      <xdr:spPr>
        <a:xfrm>
          <a:off x="20199427" y="1821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43378</xdr:rowOff>
    </xdr:from>
    <xdr:ext cx="469744" cy="259045"/>
    <xdr:sp macro="" textlink="">
      <xdr:nvSpPr>
        <xdr:cNvPr id="943" name="n_3aveValue【公民館】&#10;一人当たり面積">
          <a:extLst>
            <a:ext uri="{FF2B5EF4-FFF2-40B4-BE49-F238E27FC236}">
              <a16:creationId xmlns:a16="http://schemas.microsoft.com/office/drawing/2014/main" id="{00000000-0008-0000-0100-0000AF030000}"/>
            </a:ext>
          </a:extLst>
        </xdr:cNvPr>
        <xdr:cNvSpPr txBox="1"/>
      </xdr:nvSpPr>
      <xdr:spPr>
        <a:xfrm>
          <a:off x="19310427" y="182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44466</xdr:rowOff>
    </xdr:from>
    <xdr:ext cx="469744" cy="259045"/>
    <xdr:sp macro="" textlink="">
      <xdr:nvSpPr>
        <xdr:cNvPr id="944" name="n_4aveValue【公民館】&#10;一人当たり面積">
          <a:extLst>
            <a:ext uri="{FF2B5EF4-FFF2-40B4-BE49-F238E27FC236}">
              <a16:creationId xmlns:a16="http://schemas.microsoft.com/office/drawing/2014/main" id="{00000000-0008-0000-0100-0000B0030000}"/>
            </a:ext>
          </a:extLst>
        </xdr:cNvPr>
        <xdr:cNvSpPr txBox="1"/>
      </xdr:nvSpPr>
      <xdr:spPr>
        <a:xfrm>
          <a:off x="18421427" y="1821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149696</xdr:rowOff>
    </xdr:from>
    <xdr:ext cx="469744" cy="259045"/>
    <xdr:sp macro="" textlink="">
      <xdr:nvSpPr>
        <xdr:cNvPr id="945" name="n_1mainValue【公民館】&#10;一人当たり面積">
          <a:extLst>
            <a:ext uri="{FF2B5EF4-FFF2-40B4-BE49-F238E27FC236}">
              <a16:creationId xmlns:a16="http://schemas.microsoft.com/office/drawing/2014/main" id="{00000000-0008-0000-0100-0000B1030000}"/>
            </a:ext>
          </a:extLst>
        </xdr:cNvPr>
        <xdr:cNvSpPr txBox="1"/>
      </xdr:nvSpPr>
      <xdr:spPr>
        <a:xfrm>
          <a:off x="21075727" y="1866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150784</xdr:rowOff>
    </xdr:from>
    <xdr:ext cx="469744" cy="259045"/>
    <xdr:sp macro="" textlink="">
      <xdr:nvSpPr>
        <xdr:cNvPr id="946" name="n_2mainValue【公民館】&#10;一人当たり面積">
          <a:extLst>
            <a:ext uri="{FF2B5EF4-FFF2-40B4-BE49-F238E27FC236}">
              <a16:creationId xmlns:a16="http://schemas.microsoft.com/office/drawing/2014/main" id="{00000000-0008-0000-0100-0000B2030000}"/>
            </a:ext>
          </a:extLst>
        </xdr:cNvPr>
        <xdr:cNvSpPr txBox="1"/>
      </xdr:nvSpPr>
      <xdr:spPr>
        <a:xfrm>
          <a:off x="20199427" y="1866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5459</xdr:rowOff>
    </xdr:from>
    <xdr:ext cx="469744" cy="259045"/>
    <xdr:sp macro="" textlink="">
      <xdr:nvSpPr>
        <xdr:cNvPr id="947" name="n_3mainValue【公民館】&#10;一人当たり面積">
          <a:extLst>
            <a:ext uri="{FF2B5EF4-FFF2-40B4-BE49-F238E27FC236}">
              <a16:creationId xmlns:a16="http://schemas.microsoft.com/office/drawing/2014/main" id="{00000000-0008-0000-0100-0000B3030000}"/>
            </a:ext>
          </a:extLst>
        </xdr:cNvPr>
        <xdr:cNvSpPr txBox="1"/>
      </xdr:nvSpPr>
      <xdr:spPr>
        <a:xfrm>
          <a:off x="19310427" y="1869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6548</xdr:rowOff>
    </xdr:from>
    <xdr:ext cx="469744" cy="259045"/>
    <xdr:sp macro="" textlink="">
      <xdr:nvSpPr>
        <xdr:cNvPr id="948" name="n_4mainValue【公民館】&#10;一人当たり面積">
          <a:extLst>
            <a:ext uri="{FF2B5EF4-FFF2-40B4-BE49-F238E27FC236}">
              <a16:creationId xmlns:a16="http://schemas.microsoft.com/office/drawing/2014/main" id="{00000000-0008-0000-0100-0000B4030000}"/>
            </a:ext>
          </a:extLst>
        </xdr:cNvPr>
        <xdr:cNvSpPr txBox="1"/>
      </xdr:nvSpPr>
      <xdr:spPr>
        <a:xfrm>
          <a:off x="18421427"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a:extLst>
            <a:ext uri="{FF2B5EF4-FFF2-40B4-BE49-F238E27FC236}">
              <a16:creationId xmlns:a16="http://schemas.microsoft.com/office/drawing/2014/main" id="{00000000-0008-0000-0100-0000B5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a:extLst>
            <a:ext uri="{FF2B5EF4-FFF2-40B4-BE49-F238E27FC236}">
              <a16:creationId xmlns:a16="http://schemas.microsoft.com/office/drawing/2014/main" id="{00000000-0008-0000-0100-0000B6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a:extLst>
            <a:ext uri="{FF2B5EF4-FFF2-40B4-BE49-F238E27FC236}">
              <a16:creationId xmlns:a16="http://schemas.microsoft.com/office/drawing/2014/main" id="{00000000-0008-0000-0100-0000B7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類似団体と比較して、特に有形固定資産減価償却率が高くなっている施設は、公営住宅、保育所、児童館であり、低くなっている施設は、漁港・港湾、学校施設である。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児童館については、国から譲渡を受け改修したもので、取得時から老朽施設であったうえ、その後改修を行っていないものである。公民館についても、市町村合併以前の建築時から更新していないものである。一時的に数値が下降したのは、老朽化した中央公民館が除却されたことに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今後とも、公共施設総合管理計画及び個別施設計画を基に計画的な施設管理を行ない、費用負担の縮小及び平準化を図っていく。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市内全小中学校において耐震補強工事を行ったことと併せて、一部改築を行ったことで有形固定資産減価償却率が低くなっているが、令和元年度空調設備の増設により、維持管理費用が上昇している。しかし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年度からは学校施設の長寿命化工事が本格化するため、減価償却率は改善されることが見込まれる。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36,107
35,850
194.44
20,542,748
18,880,194
1,640,379
11,146,946
23,222,186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00000000-0008-0000-02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82550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flipV="1">
          <a:off x="4634865" y="57404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00000000-0008-0000-0200-000039000000}"/>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29227</xdr:rowOff>
    </xdr:from>
    <xdr:ext cx="340478" cy="259045"/>
    <xdr:sp macro="" textlink="">
      <xdr:nvSpPr>
        <xdr:cNvPr id="59" name="【図書館】&#10;有形固定資産減価償却率最大値テキスト">
          <a:extLst>
            <a:ext uri="{FF2B5EF4-FFF2-40B4-BE49-F238E27FC236}">
              <a16:creationId xmlns:a16="http://schemas.microsoft.com/office/drawing/2014/main" id="{00000000-0008-0000-0200-00003B000000}"/>
            </a:ext>
          </a:extLst>
        </xdr:cNvPr>
        <xdr:cNvSpPr txBox="1"/>
      </xdr:nvSpPr>
      <xdr:spPr>
        <a:xfrm>
          <a:off x="4673600" y="551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82550</xdr:rowOff>
    </xdr:from>
    <xdr:to>
      <xdr:col>24</xdr:col>
      <xdr:colOff>152400</xdr:colOff>
      <xdr:row>33</xdr:row>
      <xdr:rowOff>82550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57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40657</xdr:rowOff>
    </xdr:from>
    <xdr:ext cx="405111" cy="259045"/>
    <xdr:sp macro="" textlink="">
      <xdr:nvSpPr>
        <xdr:cNvPr id="61" name="【図書館】&#10;有形固定資産減価償却率平均値テキスト">
          <a:extLst>
            <a:ext uri="{FF2B5EF4-FFF2-40B4-BE49-F238E27FC236}">
              <a16:creationId xmlns:a16="http://schemas.microsoft.com/office/drawing/2014/main" id="{00000000-0008-0000-0200-00003D000000}"/>
            </a:ext>
          </a:extLst>
        </xdr:cNvPr>
        <xdr:cNvSpPr txBox="1"/>
      </xdr:nvSpPr>
      <xdr:spPr>
        <a:xfrm>
          <a:off x="4673600" y="621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62230</xdr:rowOff>
    </xdr:from>
    <xdr:to>
      <xdr:col>24</xdr:col>
      <xdr:colOff>114300</xdr:colOff>
      <xdr:row>36</xdr:row>
      <xdr:rowOff>163830</xdr:rowOff>
    </xdr:to>
    <xdr:sp macro="" textlink="">
      <xdr:nvSpPr>
        <xdr:cNvPr id="62" name="フローチャート: 判断 61">
          <a:extLst>
            <a:ext uri="{FF2B5EF4-FFF2-40B4-BE49-F238E27FC236}">
              <a16:creationId xmlns:a16="http://schemas.microsoft.com/office/drawing/2014/main" id="{00000000-0008-0000-0200-00003E000000}"/>
            </a:ext>
          </a:extLst>
        </xdr:cNvPr>
        <xdr:cNvSpPr/>
      </xdr:nvSpPr>
      <xdr:spPr>
        <a:xfrm>
          <a:off x="45847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41910</xdr:rowOff>
    </xdr:from>
    <xdr:to>
      <xdr:col>20</xdr:col>
      <xdr:colOff>38100</xdr:colOff>
      <xdr:row>36</xdr:row>
      <xdr:rowOff>143510</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3746500" y="621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25400</xdr:rowOff>
    </xdr:from>
    <xdr:to>
      <xdr:col>15</xdr:col>
      <xdr:colOff>101600</xdr:colOff>
      <xdr:row>36</xdr:row>
      <xdr:rowOff>127000</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2857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19050</xdr:rowOff>
    </xdr:from>
    <xdr:to>
      <xdr:col>10</xdr:col>
      <xdr:colOff>165100</xdr:colOff>
      <xdr:row>36</xdr:row>
      <xdr:rowOff>120650</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1968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19050</xdr:rowOff>
    </xdr:from>
    <xdr:to>
      <xdr:col>6</xdr:col>
      <xdr:colOff>38100</xdr:colOff>
      <xdr:row>36</xdr:row>
      <xdr:rowOff>120650</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1079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57150</xdr:rowOff>
    </xdr:from>
    <xdr:to>
      <xdr:col>24</xdr:col>
      <xdr:colOff>114300</xdr:colOff>
      <xdr:row>33</xdr:row>
      <xdr:rowOff>158750</xdr:rowOff>
    </xdr:to>
    <xdr:sp macro="" textlink="">
      <xdr:nvSpPr>
        <xdr:cNvPr id="72" name="楕円 71">
          <a:extLst>
            <a:ext uri="{FF2B5EF4-FFF2-40B4-BE49-F238E27FC236}">
              <a16:creationId xmlns:a16="http://schemas.microsoft.com/office/drawing/2014/main" id="{00000000-0008-0000-0200-000048000000}"/>
            </a:ext>
          </a:extLst>
        </xdr:cNvPr>
        <xdr:cNvSpPr/>
      </xdr:nvSpPr>
      <xdr:spPr>
        <a:xfrm>
          <a:off x="45847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156227</xdr:rowOff>
    </xdr:from>
    <xdr:ext cx="340478" cy="259045"/>
    <xdr:sp macro="" textlink="">
      <xdr:nvSpPr>
        <xdr:cNvPr id="73" name="【図書館】&#10;有形固定資産減価償却率該当値テキスト">
          <a:extLst>
            <a:ext uri="{FF2B5EF4-FFF2-40B4-BE49-F238E27FC236}">
              <a16:creationId xmlns:a16="http://schemas.microsoft.com/office/drawing/2014/main" id="{00000000-0008-0000-0200-000049000000}"/>
            </a:ext>
          </a:extLst>
        </xdr:cNvPr>
        <xdr:cNvSpPr txBox="1"/>
      </xdr:nvSpPr>
      <xdr:spPr>
        <a:xfrm>
          <a:off x="4673600" y="5642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31750</xdr:rowOff>
    </xdr:from>
    <xdr:to>
      <xdr:col>20</xdr:col>
      <xdr:colOff>38100</xdr:colOff>
      <xdr:row>33</xdr:row>
      <xdr:rowOff>133350</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37465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82550</xdr:rowOff>
    </xdr:from>
    <xdr:to>
      <xdr:col>24</xdr:col>
      <xdr:colOff>63500</xdr:colOff>
      <xdr:row>33</xdr:row>
      <xdr:rowOff>107950</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3797300" y="5740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6350</xdr:rowOff>
    </xdr:from>
    <xdr:to>
      <xdr:col>15</xdr:col>
      <xdr:colOff>101600</xdr:colOff>
      <xdr:row>33</xdr:row>
      <xdr:rowOff>107950</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2857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57150</xdr:rowOff>
    </xdr:from>
    <xdr:to>
      <xdr:col>19</xdr:col>
      <xdr:colOff>177800</xdr:colOff>
      <xdr:row>33</xdr:row>
      <xdr:rowOff>82550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2908300" y="5715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110490</xdr:rowOff>
    </xdr:from>
    <xdr:to>
      <xdr:col>10</xdr:col>
      <xdr:colOff>165100</xdr:colOff>
      <xdr:row>39</xdr:row>
      <xdr:rowOff>40640</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1968500" y="66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57150</xdr:rowOff>
    </xdr:from>
    <xdr:to>
      <xdr:col>15</xdr:col>
      <xdr:colOff>50800</xdr:colOff>
      <xdr:row>38</xdr:row>
      <xdr:rowOff>161290</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flipV="1">
          <a:off x="2019300" y="5715000"/>
          <a:ext cx="889000" cy="96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85090</xdr:rowOff>
    </xdr:from>
    <xdr:to>
      <xdr:col>6</xdr:col>
      <xdr:colOff>38100</xdr:colOff>
      <xdr:row>39</xdr:row>
      <xdr:rowOff>15240</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079500" y="660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135890</xdr:rowOff>
    </xdr:from>
    <xdr:to>
      <xdr:col>10</xdr:col>
      <xdr:colOff>114300</xdr:colOff>
      <xdr:row>38</xdr:row>
      <xdr:rowOff>161290</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1130300" y="665099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134637</xdr:rowOff>
    </xdr:from>
    <xdr:ext cx="405111" cy="259045"/>
    <xdr:sp macro="" textlink="">
      <xdr:nvSpPr>
        <xdr:cNvPr id="82" name="n_1aveValue【図書館】&#10;有形固定資産減価償却率">
          <a:extLst>
            <a:ext uri="{FF2B5EF4-FFF2-40B4-BE49-F238E27FC236}">
              <a16:creationId xmlns:a16="http://schemas.microsoft.com/office/drawing/2014/main" id="{00000000-0008-0000-0200-000052000000}"/>
            </a:ext>
          </a:extLst>
        </xdr:cNvPr>
        <xdr:cNvSpPr txBox="1"/>
      </xdr:nvSpPr>
      <xdr:spPr>
        <a:xfrm>
          <a:off x="3582044" y="6306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118127</xdr:rowOff>
    </xdr:from>
    <xdr:ext cx="405111" cy="259045"/>
    <xdr:sp macro="" textlink="">
      <xdr:nvSpPr>
        <xdr:cNvPr id="83" name="n_2aveValue【図書館】&#10;有形固定資産減価償却率">
          <a:extLst>
            <a:ext uri="{FF2B5EF4-FFF2-40B4-BE49-F238E27FC236}">
              <a16:creationId xmlns:a16="http://schemas.microsoft.com/office/drawing/2014/main" id="{00000000-0008-0000-0200-000053000000}"/>
            </a:ext>
          </a:extLst>
        </xdr:cNvPr>
        <xdr:cNvSpPr txBox="1"/>
      </xdr:nvSpPr>
      <xdr:spPr>
        <a:xfrm>
          <a:off x="2705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137177</xdr:rowOff>
    </xdr:from>
    <xdr:ext cx="405111" cy="259045"/>
    <xdr:sp macro="" textlink="">
      <xdr:nvSpPr>
        <xdr:cNvPr id="84" name="n_3aveValue【図書館】&#10;有形固定資産減価償却率">
          <a:extLst>
            <a:ext uri="{FF2B5EF4-FFF2-40B4-BE49-F238E27FC236}">
              <a16:creationId xmlns:a16="http://schemas.microsoft.com/office/drawing/2014/main" id="{00000000-0008-0000-0200-000054000000}"/>
            </a:ext>
          </a:extLst>
        </xdr:cNvPr>
        <xdr:cNvSpPr txBox="1"/>
      </xdr:nvSpPr>
      <xdr:spPr>
        <a:xfrm>
          <a:off x="1816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137177</xdr:rowOff>
    </xdr:from>
    <xdr:ext cx="405111" cy="259045"/>
    <xdr:sp macro="" textlink="">
      <xdr:nvSpPr>
        <xdr:cNvPr id="85" name="n_4aveValue【図書館】&#10;有形固定資産減価償却率">
          <a:extLst>
            <a:ext uri="{FF2B5EF4-FFF2-40B4-BE49-F238E27FC236}">
              <a16:creationId xmlns:a16="http://schemas.microsoft.com/office/drawing/2014/main" id="{00000000-0008-0000-0200-000055000000}"/>
            </a:ext>
          </a:extLst>
        </xdr:cNvPr>
        <xdr:cNvSpPr txBox="1"/>
      </xdr:nvSpPr>
      <xdr:spPr>
        <a:xfrm>
          <a:off x="927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31</xdr:row>
      <xdr:rowOff>149877</xdr:rowOff>
    </xdr:from>
    <xdr:ext cx="340478" cy="259045"/>
    <xdr:sp macro="" textlink="">
      <xdr:nvSpPr>
        <xdr:cNvPr id="86" name="n_1mainValue【図書館】&#10;有形固定資産減価償却率">
          <a:extLst>
            <a:ext uri="{FF2B5EF4-FFF2-40B4-BE49-F238E27FC236}">
              <a16:creationId xmlns:a16="http://schemas.microsoft.com/office/drawing/2014/main" id="{00000000-0008-0000-0200-000056000000}"/>
            </a:ext>
          </a:extLst>
        </xdr:cNvPr>
        <xdr:cNvSpPr txBox="1"/>
      </xdr:nvSpPr>
      <xdr:spPr>
        <a:xfrm>
          <a:off x="3614361" y="5464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31</xdr:row>
      <xdr:rowOff>124477</xdr:rowOff>
    </xdr:from>
    <xdr:ext cx="340478" cy="259045"/>
    <xdr:sp macro="" textlink="">
      <xdr:nvSpPr>
        <xdr:cNvPr id="87" name="n_2mainValue【図書館】&#10;有形固定資産減価償却率">
          <a:extLst>
            <a:ext uri="{FF2B5EF4-FFF2-40B4-BE49-F238E27FC236}">
              <a16:creationId xmlns:a16="http://schemas.microsoft.com/office/drawing/2014/main" id="{00000000-0008-0000-0200-000057000000}"/>
            </a:ext>
          </a:extLst>
        </xdr:cNvPr>
        <xdr:cNvSpPr txBox="1"/>
      </xdr:nvSpPr>
      <xdr:spPr>
        <a:xfrm>
          <a:off x="2738061" y="543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31767</xdr:rowOff>
    </xdr:from>
    <xdr:ext cx="405111" cy="259045"/>
    <xdr:sp macro="" textlink="">
      <xdr:nvSpPr>
        <xdr:cNvPr id="88" name="n_3mainValue【図書館】&#10;有形固定資産減価償却率">
          <a:extLst>
            <a:ext uri="{FF2B5EF4-FFF2-40B4-BE49-F238E27FC236}">
              <a16:creationId xmlns:a16="http://schemas.microsoft.com/office/drawing/2014/main" id="{00000000-0008-0000-0200-000058000000}"/>
            </a:ext>
          </a:extLst>
        </xdr:cNvPr>
        <xdr:cNvSpPr txBox="1"/>
      </xdr:nvSpPr>
      <xdr:spPr>
        <a:xfrm>
          <a:off x="1816744" y="671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6367</xdr:rowOff>
    </xdr:from>
    <xdr:ext cx="405111" cy="259045"/>
    <xdr:sp macro="" textlink="">
      <xdr:nvSpPr>
        <xdr:cNvPr id="89" name="n_4mainValue【図書館】&#10;有形固定資産減価償却率">
          <a:extLst>
            <a:ext uri="{FF2B5EF4-FFF2-40B4-BE49-F238E27FC236}">
              <a16:creationId xmlns:a16="http://schemas.microsoft.com/office/drawing/2014/main" id="{00000000-0008-0000-0200-000059000000}"/>
            </a:ext>
          </a:extLst>
        </xdr:cNvPr>
        <xdr:cNvSpPr txBox="1"/>
      </xdr:nvSpPr>
      <xdr:spPr>
        <a:xfrm>
          <a:off x="927744" y="6692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00000000-0008-0000-0200-000062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2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flipV="1">
          <a:off x="10476865" y="587502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200-000072000000}"/>
            </a:ext>
          </a:extLst>
        </xdr:cNvPr>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200-000074000000}"/>
            </a:ext>
          </a:extLst>
        </xdr:cNvPr>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90187</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200-000076000000}"/>
            </a:ext>
          </a:extLst>
        </xdr:cNvPr>
        <xdr:cNvSpPr txBox="1"/>
      </xdr:nvSpPr>
      <xdr:spPr>
        <a:xfrm>
          <a:off x="10515600" y="677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8699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86360</xdr:rowOff>
    </xdr:from>
    <xdr:to>
      <xdr:col>41</xdr:col>
      <xdr:colOff>101600</xdr:colOff>
      <xdr:row>41</xdr:row>
      <xdr:rowOff>16510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7810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6921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2540</xdr:rowOff>
    </xdr:from>
    <xdr:to>
      <xdr:col>55</xdr:col>
      <xdr:colOff>50800</xdr:colOff>
      <xdr:row>41</xdr:row>
      <xdr:rowOff>104140</xdr:rowOff>
    </xdr:to>
    <xdr:sp macro="" textlink="">
      <xdr:nvSpPr>
        <xdr:cNvPr id="129" name="楕円 128">
          <a:extLst>
            <a:ext uri="{FF2B5EF4-FFF2-40B4-BE49-F238E27FC236}">
              <a16:creationId xmlns:a16="http://schemas.microsoft.com/office/drawing/2014/main" id="{00000000-0008-0000-0200-000081000000}"/>
            </a:ext>
          </a:extLst>
        </xdr:cNvPr>
        <xdr:cNvSpPr/>
      </xdr:nvSpPr>
      <xdr:spPr>
        <a:xfrm>
          <a:off x="104267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88917</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200-000082000000}"/>
            </a:ext>
          </a:extLst>
        </xdr:cNvPr>
        <xdr:cNvSpPr txBox="1"/>
      </xdr:nvSpPr>
      <xdr:spPr>
        <a:xfrm>
          <a:off x="10515600" y="694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2540</xdr:rowOff>
    </xdr:from>
    <xdr:to>
      <xdr:col>50</xdr:col>
      <xdr:colOff>165100</xdr:colOff>
      <xdr:row>41</xdr:row>
      <xdr:rowOff>104140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9588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53340</xdr:rowOff>
    </xdr:from>
    <xdr:to>
      <xdr:col>55</xdr:col>
      <xdr:colOff>0</xdr:colOff>
      <xdr:row>41</xdr:row>
      <xdr:rowOff>53340</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a:off x="9639300" y="70827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6350</xdr:rowOff>
    </xdr:from>
    <xdr:to>
      <xdr:col>46</xdr:col>
      <xdr:colOff>38100</xdr:colOff>
      <xdr:row>41</xdr:row>
      <xdr:rowOff>107950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8699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53340</xdr:rowOff>
    </xdr:from>
    <xdr:to>
      <xdr:col>50</xdr:col>
      <xdr:colOff>114300</xdr:colOff>
      <xdr:row>41</xdr:row>
      <xdr:rowOff>57150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flipV="1">
          <a:off x="8750300" y="70827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17780</xdr:rowOff>
    </xdr:from>
    <xdr:to>
      <xdr:col>41</xdr:col>
      <xdr:colOff>101600</xdr:colOff>
      <xdr:row>41</xdr:row>
      <xdr:rowOff>119380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78105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57150</xdr:rowOff>
    </xdr:from>
    <xdr:to>
      <xdr:col>45</xdr:col>
      <xdr:colOff>177800</xdr:colOff>
      <xdr:row>41</xdr:row>
      <xdr:rowOff>68580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7861300" y="70866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17780</xdr:rowOff>
    </xdr:from>
    <xdr:to>
      <xdr:col>36</xdr:col>
      <xdr:colOff>165100</xdr:colOff>
      <xdr:row>41</xdr:row>
      <xdr:rowOff>119380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69215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68580</xdr:rowOff>
    </xdr:from>
    <xdr:to>
      <xdr:col>41</xdr:col>
      <xdr:colOff>50800</xdr:colOff>
      <xdr:row>41</xdr:row>
      <xdr:rowOff>68580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6972300" y="7098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21607</xdr:rowOff>
    </xdr:from>
    <xdr:ext cx="469744" cy="259045"/>
    <xdr:sp macro="" textlink="">
      <xdr:nvSpPr>
        <xdr:cNvPr id="139" name="n_1aveValue【図書館】&#10;一人当たり面積">
          <a:extLst>
            <a:ext uri="{FF2B5EF4-FFF2-40B4-BE49-F238E27FC236}">
              <a16:creationId xmlns:a16="http://schemas.microsoft.com/office/drawing/2014/main" id="{00000000-0008-0000-0200-00008B000000}"/>
            </a:ext>
          </a:extLst>
        </xdr:cNvPr>
        <xdr:cNvSpPr txBox="1"/>
      </xdr:nvSpPr>
      <xdr:spPr>
        <a:xfrm>
          <a:off x="9391727"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25417</xdr:rowOff>
    </xdr:from>
    <xdr:ext cx="469744" cy="259045"/>
    <xdr:sp macro="" textlink="">
      <xdr:nvSpPr>
        <xdr:cNvPr id="140" name="n_2aveValue【図書館】&#10;一人当たり面積">
          <a:extLst>
            <a:ext uri="{FF2B5EF4-FFF2-40B4-BE49-F238E27FC236}">
              <a16:creationId xmlns:a16="http://schemas.microsoft.com/office/drawing/2014/main" id="{00000000-0008-0000-0200-00008C000000}"/>
            </a:ext>
          </a:extLst>
        </xdr:cNvPr>
        <xdr:cNvSpPr txBox="1"/>
      </xdr:nvSpPr>
      <xdr:spPr>
        <a:xfrm>
          <a:off x="85154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33037</xdr:rowOff>
    </xdr:from>
    <xdr:ext cx="469744" cy="259045"/>
    <xdr:sp macro="" textlink="">
      <xdr:nvSpPr>
        <xdr:cNvPr id="141" name="n_3aveValue【図書館】&#10;一人当たり面積">
          <a:extLst>
            <a:ext uri="{FF2B5EF4-FFF2-40B4-BE49-F238E27FC236}">
              <a16:creationId xmlns:a16="http://schemas.microsoft.com/office/drawing/2014/main" id="{00000000-0008-0000-0200-00008D000000}"/>
            </a:ext>
          </a:extLst>
        </xdr:cNvPr>
        <xdr:cNvSpPr txBox="1"/>
      </xdr:nvSpPr>
      <xdr:spPr>
        <a:xfrm>
          <a:off x="7626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48277</xdr:rowOff>
    </xdr:from>
    <xdr:ext cx="469744" cy="259045"/>
    <xdr:sp macro="" textlink="">
      <xdr:nvSpPr>
        <xdr:cNvPr id="142" name="n_4aveValue【図書館】&#10;一人当たり面積">
          <a:extLst>
            <a:ext uri="{FF2B5EF4-FFF2-40B4-BE49-F238E27FC236}">
              <a16:creationId xmlns:a16="http://schemas.microsoft.com/office/drawing/2014/main" id="{00000000-0008-0000-0200-00008E000000}"/>
            </a:ext>
          </a:extLst>
        </xdr:cNvPr>
        <xdr:cNvSpPr txBox="1"/>
      </xdr:nvSpPr>
      <xdr:spPr>
        <a:xfrm>
          <a:off x="6737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95267</xdr:rowOff>
    </xdr:from>
    <xdr:ext cx="469744" cy="259045"/>
    <xdr:sp macro="" textlink="">
      <xdr:nvSpPr>
        <xdr:cNvPr id="143" name="n_1mainValue【図書館】&#10;一人当たり面積">
          <a:extLst>
            <a:ext uri="{FF2B5EF4-FFF2-40B4-BE49-F238E27FC236}">
              <a16:creationId xmlns:a16="http://schemas.microsoft.com/office/drawing/2014/main" id="{00000000-0008-0000-0200-00008F000000}"/>
            </a:ext>
          </a:extLst>
        </xdr:cNvPr>
        <xdr:cNvSpPr txBox="1"/>
      </xdr:nvSpPr>
      <xdr:spPr>
        <a:xfrm>
          <a:off x="9391727" y="712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99077</xdr:rowOff>
    </xdr:from>
    <xdr:ext cx="469744" cy="259045"/>
    <xdr:sp macro="" textlink="">
      <xdr:nvSpPr>
        <xdr:cNvPr id="144" name="n_2mainValue【図書館】&#10;一人当たり面積">
          <a:extLst>
            <a:ext uri="{FF2B5EF4-FFF2-40B4-BE49-F238E27FC236}">
              <a16:creationId xmlns:a16="http://schemas.microsoft.com/office/drawing/2014/main" id="{00000000-0008-0000-0200-000090000000}"/>
            </a:ext>
          </a:extLst>
        </xdr:cNvPr>
        <xdr:cNvSpPr txBox="1"/>
      </xdr:nvSpPr>
      <xdr:spPr>
        <a:xfrm>
          <a:off x="85154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110507</xdr:rowOff>
    </xdr:from>
    <xdr:ext cx="469744" cy="259045"/>
    <xdr:sp macro="" textlink="">
      <xdr:nvSpPr>
        <xdr:cNvPr id="145" name="n_3mainValue【図書館】&#10;一人当たり面積">
          <a:extLst>
            <a:ext uri="{FF2B5EF4-FFF2-40B4-BE49-F238E27FC236}">
              <a16:creationId xmlns:a16="http://schemas.microsoft.com/office/drawing/2014/main" id="{00000000-0008-0000-0200-000091000000}"/>
            </a:ext>
          </a:extLst>
        </xdr:cNvPr>
        <xdr:cNvSpPr txBox="1"/>
      </xdr:nvSpPr>
      <xdr:spPr>
        <a:xfrm>
          <a:off x="7626427" y="713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110507</xdr:rowOff>
    </xdr:from>
    <xdr:ext cx="469744" cy="259045"/>
    <xdr:sp macro="" textlink="">
      <xdr:nvSpPr>
        <xdr:cNvPr id="146" name="n_4mainValue【図書館】&#10;一人当たり面積">
          <a:extLst>
            <a:ext uri="{FF2B5EF4-FFF2-40B4-BE49-F238E27FC236}">
              <a16:creationId xmlns:a16="http://schemas.microsoft.com/office/drawing/2014/main" id="{00000000-0008-0000-0200-000092000000}"/>
            </a:ext>
          </a:extLst>
        </xdr:cNvPr>
        <xdr:cNvSpPr txBox="1"/>
      </xdr:nvSpPr>
      <xdr:spPr>
        <a:xfrm>
          <a:off x="6737427" y="713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00000000-0008-0000-02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flipV="1">
          <a:off x="46348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00000000-0008-0000-0200-0000AD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00000000-0008-0000-0200-0000AF000000}"/>
            </a:ext>
          </a:extLst>
        </xdr:cNvPr>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00000000-0008-0000-0200-0000B1000000}"/>
            </a:ext>
          </a:extLst>
        </xdr:cNvPr>
        <xdr:cNvSpPr txBox="1"/>
      </xdr:nvSpPr>
      <xdr:spPr>
        <a:xfrm>
          <a:off x="4673600" y="1044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145143</xdr:rowOff>
    </xdr:from>
    <xdr:to>
      <xdr:col>15</xdr:col>
      <xdr:colOff>101600</xdr:colOff>
      <xdr:row>61</xdr:row>
      <xdr:rowOff>75293</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2857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196850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127181</xdr:rowOff>
    </xdr:from>
    <xdr:to>
      <xdr:col>6</xdr:col>
      <xdr:colOff>38100</xdr:colOff>
      <xdr:row>61</xdr:row>
      <xdr:rowOff>57331</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1079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136978</xdr:rowOff>
    </xdr:from>
    <xdr:to>
      <xdr:col>24</xdr:col>
      <xdr:colOff>114300</xdr:colOff>
      <xdr:row>61</xdr:row>
      <xdr:rowOff>67128</xdr:rowOff>
    </xdr:to>
    <xdr:sp macro="" textlink="">
      <xdr:nvSpPr>
        <xdr:cNvPr id="188" name="楕円 187">
          <a:extLst>
            <a:ext uri="{FF2B5EF4-FFF2-40B4-BE49-F238E27FC236}">
              <a16:creationId xmlns:a16="http://schemas.microsoft.com/office/drawing/2014/main" id="{00000000-0008-0000-0200-0000BC000000}"/>
            </a:ext>
          </a:extLst>
        </xdr:cNvPr>
        <xdr:cNvSpPr/>
      </xdr:nvSpPr>
      <xdr:spPr>
        <a:xfrm>
          <a:off x="4584700" y="104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159855</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00000000-0008-0000-0200-0000BD000000}"/>
            </a:ext>
          </a:extLst>
        </xdr:cNvPr>
        <xdr:cNvSpPr txBox="1"/>
      </xdr:nvSpPr>
      <xdr:spPr>
        <a:xfrm>
          <a:off x="4673600" y="10275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130447</xdr:rowOff>
    </xdr:from>
    <xdr:to>
      <xdr:col>20</xdr:col>
      <xdr:colOff>38100</xdr:colOff>
      <xdr:row>61</xdr:row>
      <xdr:rowOff>60597</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3746500" y="1041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9797</xdr:rowOff>
    </xdr:from>
    <xdr:to>
      <xdr:col>24</xdr:col>
      <xdr:colOff>63500</xdr:colOff>
      <xdr:row>61</xdr:row>
      <xdr:rowOff>16328</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a:off x="3797300" y="1046824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102688</xdr:rowOff>
    </xdr:from>
    <xdr:to>
      <xdr:col>15</xdr:col>
      <xdr:colOff>101600</xdr:colOff>
      <xdr:row>61</xdr:row>
      <xdr:rowOff>32838</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28575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153488</xdr:rowOff>
    </xdr:from>
    <xdr:to>
      <xdr:col>19</xdr:col>
      <xdr:colOff>177800</xdr:colOff>
      <xdr:row>61</xdr:row>
      <xdr:rowOff>9797</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2908300" y="1044048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70031</xdr:rowOff>
    </xdr:from>
    <xdr:to>
      <xdr:col>10</xdr:col>
      <xdr:colOff>165100</xdr:colOff>
      <xdr:row>61</xdr:row>
      <xdr:rowOff>181</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1968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120831</xdr:rowOff>
    </xdr:from>
    <xdr:to>
      <xdr:col>15</xdr:col>
      <xdr:colOff>50800</xdr:colOff>
      <xdr:row>60</xdr:row>
      <xdr:rowOff>153488</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2019300" y="104078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39007</xdr:rowOff>
    </xdr:from>
    <xdr:to>
      <xdr:col>6</xdr:col>
      <xdr:colOff>38100</xdr:colOff>
      <xdr:row>60</xdr:row>
      <xdr:rowOff>140607</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1079500" y="103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89807</xdr:rowOff>
    </xdr:from>
    <xdr:to>
      <xdr:col>10</xdr:col>
      <xdr:colOff>114300</xdr:colOff>
      <xdr:row>60</xdr:row>
      <xdr:rowOff>120831</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1130300" y="103768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198" name="n_1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66420</xdr:rowOff>
    </xdr:from>
    <xdr:ext cx="405111" cy="259045"/>
    <xdr:sp macro="" textlink="">
      <xdr:nvSpPr>
        <xdr:cNvPr id="199" name="n_2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2705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59889</xdr:rowOff>
    </xdr:from>
    <xdr:ext cx="405111" cy="259045"/>
    <xdr:sp macro="" textlink="">
      <xdr:nvSpPr>
        <xdr:cNvPr id="200" name="n_3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18167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48458</xdr:rowOff>
    </xdr:from>
    <xdr:ext cx="405111" cy="259045"/>
    <xdr:sp macro="" textlink="">
      <xdr:nvSpPr>
        <xdr:cNvPr id="201" name="n_4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927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77124</xdr:rowOff>
    </xdr:from>
    <xdr:ext cx="405111" cy="259045"/>
    <xdr:sp macro="" textlink="">
      <xdr:nvSpPr>
        <xdr:cNvPr id="202" name="n_1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35820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49365</xdr:rowOff>
    </xdr:from>
    <xdr:ext cx="405111" cy="259045"/>
    <xdr:sp macro="" textlink="">
      <xdr:nvSpPr>
        <xdr:cNvPr id="203" name="n_2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2705744"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16708</xdr:rowOff>
    </xdr:from>
    <xdr:ext cx="405111" cy="259045"/>
    <xdr:sp macro="" textlink="">
      <xdr:nvSpPr>
        <xdr:cNvPr id="204" name="n_3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1816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157134</xdr:rowOff>
    </xdr:from>
    <xdr:ext cx="405111" cy="259045"/>
    <xdr:sp macro="" textlink="">
      <xdr:nvSpPr>
        <xdr:cNvPr id="205" name="n_4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9277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a:extLst>
            <a:ext uri="{FF2B5EF4-FFF2-40B4-BE49-F238E27FC236}">
              <a16:creationId xmlns:a16="http://schemas.microsoft.com/office/drawing/2014/main" id="{00000000-0008-0000-02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flipV="1">
          <a:off x="10476865"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0" name="【体育館・プール】&#10;一人当たり面積最小値テキスト">
          <a:extLst>
            <a:ext uri="{FF2B5EF4-FFF2-40B4-BE49-F238E27FC236}">
              <a16:creationId xmlns:a16="http://schemas.microsoft.com/office/drawing/2014/main" id="{00000000-0008-0000-0200-0000E6000000}"/>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2" name="【体育館・プール】&#10;一人当たり面積最大値テキスト">
          <a:extLst>
            <a:ext uri="{FF2B5EF4-FFF2-40B4-BE49-F238E27FC236}">
              <a16:creationId xmlns:a16="http://schemas.microsoft.com/office/drawing/2014/main" id="{00000000-0008-0000-0200-0000E8000000}"/>
            </a:ext>
          </a:extLst>
        </xdr:cNvPr>
        <xdr:cNvSpPr txBox="1"/>
      </xdr:nvSpPr>
      <xdr:spPr>
        <a:xfrm>
          <a:off x="1051560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10388600" y="972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64660</xdr:rowOff>
    </xdr:from>
    <xdr:ext cx="469744" cy="259045"/>
    <xdr:sp macro="" textlink="">
      <xdr:nvSpPr>
        <xdr:cNvPr id="234" name="【体育館・プール】&#10;一人当たり面積平均値テキスト">
          <a:extLst>
            <a:ext uri="{FF2B5EF4-FFF2-40B4-BE49-F238E27FC236}">
              <a16:creationId xmlns:a16="http://schemas.microsoft.com/office/drawing/2014/main" id="{00000000-0008-0000-0200-0000EA000000}"/>
            </a:ext>
          </a:extLst>
        </xdr:cNvPr>
        <xdr:cNvSpPr txBox="1"/>
      </xdr:nvSpPr>
      <xdr:spPr>
        <a:xfrm>
          <a:off x="10515600" y="10694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10426700" y="108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9588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65024</xdr:rowOff>
    </xdr:from>
    <xdr:to>
      <xdr:col>46</xdr:col>
      <xdr:colOff>38100</xdr:colOff>
      <xdr:row>63</xdr:row>
      <xdr:rowOff>166624</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8699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68834</xdr:rowOff>
    </xdr:from>
    <xdr:to>
      <xdr:col>41</xdr:col>
      <xdr:colOff>101600</xdr:colOff>
      <xdr:row>63</xdr:row>
      <xdr:rowOff>170434</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7810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6921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83693</xdr:rowOff>
    </xdr:from>
    <xdr:to>
      <xdr:col>55</xdr:col>
      <xdr:colOff>50800</xdr:colOff>
      <xdr:row>64</xdr:row>
      <xdr:rowOff>13843</xdr:rowOff>
    </xdr:to>
    <xdr:sp macro="" textlink="">
      <xdr:nvSpPr>
        <xdr:cNvPr id="245" name="楕円 244">
          <a:extLst>
            <a:ext uri="{FF2B5EF4-FFF2-40B4-BE49-F238E27FC236}">
              <a16:creationId xmlns:a16="http://schemas.microsoft.com/office/drawing/2014/main" id="{00000000-0008-0000-0200-0000F5000000}"/>
            </a:ext>
          </a:extLst>
        </xdr:cNvPr>
        <xdr:cNvSpPr/>
      </xdr:nvSpPr>
      <xdr:spPr>
        <a:xfrm>
          <a:off x="10426700" y="108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20210</xdr:rowOff>
    </xdr:from>
    <xdr:ext cx="469744" cy="259045"/>
    <xdr:sp macro="" textlink="">
      <xdr:nvSpPr>
        <xdr:cNvPr id="246" name="【体育館・プール】&#10;一人当たり面積該当値テキスト">
          <a:extLst>
            <a:ext uri="{FF2B5EF4-FFF2-40B4-BE49-F238E27FC236}">
              <a16:creationId xmlns:a16="http://schemas.microsoft.com/office/drawing/2014/main" id="{00000000-0008-0000-0200-0000F6000000}"/>
            </a:ext>
          </a:extLst>
        </xdr:cNvPr>
        <xdr:cNvSpPr txBox="1"/>
      </xdr:nvSpPr>
      <xdr:spPr>
        <a:xfrm>
          <a:off x="10515600" y="1082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83312</xdr:rowOff>
    </xdr:from>
    <xdr:to>
      <xdr:col>50</xdr:col>
      <xdr:colOff>165100</xdr:colOff>
      <xdr:row>64</xdr:row>
      <xdr:rowOff>13462</xdr:rowOff>
    </xdr:to>
    <xdr:sp macro="" textlink="">
      <xdr:nvSpPr>
        <xdr:cNvPr id="247" name="楕円 246">
          <a:extLst>
            <a:ext uri="{FF2B5EF4-FFF2-40B4-BE49-F238E27FC236}">
              <a16:creationId xmlns:a16="http://schemas.microsoft.com/office/drawing/2014/main" id="{00000000-0008-0000-0200-0000F7000000}"/>
            </a:ext>
          </a:extLst>
        </xdr:cNvPr>
        <xdr:cNvSpPr/>
      </xdr:nvSpPr>
      <xdr:spPr>
        <a:xfrm>
          <a:off x="9588500" y="1088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134112</xdr:rowOff>
    </xdr:from>
    <xdr:to>
      <xdr:col>55</xdr:col>
      <xdr:colOff>0</xdr:colOff>
      <xdr:row>63</xdr:row>
      <xdr:rowOff>134493</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a:off x="9639300" y="10935462"/>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84836</xdr:rowOff>
    </xdr:from>
    <xdr:to>
      <xdr:col>46</xdr:col>
      <xdr:colOff>38100</xdr:colOff>
      <xdr:row>64</xdr:row>
      <xdr:rowOff>14986</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8699500" y="1088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134112</xdr:rowOff>
    </xdr:from>
    <xdr:to>
      <xdr:col>50</xdr:col>
      <xdr:colOff>114300</xdr:colOff>
      <xdr:row>63</xdr:row>
      <xdr:rowOff>135636</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flipV="1">
          <a:off x="8750300" y="1093546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85979</xdr:rowOff>
    </xdr:from>
    <xdr:to>
      <xdr:col>41</xdr:col>
      <xdr:colOff>101600</xdr:colOff>
      <xdr:row>64</xdr:row>
      <xdr:rowOff>16129</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7810500" y="1088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135636</xdr:rowOff>
    </xdr:from>
    <xdr:to>
      <xdr:col>45</xdr:col>
      <xdr:colOff>177800</xdr:colOff>
      <xdr:row>63</xdr:row>
      <xdr:rowOff>136779</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flipV="1">
          <a:off x="7861300" y="1093698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86360</xdr:rowOff>
    </xdr:from>
    <xdr:to>
      <xdr:col>36</xdr:col>
      <xdr:colOff>165100</xdr:colOff>
      <xdr:row>64</xdr:row>
      <xdr:rowOff>16510</xdr:rowOff>
    </xdr:to>
    <xdr:sp macro="" textlink="">
      <xdr:nvSpPr>
        <xdr:cNvPr id="253" name="楕円 252">
          <a:extLst>
            <a:ext uri="{FF2B5EF4-FFF2-40B4-BE49-F238E27FC236}">
              <a16:creationId xmlns:a16="http://schemas.microsoft.com/office/drawing/2014/main" id="{00000000-0008-0000-0200-0000FD000000}"/>
            </a:ext>
          </a:extLst>
        </xdr:cNvPr>
        <xdr:cNvSpPr/>
      </xdr:nvSpPr>
      <xdr:spPr>
        <a:xfrm>
          <a:off x="6921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136779</xdr:rowOff>
    </xdr:from>
    <xdr:to>
      <xdr:col>41</xdr:col>
      <xdr:colOff>50800</xdr:colOff>
      <xdr:row>63</xdr:row>
      <xdr:rowOff>137160</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flipV="1">
          <a:off x="6972300" y="1093812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170959</xdr:rowOff>
    </xdr:from>
    <xdr:ext cx="469744" cy="259045"/>
    <xdr:sp macro="" textlink="">
      <xdr:nvSpPr>
        <xdr:cNvPr id="255" name="n_1aveValue【体育館・プール】&#10;一人当たり面積">
          <a:extLst>
            <a:ext uri="{FF2B5EF4-FFF2-40B4-BE49-F238E27FC236}">
              <a16:creationId xmlns:a16="http://schemas.microsoft.com/office/drawing/2014/main" id="{00000000-0008-0000-0200-0000FF000000}"/>
            </a:ext>
          </a:extLst>
        </xdr:cNvPr>
        <xdr:cNvSpPr txBox="1"/>
      </xdr:nvSpPr>
      <xdr:spPr>
        <a:xfrm>
          <a:off x="9391727" y="1062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11701</xdr:rowOff>
    </xdr:from>
    <xdr:ext cx="469744" cy="259045"/>
    <xdr:sp macro="" textlink="">
      <xdr:nvSpPr>
        <xdr:cNvPr id="256" name="n_2aveValue【体育館・プール】&#10;一人当たり面積">
          <a:extLst>
            <a:ext uri="{FF2B5EF4-FFF2-40B4-BE49-F238E27FC236}">
              <a16:creationId xmlns:a16="http://schemas.microsoft.com/office/drawing/2014/main" id="{00000000-0008-0000-0200-000000010000}"/>
            </a:ext>
          </a:extLst>
        </xdr:cNvPr>
        <xdr:cNvSpPr txBox="1"/>
      </xdr:nvSpPr>
      <xdr:spPr>
        <a:xfrm>
          <a:off x="8515427" y="106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15511</xdr:rowOff>
    </xdr:from>
    <xdr:ext cx="469744" cy="259045"/>
    <xdr:sp macro="" textlink="">
      <xdr:nvSpPr>
        <xdr:cNvPr id="257" name="n_3aveValue【体育館・プール】&#10;一人当たり面積">
          <a:extLst>
            <a:ext uri="{FF2B5EF4-FFF2-40B4-BE49-F238E27FC236}">
              <a16:creationId xmlns:a16="http://schemas.microsoft.com/office/drawing/2014/main" id="{00000000-0008-0000-0200-000001010000}"/>
            </a:ext>
          </a:extLst>
        </xdr:cNvPr>
        <xdr:cNvSpPr txBox="1"/>
      </xdr:nvSpPr>
      <xdr:spPr>
        <a:xfrm>
          <a:off x="7626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19702</xdr:rowOff>
    </xdr:from>
    <xdr:ext cx="469744" cy="259045"/>
    <xdr:sp macro="" textlink="">
      <xdr:nvSpPr>
        <xdr:cNvPr id="258" name="n_4aveValue【体育館・プール】&#10;一人当たり面積">
          <a:extLst>
            <a:ext uri="{FF2B5EF4-FFF2-40B4-BE49-F238E27FC236}">
              <a16:creationId xmlns:a16="http://schemas.microsoft.com/office/drawing/2014/main" id="{00000000-0008-0000-0200-000002010000}"/>
            </a:ext>
          </a:extLst>
        </xdr:cNvPr>
        <xdr:cNvSpPr txBox="1"/>
      </xdr:nvSpPr>
      <xdr:spPr>
        <a:xfrm>
          <a:off x="6737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4589</xdr:rowOff>
    </xdr:from>
    <xdr:ext cx="469744" cy="259045"/>
    <xdr:sp macro="" textlink="">
      <xdr:nvSpPr>
        <xdr:cNvPr id="259" name="n_1mainValue【体育館・プール】&#10;一人当たり面積">
          <a:extLst>
            <a:ext uri="{FF2B5EF4-FFF2-40B4-BE49-F238E27FC236}">
              <a16:creationId xmlns:a16="http://schemas.microsoft.com/office/drawing/2014/main" id="{00000000-0008-0000-0200-000003010000}"/>
            </a:ext>
          </a:extLst>
        </xdr:cNvPr>
        <xdr:cNvSpPr txBox="1"/>
      </xdr:nvSpPr>
      <xdr:spPr>
        <a:xfrm>
          <a:off x="9391727" y="1097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6113</xdr:rowOff>
    </xdr:from>
    <xdr:ext cx="469744" cy="259045"/>
    <xdr:sp macro="" textlink="">
      <xdr:nvSpPr>
        <xdr:cNvPr id="260" name="n_2mainValue【体育館・プール】&#10;一人当たり面積">
          <a:extLst>
            <a:ext uri="{FF2B5EF4-FFF2-40B4-BE49-F238E27FC236}">
              <a16:creationId xmlns:a16="http://schemas.microsoft.com/office/drawing/2014/main" id="{00000000-0008-0000-0200-000004010000}"/>
            </a:ext>
          </a:extLst>
        </xdr:cNvPr>
        <xdr:cNvSpPr txBox="1"/>
      </xdr:nvSpPr>
      <xdr:spPr>
        <a:xfrm>
          <a:off x="8515427" y="1097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7256</xdr:rowOff>
    </xdr:from>
    <xdr:ext cx="469744" cy="259045"/>
    <xdr:sp macro="" textlink="">
      <xdr:nvSpPr>
        <xdr:cNvPr id="261" name="n_3mainValue【体育館・プール】&#10;一人当たり面積">
          <a:extLst>
            <a:ext uri="{FF2B5EF4-FFF2-40B4-BE49-F238E27FC236}">
              <a16:creationId xmlns:a16="http://schemas.microsoft.com/office/drawing/2014/main" id="{00000000-0008-0000-0200-000005010000}"/>
            </a:ext>
          </a:extLst>
        </xdr:cNvPr>
        <xdr:cNvSpPr txBox="1"/>
      </xdr:nvSpPr>
      <xdr:spPr>
        <a:xfrm>
          <a:off x="7626427" y="1098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7637</xdr:rowOff>
    </xdr:from>
    <xdr:ext cx="469744" cy="259045"/>
    <xdr:sp macro="" textlink="">
      <xdr:nvSpPr>
        <xdr:cNvPr id="262" name="n_4mainValue【体育館・プール】&#10;一人当たり面積">
          <a:extLst>
            <a:ext uri="{FF2B5EF4-FFF2-40B4-BE49-F238E27FC236}">
              <a16:creationId xmlns:a16="http://schemas.microsoft.com/office/drawing/2014/main" id="{00000000-0008-0000-0200-000006010000}"/>
            </a:ext>
          </a:extLst>
        </xdr:cNvPr>
        <xdr:cNvSpPr txBox="1"/>
      </xdr:nvSpPr>
      <xdr:spPr>
        <a:xfrm>
          <a:off x="6737427"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00000000-0008-0000-02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flipV="1">
          <a:off x="4634865" y="13438958"/>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福祉施設】&#10;有形固定資産減価償却率最小値テキスト">
          <a:extLst>
            <a:ext uri="{FF2B5EF4-FFF2-40B4-BE49-F238E27FC236}">
              <a16:creationId xmlns:a16="http://schemas.microsoft.com/office/drawing/2014/main" id="{00000000-0008-0000-0200-000021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91" name="【福祉施設】&#10;有形固定資産減価償却率最大値テキスト">
          <a:extLst>
            <a:ext uri="{FF2B5EF4-FFF2-40B4-BE49-F238E27FC236}">
              <a16:creationId xmlns:a16="http://schemas.microsoft.com/office/drawing/2014/main" id="{00000000-0008-0000-0200-000023010000}"/>
            </a:ext>
          </a:extLst>
        </xdr:cNvPr>
        <xdr:cNvSpPr txBox="1"/>
      </xdr:nvSpPr>
      <xdr:spPr>
        <a:xfrm>
          <a:off x="4673600" y="1321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4546600" y="1343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93090</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00000000-0008-0000-0200-000025010000}"/>
            </a:ext>
          </a:extLst>
        </xdr:cNvPr>
        <xdr:cNvSpPr txBox="1"/>
      </xdr:nvSpPr>
      <xdr:spPr>
        <a:xfrm>
          <a:off x="4673600" y="1415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94" name="フローチャート: 判断 293">
          <a:extLst>
            <a:ext uri="{FF2B5EF4-FFF2-40B4-BE49-F238E27FC236}">
              <a16:creationId xmlns:a16="http://schemas.microsoft.com/office/drawing/2014/main" id="{00000000-0008-0000-0200-000026010000}"/>
            </a:ext>
          </a:extLst>
        </xdr:cNvPr>
        <xdr:cNvSpPr/>
      </xdr:nvSpPr>
      <xdr:spPr>
        <a:xfrm>
          <a:off x="4584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295" name="フローチャート: 判断 294">
          <a:extLst>
            <a:ext uri="{FF2B5EF4-FFF2-40B4-BE49-F238E27FC236}">
              <a16:creationId xmlns:a16="http://schemas.microsoft.com/office/drawing/2014/main" id="{00000000-0008-0000-0200-000027010000}"/>
            </a:ext>
          </a:extLst>
        </xdr:cNvPr>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106499</xdr:rowOff>
    </xdr:from>
    <xdr:to>
      <xdr:col>15</xdr:col>
      <xdr:colOff>101600</xdr:colOff>
      <xdr:row>83</xdr:row>
      <xdr:rowOff>36649</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2857500"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1968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60779</xdr:rowOff>
    </xdr:from>
    <xdr:to>
      <xdr:col>6</xdr:col>
      <xdr:colOff>38100</xdr:colOff>
      <xdr:row>82</xdr:row>
      <xdr:rowOff>162379</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1079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65677</xdr:rowOff>
    </xdr:from>
    <xdr:to>
      <xdr:col>24</xdr:col>
      <xdr:colOff>114300</xdr:colOff>
      <xdr:row>80</xdr:row>
      <xdr:rowOff>167277</xdr:rowOff>
    </xdr:to>
    <xdr:sp macro="" textlink="">
      <xdr:nvSpPr>
        <xdr:cNvPr id="304" name="楕円 303">
          <a:extLst>
            <a:ext uri="{FF2B5EF4-FFF2-40B4-BE49-F238E27FC236}">
              <a16:creationId xmlns:a16="http://schemas.microsoft.com/office/drawing/2014/main" id="{00000000-0008-0000-0200-000030010000}"/>
            </a:ext>
          </a:extLst>
        </xdr:cNvPr>
        <xdr:cNvSpPr/>
      </xdr:nvSpPr>
      <xdr:spPr>
        <a:xfrm>
          <a:off x="4584700" y="1378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88554</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00000000-0008-0000-0200-000031010000}"/>
            </a:ext>
          </a:extLst>
        </xdr:cNvPr>
        <xdr:cNvSpPr txBox="1"/>
      </xdr:nvSpPr>
      <xdr:spPr>
        <a:xfrm>
          <a:off x="4673600" y="1363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1995</xdr:rowOff>
    </xdr:from>
    <xdr:to>
      <xdr:col>20</xdr:col>
      <xdr:colOff>38100</xdr:colOff>
      <xdr:row>80</xdr:row>
      <xdr:rowOff>103595</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3746500" y="137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52795</xdr:rowOff>
    </xdr:from>
    <xdr:to>
      <xdr:col>24</xdr:col>
      <xdr:colOff>63500</xdr:colOff>
      <xdr:row>80</xdr:row>
      <xdr:rowOff>116477</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3797300" y="13768795"/>
          <a:ext cx="8382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111398</xdr:rowOff>
    </xdr:from>
    <xdr:to>
      <xdr:col>15</xdr:col>
      <xdr:colOff>101600</xdr:colOff>
      <xdr:row>84</xdr:row>
      <xdr:rowOff>41548</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2857500" y="1434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52795</xdr:rowOff>
    </xdr:from>
    <xdr:to>
      <xdr:col>19</xdr:col>
      <xdr:colOff>177800</xdr:colOff>
      <xdr:row>83</xdr:row>
      <xdr:rowOff>162198</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flipV="1">
          <a:off x="2908300" y="13768795"/>
          <a:ext cx="889000" cy="62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73842</xdr:rowOff>
    </xdr:from>
    <xdr:to>
      <xdr:col>10</xdr:col>
      <xdr:colOff>165100</xdr:colOff>
      <xdr:row>84</xdr:row>
      <xdr:rowOff>3992</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1968500" y="1430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124642</xdr:rowOff>
    </xdr:from>
    <xdr:to>
      <xdr:col>15</xdr:col>
      <xdr:colOff>50800</xdr:colOff>
      <xdr:row>83</xdr:row>
      <xdr:rowOff>162198</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2019300" y="1435499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109764</xdr:rowOff>
    </xdr:from>
    <xdr:to>
      <xdr:col>6</xdr:col>
      <xdr:colOff>38100</xdr:colOff>
      <xdr:row>84</xdr:row>
      <xdr:rowOff>39914</xdr:rowOff>
    </xdr:to>
    <xdr:sp macro="" textlink="">
      <xdr:nvSpPr>
        <xdr:cNvPr id="312" name="楕円 311">
          <a:extLst>
            <a:ext uri="{FF2B5EF4-FFF2-40B4-BE49-F238E27FC236}">
              <a16:creationId xmlns:a16="http://schemas.microsoft.com/office/drawing/2014/main" id="{00000000-0008-0000-0200-000038010000}"/>
            </a:ext>
          </a:extLst>
        </xdr:cNvPr>
        <xdr:cNvSpPr/>
      </xdr:nvSpPr>
      <xdr:spPr>
        <a:xfrm>
          <a:off x="1079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124642</xdr:rowOff>
    </xdr:from>
    <xdr:to>
      <xdr:col>10</xdr:col>
      <xdr:colOff>114300</xdr:colOff>
      <xdr:row>83</xdr:row>
      <xdr:rowOff>160564</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flipV="1">
          <a:off x="1130300" y="1435499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1650</xdr:rowOff>
    </xdr:from>
    <xdr:ext cx="405111" cy="259045"/>
    <xdr:sp macro="" textlink="">
      <xdr:nvSpPr>
        <xdr:cNvPr id="314" name="n_1aveValue【福祉施設】&#10;有形固定資産減価償却率">
          <a:extLst>
            <a:ext uri="{FF2B5EF4-FFF2-40B4-BE49-F238E27FC236}">
              <a16:creationId xmlns:a16="http://schemas.microsoft.com/office/drawing/2014/main" id="{00000000-0008-0000-0200-00003A010000}"/>
            </a:ext>
          </a:extLst>
        </xdr:cNvPr>
        <xdr:cNvSpPr txBox="1"/>
      </xdr:nvSpPr>
      <xdr:spPr>
        <a:xfrm>
          <a:off x="3582044"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53176</xdr:rowOff>
    </xdr:from>
    <xdr:ext cx="405111" cy="259045"/>
    <xdr:sp macro="" textlink="">
      <xdr:nvSpPr>
        <xdr:cNvPr id="315" name="n_2aveValue【福祉施設】&#10;有形固定資産減価償却率">
          <a:extLst>
            <a:ext uri="{FF2B5EF4-FFF2-40B4-BE49-F238E27FC236}">
              <a16:creationId xmlns:a16="http://schemas.microsoft.com/office/drawing/2014/main" id="{00000000-0008-0000-0200-00003B010000}"/>
            </a:ext>
          </a:extLst>
        </xdr:cNvPr>
        <xdr:cNvSpPr txBox="1"/>
      </xdr:nvSpPr>
      <xdr:spPr>
        <a:xfrm>
          <a:off x="2705744" y="1394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28683</xdr:rowOff>
    </xdr:from>
    <xdr:ext cx="405111" cy="259045"/>
    <xdr:sp macro="" textlink="">
      <xdr:nvSpPr>
        <xdr:cNvPr id="316" name="n_3aveValue【福祉施設】&#10;有形固定資産減価償却率">
          <a:extLst>
            <a:ext uri="{FF2B5EF4-FFF2-40B4-BE49-F238E27FC236}">
              <a16:creationId xmlns:a16="http://schemas.microsoft.com/office/drawing/2014/main" id="{00000000-0008-0000-0200-00003C010000}"/>
            </a:ext>
          </a:extLst>
        </xdr:cNvPr>
        <xdr:cNvSpPr txBox="1"/>
      </xdr:nvSpPr>
      <xdr:spPr>
        <a:xfrm>
          <a:off x="1816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7456</xdr:rowOff>
    </xdr:from>
    <xdr:ext cx="405111" cy="259045"/>
    <xdr:sp macro="" textlink="">
      <xdr:nvSpPr>
        <xdr:cNvPr id="317" name="n_4aveValue【福祉施設】&#10;有形固定資産減価償却率">
          <a:extLst>
            <a:ext uri="{FF2B5EF4-FFF2-40B4-BE49-F238E27FC236}">
              <a16:creationId xmlns:a16="http://schemas.microsoft.com/office/drawing/2014/main" id="{00000000-0008-0000-0200-00003D010000}"/>
            </a:ext>
          </a:extLst>
        </xdr:cNvPr>
        <xdr:cNvSpPr txBox="1"/>
      </xdr:nvSpPr>
      <xdr:spPr>
        <a:xfrm>
          <a:off x="927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120122</xdr:rowOff>
    </xdr:from>
    <xdr:ext cx="405111" cy="259045"/>
    <xdr:sp macro="" textlink="">
      <xdr:nvSpPr>
        <xdr:cNvPr id="318" name="n_1mainValue【福祉施設】&#10;有形固定資産減価償却率">
          <a:extLst>
            <a:ext uri="{FF2B5EF4-FFF2-40B4-BE49-F238E27FC236}">
              <a16:creationId xmlns:a16="http://schemas.microsoft.com/office/drawing/2014/main" id="{00000000-0008-0000-0200-00003E010000}"/>
            </a:ext>
          </a:extLst>
        </xdr:cNvPr>
        <xdr:cNvSpPr txBox="1"/>
      </xdr:nvSpPr>
      <xdr:spPr>
        <a:xfrm>
          <a:off x="3582044" y="134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32675</xdr:rowOff>
    </xdr:from>
    <xdr:ext cx="405111" cy="259045"/>
    <xdr:sp macro="" textlink="">
      <xdr:nvSpPr>
        <xdr:cNvPr id="319" name="n_2mainValue【福祉施設】&#10;有形固定資産減価償却率">
          <a:extLst>
            <a:ext uri="{FF2B5EF4-FFF2-40B4-BE49-F238E27FC236}">
              <a16:creationId xmlns:a16="http://schemas.microsoft.com/office/drawing/2014/main" id="{00000000-0008-0000-0200-00003F010000}"/>
            </a:ext>
          </a:extLst>
        </xdr:cNvPr>
        <xdr:cNvSpPr txBox="1"/>
      </xdr:nvSpPr>
      <xdr:spPr>
        <a:xfrm>
          <a:off x="2705744" y="1443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166569</xdr:rowOff>
    </xdr:from>
    <xdr:ext cx="405111" cy="259045"/>
    <xdr:sp macro="" textlink="">
      <xdr:nvSpPr>
        <xdr:cNvPr id="320" name="n_3mainValue【福祉施設】&#10;有形固定資産減価償却率">
          <a:extLst>
            <a:ext uri="{FF2B5EF4-FFF2-40B4-BE49-F238E27FC236}">
              <a16:creationId xmlns:a16="http://schemas.microsoft.com/office/drawing/2014/main" id="{00000000-0008-0000-0200-000040010000}"/>
            </a:ext>
          </a:extLst>
        </xdr:cNvPr>
        <xdr:cNvSpPr txBox="1"/>
      </xdr:nvSpPr>
      <xdr:spPr>
        <a:xfrm>
          <a:off x="1816744" y="1439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31041</xdr:rowOff>
    </xdr:from>
    <xdr:ext cx="405111" cy="259045"/>
    <xdr:sp macro="" textlink="">
      <xdr:nvSpPr>
        <xdr:cNvPr id="321" name="n_4mainValue【福祉施設】&#10;有形固定資産減価償却率">
          <a:extLst>
            <a:ext uri="{FF2B5EF4-FFF2-40B4-BE49-F238E27FC236}">
              <a16:creationId xmlns:a16="http://schemas.microsoft.com/office/drawing/2014/main" id="{00000000-0008-0000-0200-000041010000}"/>
            </a:ext>
          </a:extLst>
        </xdr:cNvPr>
        <xdr:cNvSpPr txBox="1"/>
      </xdr:nvSpPr>
      <xdr:spPr>
        <a:xfrm>
          <a:off x="927744" y="1443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id="{00000000-0008-0000-02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flipV="1">
          <a:off x="10476865" y="1337919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44" name="【福祉施設】&#10;一人当たり面積最小値テキスト">
          <a:extLst>
            <a:ext uri="{FF2B5EF4-FFF2-40B4-BE49-F238E27FC236}">
              <a16:creationId xmlns:a16="http://schemas.microsoft.com/office/drawing/2014/main" id="{00000000-0008-0000-0200-000058010000}"/>
            </a:ext>
          </a:extLst>
        </xdr:cNvPr>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46" name="【福祉施設】&#10;一人当たり面積最大値テキスト">
          <a:extLst>
            <a:ext uri="{FF2B5EF4-FFF2-40B4-BE49-F238E27FC236}">
              <a16:creationId xmlns:a16="http://schemas.microsoft.com/office/drawing/2014/main" id="{00000000-0008-0000-0200-00005A010000}"/>
            </a:ext>
          </a:extLst>
        </xdr:cNvPr>
        <xdr:cNvSpPr txBox="1"/>
      </xdr:nvSpPr>
      <xdr:spPr>
        <a:xfrm>
          <a:off x="10515600" y="1315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10388600" y="1337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48" name="【福祉施設】&#10;一人当たり面積平均値テキスト">
          <a:extLst>
            <a:ext uri="{FF2B5EF4-FFF2-40B4-BE49-F238E27FC236}">
              <a16:creationId xmlns:a16="http://schemas.microsoft.com/office/drawing/2014/main" id="{00000000-0008-0000-0200-00005C010000}"/>
            </a:ext>
          </a:extLst>
        </xdr:cNvPr>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9" name="フローチャート: 判断 348">
          <a:extLst>
            <a:ext uri="{FF2B5EF4-FFF2-40B4-BE49-F238E27FC236}">
              <a16:creationId xmlns:a16="http://schemas.microsoft.com/office/drawing/2014/main" id="{00000000-0008-0000-0200-00005D010000}"/>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50" name="フローチャート: 判断 349">
          <a:extLst>
            <a:ext uri="{FF2B5EF4-FFF2-40B4-BE49-F238E27FC236}">
              <a16:creationId xmlns:a16="http://schemas.microsoft.com/office/drawing/2014/main" id="{00000000-0008-0000-0200-00005E010000}"/>
            </a:ext>
          </a:extLst>
        </xdr:cNvPr>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165608</xdr:rowOff>
    </xdr:from>
    <xdr:to>
      <xdr:col>46</xdr:col>
      <xdr:colOff>38100</xdr:colOff>
      <xdr:row>84</xdr:row>
      <xdr:rowOff>95758</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86995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163322</xdr:rowOff>
    </xdr:from>
    <xdr:to>
      <xdr:col>41</xdr:col>
      <xdr:colOff>101600</xdr:colOff>
      <xdr:row>84</xdr:row>
      <xdr:rowOff>93472</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7810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692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12446</xdr:rowOff>
    </xdr:from>
    <xdr:to>
      <xdr:col>55</xdr:col>
      <xdr:colOff>50800</xdr:colOff>
      <xdr:row>85</xdr:row>
      <xdr:rowOff>114046</xdr:rowOff>
    </xdr:to>
    <xdr:sp macro="" textlink="">
      <xdr:nvSpPr>
        <xdr:cNvPr id="359" name="楕円 358">
          <a:extLst>
            <a:ext uri="{FF2B5EF4-FFF2-40B4-BE49-F238E27FC236}">
              <a16:creationId xmlns:a16="http://schemas.microsoft.com/office/drawing/2014/main" id="{00000000-0008-0000-0200-000067010000}"/>
            </a:ext>
          </a:extLst>
        </xdr:cNvPr>
        <xdr:cNvSpPr/>
      </xdr:nvSpPr>
      <xdr:spPr>
        <a:xfrm>
          <a:off x="104267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162323</xdr:rowOff>
    </xdr:from>
    <xdr:ext cx="469744" cy="259045"/>
    <xdr:sp macro="" textlink="">
      <xdr:nvSpPr>
        <xdr:cNvPr id="360" name="【福祉施設】&#10;一人当たり面積該当値テキスト">
          <a:extLst>
            <a:ext uri="{FF2B5EF4-FFF2-40B4-BE49-F238E27FC236}">
              <a16:creationId xmlns:a16="http://schemas.microsoft.com/office/drawing/2014/main" id="{00000000-0008-0000-0200-000068010000}"/>
            </a:ext>
          </a:extLst>
        </xdr:cNvPr>
        <xdr:cNvSpPr txBox="1"/>
      </xdr:nvSpPr>
      <xdr:spPr>
        <a:xfrm>
          <a:off x="10515600"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12446</xdr:rowOff>
    </xdr:from>
    <xdr:to>
      <xdr:col>50</xdr:col>
      <xdr:colOff>165100</xdr:colOff>
      <xdr:row>85</xdr:row>
      <xdr:rowOff>114046</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95885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63246</xdr:rowOff>
    </xdr:from>
    <xdr:to>
      <xdr:col>55</xdr:col>
      <xdr:colOff>0</xdr:colOff>
      <xdr:row>85</xdr:row>
      <xdr:rowOff>63246</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9639300" y="146364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69596</xdr:rowOff>
    </xdr:from>
    <xdr:to>
      <xdr:col>46</xdr:col>
      <xdr:colOff>38100</xdr:colOff>
      <xdr:row>84</xdr:row>
      <xdr:rowOff>171196</xdr:rowOff>
    </xdr:to>
    <xdr:sp macro="" textlink="">
      <xdr:nvSpPr>
        <xdr:cNvPr id="363" name="楕円 362">
          <a:extLst>
            <a:ext uri="{FF2B5EF4-FFF2-40B4-BE49-F238E27FC236}">
              <a16:creationId xmlns:a16="http://schemas.microsoft.com/office/drawing/2014/main" id="{00000000-0008-0000-0200-00006B010000}"/>
            </a:ext>
          </a:extLst>
        </xdr:cNvPr>
        <xdr:cNvSpPr/>
      </xdr:nvSpPr>
      <xdr:spPr>
        <a:xfrm>
          <a:off x="8699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120396</xdr:rowOff>
    </xdr:from>
    <xdr:to>
      <xdr:col>50</xdr:col>
      <xdr:colOff>114300</xdr:colOff>
      <xdr:row>85</xdr:row>
      <xdr:rowOff>63246</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8750300" y="1452219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71882</xdr:rowOff>
    </xdr:from>
    <xdr:to>
      <xdr:col>41</xdr:col>
      <xdr:colOff>101600</xdr:colOff>
      <xdr:row>85</xdr:row>
      <xdr:rowOff>2032</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7810500" y="1447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120396</xdr:rowOff>
    </xdr:from>
    <xdr:to>
      <xdr:col>45</xdr:col>
      <xdr:colOff>177800</xdr:colOff>
      <xdr:row>84</xdr:row>
      <xdr:rowOff>122682</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flipV="1">
          <a:off x="7861300" y="1452219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10161</xdr:rowOff>
    </xdr:from>
    <xdr:to>
      <xdr:col>36</xdr:col>
      <xdr:colOff>165100</xdr:colOff>
      <xdr:row>84</xdr:row>
      <xdr:rowOff>111761</xdr:rowOff>
    </xdr:to>
    <xdr:sp macro="" textlink="">
      <xdr:nvSpPr>
        <xdr:cNvPr id="367" name="楕円 366">
          <a:extLst>
            <a:ext uri="{FF2B5EF4-FFF2-40B4-BE49-F238E27FC236}">
              <a16:creationId xmlns:a16="http://schemas.microsoft.com/office/drawing/2014/main" id="{00000000-0008-0000-0200-00006F010000}"/>
            </a:ext>
          </a:extLst>
        </xdr:cNvPr>
        <xdr:cNvSpPr/>
      </xdr:nvSpPr>
      <xdr:spPr>
        <a:xfrm>
          <a:off x="6921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60961</xdr:rowOff>
    </xdr:from>
    <xdr:to>
      <xdr:col>41</xdr:col>
      <xdr:colOff>50800</xdr:colOff>
      <xdr:row>84</xdr:row>
      <xdr:rowOff>122682</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6972300" y="14462761"/>
          <a:ext cx="8890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103140</xdr:rowOff>
    </xdr:from>
    <xdr:ext cx="469744" cy="259045"/>
    <xdr:sp macro="" textlink="">
      <xdr:nvSpPr>
        <xdr:cNvPr id="369" name="n_1aveValue【福祉施設】&#10;一人当たり面積">
          <a:extLst>
            <a:ext uri="{FF2B5EF4-FFF2-40B4-BE49-F238E27FC236}">
              <a16:creationId xmlns:a16="http://schemas.microsoft.com/office/drawing/2014/main" id="{00000000-0008-0000-0200-000071010000}"/>
            </a:ext>
          </a:extLst>
        </xdr:cNvPr>
        <xdr:cNvSpPr txBox="1"/>
      </xdr:nvSpPr>
      <xdr:spPr>
        <a:xfrm>
          <a:off x="9391727" y="141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112285</xdr:rowOff>
    </xdr:from>
    <xdr:ext cx="469744" cy="259045"/>
    <xdr:sp macro="" textlink="">
      <xdr:nvSpPr>
        <xdr:cNvPr id="370" name="n_2aveValue【福祉施設】&#10;一人当たり面積">
          <a:extLst>
            <a:ext uri="{FF2B5EF4-FFF2-40B4-BE49-F238E27FC236}">
              <a16:creationId xmlns:a16="http://schemas.microsoft.com/office/drawing/2014/main" id="{00000000-0008-0000-0200-000072010000}"/>
            </a:ext>
          </a:extLst>
        </xdr:cNvPr>
        <xdr:cNvSpPr txBox="1"/>
      </xdr:nvSpPr>
      <xdr:spPr>
        <a:xfrm>
          <a:off x="8515427" y="1417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109999</xdr:rowOff>
    </xdr:from>
    <xdr:ext cx="469744" cy="259045"/>
    <xdr:sp macro="" textlink="">
      <xdr:nvSpPr>
        <xdr:cNvPr id="371" name="n_3aveValue【福祉施設】&#10;一人当たり面積">
          <a:extLst>
            <a:ext uri="{FF2B5EF4-FFF2-40B4-BE49-F238E27FC236}">
              <a16:creationId xmlns:a16="http://schemas.microsoft.com/office/drawing/2014/main" id="{00000000-0008-0000-0200-000073010000}"/>
            </a:ext>
          </a:extLst>
        </xdr:cNvPr>
        <xdr:cNvSpPr txBox="1"/>
      </xdr:nvSpPr>
      <xdr:spPr>
        <a:xfrm>
          <a:off x="7626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116857</xdr:rowOff>
    </xdr:from>
    <xdr:ext cx="469744" cy="259045"/>
    <xdr:sp macro="" textlink="">
      <xdr:nvSpPr>
        <xdr:cNvPr id="372" name="n_4aveValue【福祉施設】&#10;一人当たり面積">
          <a:extLst>
            <a:ext uri="{FF2B5EF4-FFF2-40B4-BE49-F238E27FC236}">
              <a16:creationId xmlns:a16="http://schemas.microsoft.com/office/drawing/2014/main" id="{00000000-0008-0000-0200-000074010000}"/>
            </a:ext>
          </a:extLst>
        </xdr:cNvPr>
        <xdr:cNvSpPr txBox="1"/>
      </xdr:nvSpPr>
      <xdr:spPr>
        <a:xfrm>
          <a:off x="67374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105173</xdr:rowOff>
    </xdr:from>
    <xdr:ext cx="469744" cy="259045"/>
    <xdr:sp macro="" textlink="">
      <xdr:nvSpPr>
        <xdr:cNvPr id="373" name="n_1mainValue【福祉施設】&#10;一人当たり面積">
          <a:extLst>
            <a:ext uri="{FF2B5EF4-FFF2-40B4-BE49-F238E27FC236}">
              <a16:creationId xmlns:a16="http://schemas.microsoft.com/office/drawing/2014/main" id="{00000000-0008-0000-0200-000075010000}"/>
            </a:ext>
          </a:extLst>
        </xdr:cNvPr>
        <xdr:cNvSpPr txBox="1"/>
      </xdr:nvSpPr>
      <xdr:spPr>
        <a:xfrm>
          <a:off x="93917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162323</xdr:rowOff>
    </xdr:from>
    <xdr:ext cx="469744" cy="259045"/>
    <xdr:sp macro="" textlink="">
      <xdr:nvSpPr>
        <xdr:cNvPr id="374" name="n_2mainValue【福祉施設】&#10;一人当たり面積">
          <a:extLst>
            <a:ext uri="{FF2B5EF4-FFF2-40B4-BE49-F238E27FC236}">
              <a16:creationId xmlns:a16="http://schemas.microsoft.com/office/drawing/2014/main" id="{00000000-0008-0000-0200-000076010000}"/>
            </a:ext>
          </a:extLst>
        </xdr:cNvPr>
        <xdr:cNvSpPr txBox="1"/>
      </xdr:nvSpPr>
      <xdr:spPr>
        <a:xfrm>
          <a:off x="8515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164609</xdr:rowOff>
    </xdr:from>
    <xdr:ext cx="469744" cy="259045"/>
    <xdr:sp macro="" textlink="">
      <xdr:nvSpPr>
        <xdr:cNvPr id="375" name="n_3mainValue【福祉施設】&#10;一人当たり面積">
          <a:extLst>
            <a:ext uri="{FF2B5EF4-FFF2-40B4-BE49-F238E27FC236}">
              <a16:creationId xmlns:a16="http://schemas.microsoft.com/office/drawing/2014/main" id="{00000000-0008-0000-0200-000077010000}"/>
            </a:ext>
          </a:extLst>
        </xdr:cNvPr>
        <xdr:cNvSpPr txBox="1"/>
      </xdr:nvSpPr>
      <xdr:spPr>
        <a:xfrm>
          <a:off x="7626427" y="1456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102888</xdr:rowOff>
    </xdr:from>
    <xdr:ext cx="469744" cy="259045"/>
    <xdr:sp macro="" textlink="">
      <xdr:nvSpPr>
        <xdr:cNvPr id="376" name="n_4mainValue【福祉施設】&#10;一人当たり面積">
          <a:extLst>
            <a:ext uri="{FF2B5EF4-FFF2-40B4-BE49-F238E27FC236}">
              <a16:creationId xmlns:a16="http://schemas.microsoft.com/office/drawing/2014/main" id="{00000000-0008-0000-0200-000078010000}"/>
            </a:ext>
          </a:extLst>
        </xdr:cNvPr>
        <xdr:cNvSpPr txBox="1"/>
      </xdr:nvSpPr>
      <xdr:spPr>
        <a:xfrm>
          <a:off x="6737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a:extLst>
            <a:ext uri="{FF2B5EF4-FFF2-40B4-BE49-F238E27FC236}">
              <a16:creationId xmlns:a16="http://schemas.microsoft.com/office/drawing/2014/main" id="{00000000-0008-0000-0200-00008F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50800</xdr:rowOff>
    </xdr:from>
    <xdr:to>
      <xdr:col>24</xdr:col>
      <xdr:colOff>62865</xdr:colOff>
      <xdr:row>107</xdr:row>
      <xdr:rowOff>69850</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flipV="1">
          <a:off x="4634865" y="171958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401" name="【市民会館】&#10;有形固定資産減価償却率最小値テキスト">
          <a:extLst>
            <a:ext uri="{FF2B5EF4-FFF2-40B4-BE49-F238E27FC236}">
              <a16:creationId xmlns:a16="http://schemas.microsoft.com/office/drawing/2014/main" id="{00000000-0008-0000-0200-000091010000}"/>
            </a:ext>
          </a:extLst>
        </xdr:cNvPr>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168927</xdr:rowOff>
    </xdr:from>
    <xdr:ext cx="340478" cy="259045"/>
    <xdr:sp macro="" textlink="">
      <xdr:nvSpPr>
        <xdr:cNvPr id="403" name="【市民会館】&#10;有形固定資産減価償却率最大値テキスト">
          <a:extLst>
            <a:ext uri="{FF2B5EF4-FFF2-40B4-BE49-F238E27FC236}">
              <a16:creationId xmlns:a16="http://schemas.microsoft.com/office/drawing/2014/main" id="{00000000-0008-0000-0200-000093010000}"/>
            </a:ext>
          </a:extLst>
        </xdr:cNvPr>
        <xdr:cNvSpPr txBox="1"/>
      </xdr:nvSpPr>
      <xdr:spPr>
        <a:xfrm>
          <a:off x="4673600" y="16971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50800</xdr:rowOff>
    </xdr:from>
    <xdr:to>
      <xdr:col>24</xdr:col>
      <xdr:colOff>152400</xdr:colOff>
      <xdr:row>100</xdr:row>
      <xdr:rowOff>50800</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4546600" y="1719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67327</xdr:rowOff>
    </xdr:from>
    <xdr:ext cx="405111" cy="259045"/>
    <xdr:sp macro="" textlink="">
      <xdr:nvSpPr>
        <xdr:cNvPr id="405" name="【市民会館】&#10;有形固定資産減価償却率平均値テキスト">
          <a:extLst>
            <a:ext uri="{FF2B5EF4-FFF2-40B4-BE49-F238E27FC236}">
              <a16:creationId xmlns:a16="http://schemas.microsoft.com/office/drawing/2014/main" id="{00000000-0008-0000-0200-000095010000}"/>
            </a:ext>
          </a:extLst>
        </xdr:cNvPr>
        <xdr:cNvSpPr txBox="1"/>
      </xdr:nvSpPr>
      <xdr:spPr>
        <a:xfrm>
          <a:off x="4673600" y="1772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88900</xdr:rowOff>
    </xdr:from>
    <xdr:to>
      <xdr:col>24</xdr:col>
      <xdr:colOff>114300</xdr:colOff>
      <xdr:row>104</xdr:row>
      <xdr:rowOff>19050</xdr:rowOff>
    </xdr:to>
    <xdr:sp macro="" textlink="">
      <xdr:nvSpPr>
        <xdr:cNvPr id="406" name="フローチャート: 判断 405">
          <a:extLst>
            <a:ext uri="{FF2B5EF4-FFF2-40B4-BE49-F238E27FC236}">
              <a16:creationId xmlns:a16="http://schemas.microsoft.com/office/drawing/2014/main" id="{00000000-0008-0000-0200-000096010000}"/>
            </a:ext>
          </a:extLst>
        </xdr:cNvPr>
        <xdr:cNvSpPr/>
      </xdr:nvSpPr>
      <xdr:spPr>
        <a:xfrm>
          <a:off x="4584700" y="1774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87630</xdr:rowOff>
    </xdr:from>
    <xdr:to>
      <xdr:col>20</xdr:col>
      <xdr:colOff>38100</xdr:colOff>
      <xdr:row>104</xdr:row>
      <xdr:rowOff>17780</xdr:rowOff>
    </xdr:to>
    <xdr:sp macro="" textlink="">
      <xdr:nvSpPr>
        <xdr:cNvPr id="407" name="フローチャート: 判断 406">
          <a:extLst>
            <a:ext uri="{FF2B5EF4-FFF2-40B4-BE49-F238E27FC236}">
              <a16:creationId xmlns:a16="http://schemas.microsoft.com/office/drawing/2014/main" id="{00000000-0008-0000-0200-000097010000}"/>
            </a:ext>
          </a:extLst>
        </xdr:cNvPr>
        <xdr:cNvSpPr/>
      </xdr:nvSpPr>
      <xdr:spPr>
        <a:xfrm>
          <a:off x="3746500" y="1774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76200</xdr:rowOff>
    </xdr:from>
    <xdr:to>
      <xdr:col>15</xdr:col>
      <xdr:colOff>101600</xdr:colOff>
      <xdr:row>104</xdr:row>
      <xdr:rowOff>6350</xdr:rowOff>
    </xdr:to>
    <xdr:sp macro="" textlink="">
      <xdr:nvSpPr>
        <xdr:cNvPr id="408" name="フローチャート: 判断 407">
          <a:extLst>
            <a:ext uri="{FF2B5EF4-FFF2-40B4-BE49-F238E27FC236}">
              <a16:creationId xmlns:a16="http://schemas.microsoft.com/office/drawing/2014/main" id="{00000000-0008-0000-0200-000098010000}"/>
            </a:ext>
          </a:extLst>
        </xdr:cNvPr>
        <xdr:cNvSpPr/>
      </xdr:nvSpPr>
      <xdr:spPr>
        <a:xfrm>
          <a:off x="2857500" y="1773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58420</xdr:rowOff>
    </xdr:from>
    <xdr:to>
      <xdr:col>10</xdr:col>
      <xdr:colOff>165100</xdr:colOff>
      <xdr:row>103</xdr:row>
      <xdr:rowOff>160020</xdr:rowOff>
    </xdr:to>
    <xdr:sp macro="" textlink="">
      <xdr:nvSpPr>
        <xdr:cNvPr id="409" name="フローチャート: 判断 408">
          <a:extLst>
            <a:ext uri="{FF2B5EF4-FFF2-40B4-BE49-F238E27FC236}">
              <a16:creationId xmlns:a16="http://schemas.microsoft.com/office/drawing/2014/main" id="{00000000-0008-0000-0200-000099010000}"/>
            </a:ext>
          </a:extLst>
        </xdr:cNvPr>
        <xdr:cNvSpPr/>
      </xdr:nvSpPr>
      <xdr:spPr>
        <a:xfrm>
          <a:off x="1968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54611</xdr:rowOff>
    </xdr:from>
    <xdr:to>
      <xdr:col>6</xdr:col>
      <xdr:colOff>38100</xdr:colOff>
      <xdr:row>103</xdr:row>
      <xdr:rowOff>156211</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1079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0</xdr:rowOff>
    </xdr:from>
    <xdr:to>
      <xdr:col>24</xdr:col>
      <xdr:colOff>114300</xdr:colOff>
      <xdr:row>100</xdr:row>
      <xdr:rowOff>101600</xdr:rowOff>
    </xdr:to>
    <xdr:sp macro="" textlink="">
      <xdr:nvSpPr>
        <xdr:cNvPr id="416" name="楕円 415">
          <a:extLst>
            <a:ext uri="{FF2B5EF4-FFF2-40B4-BE49-F238E27FC236}">
              <a16:creationId xmlns:a16="http://schemas.microsoft.com/office/drawing/2014/main" id="{00000000-0008-0000-0200-0000A0010000}"/>
            </a:ext>
          </a:extLst>
        </xdr:cNvPr>
        <xdr:cNvSpPr/>
      </xdr:nvSpPr>
      <xdr:spPr>
        <a:xfrm>
          <a:off x="4584700" y="1714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124477</xdr:rowOff>
    </xdr:from>
    <xdr:ext cx="340478" cy="259045"/>
    <xdr:sp macro="" textlink="">
      <xdr:nvSpPr>
        <xdr:cNvPr id="417" name="【市民会館】&#10;有形固定資産減価償却率該当値テキスト">
          <a:extLst>
            <a:ext uri="{FF2B5EF4-FFF2-40B4-BE49-F238E27FC236}">
              <a16:creationId xmlns:a16="http://schemas.microsoft.com/office/drawing/2014/main" id="{00000000-0008-0000-0200-0000A1010000}"/>
            </a:ext>
          </a:extLst>
        </xdr:cNvPr>
        <xdr:cNvSpPr txBox="1"/>
      </xdr:nvSpPr>
      <xdr:spPr>
        <a:xfrm>
          <a:off x="4673600" y="17098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146050</xdr:rowOff>
    </xdr:from>
    <xdr:to>
      <xdr:col>20</xdr:col>
      <xdr:colOff>38100</xdr:colOff>
      <xdr:row>100</xdr:row>
      <xdr:rowOff>76200</xdr:rowOff>
    </xdr:to>
    <xdr:sp macro="" textlink="">
      <xdr:nvSpPr>
        <xdr:cNvPr id="418" name="楕円 417">
          <a:extLst>
            <a:ext uri="{FF2B5EF4-FFF2-40B4-BE49-F238E27FC236}">
              <a16:creationId xmlns:a16="http://schemas.microsoft.com/office/drawing/2014/main" id="{00000000-0008-0000-0200-0000A2010000}"/>
            </a:ext>
          </a:extLst>
        </xdr:cNvPr>
        <xdr:cNvSpPr/>
      </xdr:nvSpPr>
      <xdr:spPr>
        <a:xfrm>
          <a:off x="3746500" y="1711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25400</xdr:rowOff>
    </xdr:from>
    <xdr:to>
      <xdr:col>24</xdr:col>
      <xdr:colOff>63500</xdr:colOff>
      <xdr:row>100</xdr:row>
      <xdr:rowOff>50800</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3797300" y="17170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120650</xdr:rowOff>
    </xdr:from>
    <xdr:to>
      <xdr:col>15</xdr:col>
      <xdr:colOff>101600</xdr:colOff>
      <xdr:row>100</xdr:row>
      <xdr:rowOff>50800</xdr:rowOff>
    </xdr:to>
    <xdr:sp macro="" textlink="">
      <xdr:nvSpPr>
        <xdr:cNvPr id="420" name="楕円 419">
          <a:extLst>
            <a:ext uri="{FF2B5EF4-FFF2-40B4-BE49-F238E27FC236}">
              <a16:creationId xmlns:a16="http://schemas.microsoft.com/office/drawing/2014/main" id="{00000000-0008-0000-0200-0000A4010000}"/>
            </a:ext>
          </a:extLst>
        </xdr:cNvPr>
        <xdr:cNvSpPr/>
      </xdr:nvSpPr>
      <xdr:spPr>
        <a:xfrm>
          <a:off x="2857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0</xdr:rowOff>
    </xdr:from>
    <xdr:to>
      <xdr:col>19</xdr:col>
      <xdr:colOff>177800</xdr:colOff>
      <xdr:row>100</xdr:row>
      <xdr:rowOff>25400</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2908300" y="17145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8907</xdr:rowOff>
    </xdr:from>
    <xdr:ext cx="405111" cy="259045"/>
    <xdr:sp macro="" textlink="">
      <xdr:nvSpPr>
        <xdr:cNvPr id="422" name="n_1aveValue【市民会館】&#10;有形固定資産減価償却率">
          <a:extLst>
            <a:ext uri="{FF2B5EF4-FFF2-40B4-BE49-F238E27FC236}">
              <a16:creationId xmlns:a16="http://schemas.microsoft.com/office/drawing/2014/main" id="{00000000-0008-0000-0200-0000A6010000}"/>
            </a:ext>
          </a:extLst>
        </xdr:cNvPr>
        <xdr:cNvSpPr txBox="1"/>
      </xdr:nvSpPr>
      <xdr:spPr>
        <a:xfrm>
          <a:off x="3582044" y="17839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168927</xdr:rowOff>
    </xdr:from>
    <xdr:ext cx="405111" cy="259045"/>
    <xdr:sp macro="" textlink="">
      <xdr:nvSpPr>
        <xdr:cNvPr id="423" name="n_2aveValue【市民会館】&#10;有形固定資産減価償却率">
          <a:extLst>
            <a:ext uri="{FF2B5EF4-FFF2-40B4-BE49-F238E27FC236}">
              <a16:creationId xmlns:a16="http://schemas.microsoft.com/office/drawing/2014/main" id="{00000000-0008-0000-0200-0000A7010000}"/>
            </a:ext>
          </a:extLst>
        </xdr:cNvPr>
        <xdr:cNvSpPr txBox="1"/>
      </xdr:nvSpPr>
      <xdr:spPr>
        <a:xfrm>
          <a:off x="2705744" y="1782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5097</xdr:rowOff>
    </xdr:from>
    <xdr:ext cx="405111" cy="259045"/>
    <xdr:sp macro="" textlink="">
      <xdr:nvSpPr>
        <xdr:cNvPr id="424" name="n_3aveValue【市民会館】&#10;有形固定資産減価償却率">
          <a:extLst>
            <a:ext uri="{FF2B5EF4-FFF2-40B4-BE49-F238E27FC236}">
              <a16:creationId xmlns:a16="http://schemas.microsoft.com/office/drawing/2014/main" id="{00000000-0008-0000-0200-0000A8010000}"/>
            </a:ext>
          </a:extLst>
        </xdr:cNvPr>
        <xdr:cNvSpPr txBox="1"/>
      </xdr:nvSpPr>
      <xdr:spPr>
        <a:xfrm>
          <a:off x="1816744" y="1749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1288</xdr:rowOff>
    </xdr:from>
    <xdr:ext cx="405111" cy="259045"/>
    <xdr:sp macro="" textlink="">
      <xdr:nvSpPr>
        <xdr:cNvPr id="425" name="n_4aveValue【市民会館】&#10;有形固定資産減価償却率">
          <a:extLst>
            <a:ext uri="{FF2B5EF4-FFF2-40B4-BE49-F238E27FC236}">
              <a16:creationId xmlns:a16="http://schemas.microsoft.com/office/drawing/2014/main" id="{00000000-0008-0000-0200-0000A9010000}"/>
            </a:ext>
          </a:extLst>
        </xdr:cNvPr>
        <xdr:cNvSpPr txBox="1"/>
      </xdr:nvSpPr>
      <xdr:spPr>
        <a:xfrm>
          <a:off x="927744" y="174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98</xdr:row>
      <xdr:rowOff>92727</xdr:rowOff>
    </xdr:from>
    <xdr:ext cx="340478" cy="259045"/>
    <xdr:sp macro="" textlink="">
      <xdr:nvSpPr>
        <xdr:cNvPr id="426" name="n_1mainValue【市民会館】&#10;有形固定資産減価償却率">
          <a:extLst>
            <a:ext uri="{FF2B5EF4-FFF2-40B4-BE49-F238E27FC236}">
              <a16:creationId xmlns:a16="http://schemas.microsoft.com/office/drawing/2014/main" id="{00000000-0008-0000-0200-0000AA010000}"/>
            </a:ext>
          </a:extLst>
        </xdr:cNvPr>
        <xdr:cNvSpPr txBox="1"/>
      </xdr:nvSpPr>
      <xdr:spPr>
        <a:xfrm>
          <a:off x="3614361" y="16894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67327</xdr:rowOff>
    </xdr:from>
    <xdr:ext cx="340478" cy="259045"/>
    <xdr:sp macro="" textlink="">
      <xdr:nvSpPr>
        <xdr:cNvPr id="427" name="n_2mainValue【市民会館】&#10;有形固定資産減価償却率">
          <a:extLst>
            <a:ext uri="{FF2B5EF4-FFF2-40B4-BE49-F238E27FC236}">
              <a16:creationId xmlns:a16="http://schemas.microsoft.com/office/drawing/2014/main" id="{00000000-0008-0000-0200-0000AB010000}"/>
            </a:ext>
          </a:extLst>
        </xdr:cNvPr>
        <xdr:cNvSpPr txBox="1"/>
      </xdr:nvSpPr>
      <xdr:spPr>
        <a:xfrm>
          <a:off x="2738061" y="1686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8" name="正方形/長方形 427">
          <a:extLst>
            <a:ext uri="{FF2B5EF4-FFF2-40B4-BE49-F238E27FC236}">
              <a16:creationId xmlns:a16="http://schemas.microsoft.com/office/drawing/2014/main" id="{00000000-0008-0000-0200-0000AC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9" name="正方形/長方形 428">
          <a:extLst>
            <a:ext uri="{FF2B5EF4-FFF2-40B4-BE49-F238E27FC236}">
              <a16:creationId xmlns:a16="http://schemas.microsoft.com/office/drawing/2014/main" id="{00000000-0008-0000-0200-0000AD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0" name="正方形/長方形 429">
          <a:extLst>
            <a:ext uri="{FF2B5EF4-FFF2-40B4-BE49-F238E27FC236}">
              <a16:creationId xmlns:a16="http://schemas.microsoft.com/office/drawing/2014/main" id="{00000000-0008-0000-0200-0000AE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1" name="正方形/長方形 430">
          <a:extLst>
            <a:ext uri="{FF2B5EF4-FFF2-40B4-BE49-F238E27FC236}">
              <a16:creationId xmlns:a16="http://schemas.microsoft.com/office/drawing/2014/main" id="{00000000-0008-0000-0200-0000AF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2" name="正方形/長方形 431">
          <a:extLst>
            <a:ext uri="{FF2B5EF4-FFF2-40B4-BE49-F238E27FC236}">
              <a16:creationId xmlns:a16="http://schemas.microsoft.com/office/drawing/2014/main" id="{00000000-0008-0000-0200-0000B0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a:extLst>
            <a:ext uri="{FF2B5EF4-FFF2-40B4-BE49-F238E27FC236}">
              <a16:creationId xmlns:a16="http://schemas.microsoft.com/office/drawing/2014/main" id="{00000000-0008-0000-0200-0000C2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flipV="1">
          <a:off x="10476865" y="1717928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52" name="【市民会館】&#10;一人当たり面積最小値テキスト">
          <a:extLst>
            <a:ext uri="{FF2B5EF4-FFF2-40B4-BE49-F238E27FC236}">
              <a16:creationId xmlns:a16="http://schemas.microsoft.com/office/drawing/2014/main" id="{00000000-0008-0000-0200-0000C4010000}"/>
            </a:ext>
          </a:extLst>
        </xdr:cNvPr>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454" name="【市民会館】&#10;一人当たり面積最大値テキスト">
          <a:extLst>
            <a:ext uri="{FF2B5EF4-FFF2-40B4-BE49-F238E27FC236}">
              <a16:creationId xmlns:a16="http://schemas.microsoft.com/office/drawing/2014/main" id="{00000000-0008-0000-0200-0000C6010000}"/>
            </a:ext>
          </a:extLst>
        </xdr:cNvPr>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92091</xdr:rowOff>
    </xdr:from>
    <xdr:ext cx="469744" cy="259045"/>
    <xdr:sp macro="" textlink="">
      <xdr:nvSpPr>
        <xdr:cNvPr id="456" name="【市民会館】&#10;一人当たり面積平均値テキスト">
          <a:extLst>
            <a:ext uri="{FF2B5EF4-FFF2-40B4-BE49-F238E27FC236}">
              <a16:creationId xmlns:a16="http://schemas.microsoft.com/office/drawing/2014/main" id="{00000000-0008-0000-0200-0000C8010000}"/>
            </a:ext>
          </a:extLst>
        </xdr:cNvPr>
        <xdr:cNvSpPr txBox="1"/>
      </xdr:nvSpPr>
      <xdr:spPr>
        <a:xfrm>
          <a:off x="10515600" y="1809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457" name="フローチャート: 判断 456">
          <a:extLst>
            <a:ext uri="{FF2B5EF4-FFF2-40B4-BE49-F238E27FC236}">
              <a16:creationId xmlns:a16="http://schemas.microsoft.com/office/drawing/2014/main" id="{00000000-0008-0000-0200-0000C9010000}"/>
            </a:ext>
          </a:extLst>
        </xdr:cNvPr>
        <xdr:cNvSpPr/>
      </xdr:nvSpPr>
      <xdr:spPr>
        <a:xfrm>
          <a:off x="104267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458" name="フローチャート: 判断 457">
          <a:extLst>
            <a:ext uri="{FF2B5EF4-FFF2-40B4-BE49-F238E27FC236}">
              <a16:creationId xmlns:a16="http://schemas.microsoft.com/office/drawing/2014/main" id="{00000000-0008-0000-0200-0000CA010000}"/>
            </a:ext>
          </a:extLst>
        </xdr:cNvPr>
        <xdr:cNvSpPr/>
      </xdr:nvSpPr>
      <xdr:spPr>
        <a:xfrm>
          <a:off x="9588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59" name="フローチャート: 判断 458">
          <a:extLst>
            <a:ext uri="{FF2B5EF4-FFF2-40B4-BE49-F238E27FC236}">
              <a16:creationId xmlns:a16="http://schemas.microsoft.com/office/drawing/2014/main" id="{00000000-0008-0000-0200-0000CB010000}"/>
            </a:ext>
          </a:extLst>
        </xdr:cNvPr>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460" name="フローチャート: 判断 459">
          <a:extLst>
            <a:ext uri="{FF2B5EF4-FFF2-40B4-BE49-F238E27FC236}">
              <a16:creationId xmlns:a16="http://schemas.microsoft.com/office/drawing/2014/main" id="{00000000-0008-0000-0200-0000CC010000}"/>
            </a:ext>
          </a:extLst>
        </xdr:cNvPr>
        <xdr:cNvSpPr/>
      </xdr:nvSpPr>
      <xdr:spPr>
        <a:xfrm>
          <a:off x="7810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461" name="フローチャート: 判断 460">
          <a:extLst>
            <a:ext uri="{FF2B5EF4-FFF2-40B4-BE49-F238E27FC236}">
              <a16:creationId xmlns:a16="http://schemas.microsoft.com/office/drawing/2014/main" id="{00000000-0008-0000-0200-0000CD010000}"/>
            </a:ext>
          </a:extLst>
        </xdr:cNvPr>
        <xdr:cNvSpPr/>
      </xdr:nvSpPr>
      <xdr:spPr>
        <a:xfrm>
          <a:off x="6921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53975</xdr:rowOff>
    </xdr:from>
    <xdr:to>
      <xdr:col>55</xdr:col>
      <xdr:colOff>50800</xdr:colOff>
      <xdr:row>108</xdr:row>
      <xdr:rowOff>155575</xdr:rowOff>
    </xdr:to>
    <xdr:sp macro="" textlink="">
      <xdr:nvSpPr>
        <xdr:cNvPr id="467" name="楕円 466">
          <a:extLst>
            <a:ext uri="{FF2B5EF4-FFF2-40B4-BE49-F238E27FC236}">
              <a16:creationId xmlns:a16="http://schemas.microsoft.com/office/drawing/2014/main" id="{00000000-0008-0000-0200-0000D3010000}"/>
            </a:ext>
          </a:extLst>
        </xdr:cNvPr>
        <xdr:cNvSpPr/>
      </xdr:nvSpPr>
      <xdr:spPr>
        <a:xfrm>
          <a:off x="10426700" y="185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140352</xdr:rowOff>
    </xdr:from>
    <xdr:ext cx="469744" cy="259045"/>
    <xdr:sp macro="" textlink="">
      <xdr:nvSpPr>
        <xdr:cNvPr id="468" name="【市民会館】&#10;一人当たり面積該当値テキスト">
          <a:extLst>
            <a:ext uri="{FF2B5EF4-FFF2-40B4-BE49-F238E27FC236}">
              <a16:creationId xmlns:a16="http://schemas.microsoft.com/office/drawing/2014/main" id="{00000000-0008-0000-0200-0000D4010000}"/>
            </a:ext>
          </a:extLst>
        </xdr:cNvPr>
        <xdr:cNvSpPr txBox="1"/>
      </xdr:nvSpPr>
      <xdr:spPr>
        <a:xfrm>
          <a:off x="10515600" y="1848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53975</xdr:rowOff>
    </xdr:from>
    <xdr:to>
      <xdr:col>50</xdr:col>
      <xdr:colOff>165100</xdr:colOff>
      <xdr:row>108</xdr:row>
      <xdr:rowOff>155575</xdr:rowOff>
    </xdr:to>
    <xdr:sp macro="" textlink="">
      <xdr:nvSpPr>
        <xdr:cNvPr id="469" name="楕円 468">
          <a:extLst>
            <a:ext uri="{FF2B5EF4-FFF2-40B4-BE49-F238E27FC236}">
              <a16:creationId xmlns:a16="http://schemas.microsoft.com/office/drawing/2014/main" id="{00000000-0008-0000-0200-0000D5010000}"/>
            </a:ext>
          </a:extLst>
        </xdr:cNvPr>
        <xdr:cNvSpPr/>
      </xdr:nvSpPr>
      <xdr:spPr>
        <a:xfrm>
          <a:off x="9588500" y="185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104775</xdr:rowOff>
    </xdr:from>
    <xdr:to>
      <xdr:col>55</xdr:col>
      <xdr:colOff>0</xdr:colOff>
      <xdr:row>108</xdr:row>
      <xdr:rowOff>104775</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9639300" y="186213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55880</xdr:rowOff>
    </xdr:from>
    <xdr:to>
      <xdr:col>46</xdr:col>
      <xdr:colOff>38100</xdr:colOff>
      <xdr:row>108</xdr:row>
      <xdr:rowOff>157480</xdr:rowOff>
    </xdr:to>
    <xdr:sp macro="" textlink="">
      <xdr:nvSpPr>
        <xdr:cNvPr id="471" name="楕円 470">
          <a:extLst>
            <a:ext uri="{FF2B5EF4-FFF2-40B4-BE49-F238E27FC236}">
              <a16:creationId xmlns:a16="http://schemas.microsoft.com/office/drawing/2014/main" id="{00000000-0008-0000-0200-0000D7010000}"/>
            </a:ext>
          </a:extLst>
        </xdr:cNvPr>
        <xdr:cNvSpPr/>
      </xdr:nvSpPr>
      <xdr:spPr>
        <a:xfrm>
          <a:off x="86995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104775</xdr:rowOff>
    </xdr:from>
    <xdr:to>
      <xdr:col>50</xdr:col>
      <xdr:colOff>114300</xdr:colOff>
      <xdr:row>108</xdr:row>
      <xdr:rowOff>106680</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flipV="1">
          <a:off x="8750300" y="186213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34941</xdr:rowOff>
    </xdr:from>
    <xdr:ext cx="469744" cy="259045"/>
    <xdr:sp macro="" textlink="">
      <xdr:nvSpPr>
        <xdr:cNvPr id="473" name="n_1aveValue【市民会館】&#10;一人当たり面積">
          <a:extLst>
            <a:ext uri="{FF2B5EF4-FFF2-40B4-BE49-F238E27FC236}">
              <a16:creationId xmlns:a16="http://schemas.microsoft.com/office/drawing/2014/main" id="{00000000-0008-0000-0200-0000D9010000}"/>
            </a:ext>
          </a:extLst>
        </xdr:cNvPr>
        <xdr:cNvSpPr txBox="1"/>
      </xdr:nvSpPr>
      <xdr:spPr>
        <a:xfrm>
          <a:off x="9391727" y="180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48277</xdr:rowOff>
    </xdr:from>
    <xdr:ext cx="469744" cy="259045"/>
    <xdr:sp macro="" textlink="">
      <xdr:nvSpPr>
        <xdr:cNvPr id="474" name="n_2aveValue【市民会館】&#10;一人当たり面積">
          <a:extLst>
            <a:ext uri="{FF2B5EF4-FFF2-40B4-BE49-F238E27FC236}">
              <a16:creationId xmlns:a16="http://schemas.microsoft.com/office/drawing/2014/main" id="{00000000-0008-0000-0200-0000DA010000}"/>
            </a:ext>
          </a:extLst>
        </xdr:cNvPr>
        <xdr:cNvSpPr txBox="1"/>
      </xdr:nvSpPr>
      <xdr:spPr>
        <a:xfrm>
          <a:off x="85154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57802</xdr:rowOff>
    </xdr:from>
    <xdr:ext cx="469744" cy="259045"/>
    <xdr:sp macro="" textlink="">
      <xdr:nvSpPr>
        <xdr:cNvPr id="475" name="n_3aveValue【市民会館】&#10;一人当たり面積">
          <a:extLst>
            <a:ext uri="{FF2B5EF4-FFF2-40B4-BE49-F238E27FC236}">
              <a16:creationId xmlns:a16="http://schemas.microsoft.com/office/drawing/2014/main" id="{00000000-0008-0000-0200-0000DB010000}"/>
            </a:ext>
          </a:extLst>
        </xdr:cNvPr>
        <xdr:cNvSpPr txBox="1"/>
      </xdr:nvSpPr>
      <xdr:spPr>
        <a:xfrm>
          <a:off x="7626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50182</xdr:rowOff>
    </xdr:from>
    <xdr:ext cx="469744" cy="259045"/>
    <xdr:sp macro="" textlink="">
      <xdr:nvSpPr>
        <xdr:cNvPr id="476" name="n_4aveValue【市民会館】&#10;一人当たり面積">
          <a:extLst>
            <a:ext uri="{FF2B5EF4-FFF2-40B4-BE49-F238E27FC236}">
              <a16:creationId xmlns:a16="http://schemas.microsoft.com/office/drawing/2014/main" id="{00000000-0008-0000-0200-0000DC010000}"/>
            </a:ext>
          </a:extLst>
        </xdr:cNvPr>
        <xdr:cNvSpPr txBox="1"/>
      </xdr:nvSpPr>
      <xdr:spPr>
        <a:xfrm>
          <a:off x="6737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146702</xdr:rowOff>
    </xdr:from>
    <xdr:ext cx="469744" cy="259045"/>
    <xdr:sp macro="" textlink="">
      <xdr:nvSpPr>
        <xdr:cNvPr id="477" name="n_1mainValue【市民会館】&#10;一人当たり面積">
          <a:extLst>
            <a:ext uri="{FF2B5EF4-FFF2-40B4-BE49-F238E27FC236}">
              <a16:creationId xmlns:a16="http://schemas.microsoft.com/office/drawing/2014/main" id="{00000000-0008-0000-0200-0000DD010000}"/>
            </a:ext>
          </a:extLst>
        </xdr:cNvPr>
        <xdr:cNvSpPr txBox="1"/>
      </xdr:nvSpPr>
      <xdr:spPr>
        <a:xfrm>
          <a:off x="9391727" y="1866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148607</xdr:rowOff>
    </xdr:from>
    <xdr:ext cx="469744" cy="259045"/>
    <xdr:sp macro="" textlink="">
      <xdr:nvSpPr>
        <xdr:cNvPr id="478" name="n_2mainValue【市民会館】&#10;一人当たり面積">
          <a:extLst>
            <a:ext uri="{FF2B5EF4-FFF2-40B4-BE49-F238E27FC236}">
              <a16:creationId xmlns:a16="http://schemas.microsoft.com/office/drawing/2014/main" id="{00000000-0008-0000-0200-0000DE010000}"/>
            </a:ext>
          </a:extLst>
        </xdr:cNvPr>
        <xdr:cNvSpPr txBox="1"/>
      </xdr:nvSpPr>
      <xdr:spPr>
        <a:xfrm>
          <a:off x="8515427"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9" name="正方形/長方形 478">
          <a:extLst>
            <a:ext uri="{FF2B5EF4-FFF2-40B4-BE49-F238E27FC236}">
              <a16:creationId xmlns:a16="http://schemas.microsoft.com/office/drawing/2014/main" id="{00000000-0008-0000-0200-0000D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0" name="正方形/長方形 479">
          <a:extLst>
            <a:ext uri="{FF2B5EF4-FFF2-40B4-BE49-F238E27FC236}">
              <a16:creationId xmlns:a16="http://schemas.microsoft.com/office/drawing/2014/main" id="{00000000-0008-0000-0200-0000E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1" name="正方形/長方形 480">
          <a:extLst>
            <a:ext uri="{FF2B5EF4-FFF2-40B4-BE49-F238E27FC236}">
              <a16:creationId xmlns:a16="http://schemas.microsoft.com/office/drawing/2014/main" id="{00000000-0008-0000-0200-0000E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2" name="正方形/長方形 481">
          <a:extLst>
            <a:ext uri="{FF2B5EF4-FFF2-40B4-BE49-F238E27FC236}">
              <a16:creationId xmlns:a16="http://schemas.microsoft.com/office/drawing/2014/main" id="{00000000-0008-0000-0200-0000E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3" name="正方形/長方形 482">
          <a:extLst>
            <a:ext uri="{FF2B5EF4-FFF2-40B4-BE49-F238E27FC236}">
              <a16:creationId xmlns:a16="http://schemas.microsoft.com/office/drawing/2014/main" id="{00000000-0008-0000-0200-0000E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4" name="正方形/長方形 483">
          <a:extLst>
            <a:ext uri="{FF2B5EF4-FFF2-40B4-BE49-F238E27FC236}">
              <a16:creationId xmlns:a16="http://schemas.microsoft.com/office/drawing/2014/main" id="{00000000-0008-0000-0200-0000E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5" name="正方形/長方形 484">
          <a:extLst>
            <a:ext uri="{FF2B5EF4-FFF2-40B4-BE49-F238E27FC236}">
              <a16:creationId xmlns:a16="http://schemas.microsoft.com/office/drawing/2014/main" id="{00000000-0008-0000-0200-0000E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6" name="正方形/長方形 485">
          <a:extLst>
            <a:ext uri="{FF2B5EF4-FFF2-40B4-BE49-F238E27FC236}">
              <a16:creationId xmlns:a16="http://schemas.microsoft.com/office/drawing/2014/main" id="{00000000-0008-0000-0200-0000E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5" name="テキスト ボックス 494">
          <a:extLst>
            <a:ext uri="{FF2B5EF4-FFF2-40B4-BE49-F238E27FC236}">
              <a16:creationId xmlns:a16="http://schemas.microsoft.com/office/drawing/2014/main" id="{00000000-0008-0000-0200-0000EF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一般廃棄物処理施設】&#10;有形固定資産減価償却率グラフ枠">
          <a:extLst>
            <a:ext uri="{FF2B5EF4-FFF2-40B4-BE49-F238E27FC236}">
              <a16:creationId xmlns:a16="http://schemas.microsoft.com/office/drawing/2014/main" id="{00000000-0008-0000-0200-0000F7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flipV="1">
          <a:off x="1631886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505" name="【一般廃棄物処理施設】&#10;有形固定資産減価償却率最小値テキスト">
          <a:extLst>
            <a:ext uri="{FF2B5EF4-FFF2-40B4-BE49-F238E27FC236}">
              <a16:creationId xmlns:a16="http://schemas.microsoft.com/office/drawing/2014/main" id="{00000000-0008-0000-0200-0000F9010000}"/>
            </a:ext>
          </a:extLst>
        </xdr:cNvPr>
        <xdr:cNvSpPr txBox="1"/>
      </xdr:nvSpPr>
      <xdr:spPr>
        <a:xfrm>
          <a:off x="16357600" y="728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07" name="【一般廃棄物処理施設】&#10;有形固定資産減価償却率最大値テキスト">
          <a:extLst>
            <a:ext uri="{FF2B5EF4-FFF2-40B4-BE49-F238E27FC236}">
              <a16:creationId xmlns:a16="http://schemas.microsoft.com/office/drawing/2014/main" id="{00000000-0008-0000-0200-0000FB010000}"/>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509" name="【一般廃棄物処理施設】&#10;有形固定資産減価償却率平均値テキスト">
          <a:extLst>
            <a:ext uri="{FF2B5EF4-FFF2-40B4-BE49-F238E27FC236}">
              <a16:creationId xmlns:a16="http://schemas.microsoft.com/office/drawing/2014/main" id="{00000000-0008-0000-0200-0000FD010000}"/>
            </a:ext>
          </a:extLst>
        </xdr:cNvPr>
        <xdr:cNvSpPr txBox="1"/>
      </xdr:nvSpPr>
      <xdr:spPr>
        <a:xfrm>
          <a:off x="16357600" y="654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10" name="フローチャート: 判断 509">
          <a:extLst>
            <a:ext uri="{FF2B5EF4-FFF2-40B4-BE49-F238E27FC236}">
              <a16:creationId xmlns:a16="http://schemas.microsoft.com/office/drawing/2014/main" id="{00000000-0008-0000-0200-0000FE010000}"/>
            </a:ext>
          </a:extLst>
        </xdr:cNvPr>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511" name="フローチャート: 判断 510">
          <a:extLst>
            <a:ext uri="{FF2B5EF4-FFF2-40B4-BE49-F238E27FC236}">
              <a16:creationId xmlns:a16="http://schemas.microsoft.com/office/drawing/2014/main" id="{00000000-0008-0000-0200-0000FF010000}"/>
            </a:ext>
          </a:extLst>
        </xdr:cNvPr>
        <xdr:cNvSpPr/>
      </xdr:nvSpPr>
      <xdr:spPr>
        <a:xfrm>
          <a:off x="15430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12" name="フローチャート: 判断 511">
          <a:extLst>
            <a:ext uri="{FF2B5EF4-FFF2-40B4-BE49-F238E27FC236}">
              <a16:creationId xmlns:a16="http://schemas.microsoft.com/office/drawing/2014/main" id="{00000000-0008-0000-0200-000000020000}"/>
            </a:ext>
          </a:extLst>
        </xdr:cNvPr>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513" name="フローチャート: 判断 512">
          <a:extLst>
            <a:ext uri="{FF2B5EF4-FFF2-40B4-BE49-F238E27FC236}">
              <a16:creationId xmlns:a16="http://schemas.microsoft.com/office/drawing/2014/main" id="{00000000-0008-0000-0200-000001020000}"/>
            </a:ext>
          </a:extLst>
        </xdr:cNvPr>
        <xdr:cNvSpPr/>
      </xdr:nvSpPr>
      <xdr:spPr>
        <a:xfrm>
          <a:off x="13652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514" name="フローチャート: 判断 513">
          <a:extLst>
            <a:ext uri="{FF2B5EF4-FFF2-40B4-BE49-F238E27FC236}">
              <a16:creationId xmlns:a16="http://schemas.microsoft.com/office/drawing/2014/main" id="{00000000-0008-0000-0200-000002020000}"/>
            </a:ext>
          </a:extLst>
        </xdr:cNvPr>
        <xdr:cNvSpPr/>
      </xdr:nvSpPr>
      <xdr:spPr>
        <a:xfrm>
          <a:off x="12763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69487</xdr:rowOff>
    </xdr:from>
    <xdr:to>
      <xdr:col>85</xdr:col>
      <xdr:colOff>177800</xdr:colOff>
      <xdr:row>36</xdr:row>
      <xdr:rowOff>171087</xdr:rowOff>
    </xdr:to>
    <xdr:sp macro="" textlink="">
      <xdr:nvSpPr>
        <xdr:cNvPr id="520" name="楕円 519">
          <a:extLst>
            <a:ext uri="{FF2B5EF4-FFF2-40B4-BE49-F238E27FC236}">
              <a16:creationId xmlns:a16="http://schemas.microsoft.com/office/drawing/2014/main" id="{00000000-0008-0000-0200-000008020000}"/>
            </a:ext>
          </a:extLst>
        </xdr:cNvPr>
        <xdr:cNvSpPr/>
      </xdr:nvSpPr>
      <xdr:spPr>
        <a:xfrm>
          <a:off x="16268700" y="624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92364</xdr:rowOff>
    </xdr:from>
    <xdr:ext cx="405111" cy="259045"/>
    <xdr:sp macro="" textlink="">
      <xdr:nvSpPr>
        <xdr:cNvPr id="521" name="【一般廃棄物処理施設】&#10;有形固定資産減価償却率該当値テキスト">
          <a:extLst>
            <a:ext uri="{FF2B5EF4-FFF2-40B4-BE49-F238E27FC236}">
              <a16:creationId xmlns:a16="http://schemas.microsoft.com/office/drawing/2014/main" id="{00000000-0008-0000-0200-000009020000}"/>
            </a:ext>
          </a:extLst>
        </xdr:cNvPr>
        <xdr:cNvSpPr txBox="1"/>
      </xdr:nvSpPr>
      <xdr:spPr>
        <a:xfrm>
          <a:off x="16357600" y="6093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28666</xdr:rowOff>
    </xdr:from>
    <xdr:to>
      <xdr:col>81</xdr:col>
      <xdr:colOff>101600</xdr:colOff>
      <xdr:row>36</xdr:row>
      <xdr:rowOff>130266</xdr:rowOff>
    </xdr:to>
    <xdr:sp macro="" textlink="">
      <xdr:nvSpPr>
        <xdr:cNvPr id="522" name="楕円 521">
          <a:extLst>
            <a:ext uri="{FF2B5EF4-FFF2-40B4-BE49-F238E27FC236}">
              <a16:creationId xmlns:a16="http://schemas.microsoft.com/office/drawing/2014/main" id="{00000000-0008-0000-0200-00000A020000}"/>
            </a:ext>
          </a:extLst>
        </xdr:cNvPr>
        <xdr:cNvSpPr/>
      </xdr:nvSpPr>
      <xdr:spPr>
        <a:xfrm>
          <a:off x="15430500" y="620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79466</xdr:rowOff>
    </xdr:from>
    <xdr:to>
      <xdr:col>85</xdr:col>
      <xdr:colOff>127000</xdr:colOff>
      <xdr:row>36</xdr:row>
      <xdr:rowOff>120287</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5481300" y="6251666"/>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53158</xdr:rowOff>
    </xdr:from>
    <xdr:to>
      <xdr:col>76</xdr:col>
      <xdr:colOff>165100</xdr:colOff>
      <xdr:row>36</xdr:row>
      <xdr:rowOff>154758</xdr:rowOff>
    </xdr:to>
    <xdr:sp macro="" textlink="">
      <xdr:nvSpPr>
        <xdr:cNvPr id="524" name="楕円 523">
          <a:extLst>
            <a:ext uri="{FF2B5EF4-FFF2-40B4-BE49-F238E27FC236}">
              <a16:creationId xmlns:a16="http://schemas.microsoft.com/office/drawing/2014/main" id="{00000000-0008-0000-0200-00000C020000}"/>
            </a:ext>
          </a:extLst>
        </xdr:cNvPr>
        <xdr:cNvSpPr/>
      </xdr:nvSpPr>
      <xdr:spPr>
        <a:xfrm>
          <a:off x="145415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79466</xdr:rowOff>
    </xdr:from>
    <xdr:to>
      <xdr:col>81</xdr:col>
      <xdr:colOff>50800</xdr:colOff>
      <xdr:row>36</xdr:row>
      <xdr:rowOff>103958</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flipV="1">
          <a:off x="14592300" y="6251666"/>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46627</xdr:rowOff>
    </xdr:from>
    <xdr:to>
      <xdr:col>72</xdr:col>
      <xdr:colOff>38100</xdr:colOff>
      <xdr:row>36</xdr:row>
      <xdr:rowOff>148227</xdr:rowOff>
    </xdr:to>
    <xdr:sp macro="" textlink="">
      <xdr:nvSpPr>
        <xdr:cNvPr id="526" name="楕円 525">
          <a:extLst>
            <a:ext uri="{FF2B5EF4-FFF2-40B4-BE49-F238E27FC236}">
              <a16:creationId xmlns:a16="http://schemas.microsoft.com/office/drawing/2014/main" id="{00000000-0008-0000-0200-00000E020000}"/>
            </a:ext>
          </a:extLst>
        </xdr:cNvPr>
        <xdr:cNvSpPr/>
      </xdr:nvSpPr>
      <xdr:spPr>
        <a:xfrm>
          <a:off x="13652500" y="62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97427</xdr:rowOff>
    </xdr:from>
    <xdr:to>
      <xdr:col>76</xdr:col>
      <xdr:colOff>114300</xdr:colOff>
      <xdr:row>36</xdr:row>
      <xdr:rowOff>103958</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3703300" y="626962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107043</xdr:rowOff>
    </xdr:from>
    <xdr:to>
      <xdr:col>67</xdr:col>
      <xdr:colOff>101600</xdr:colOff>
      <xdr:row>38</xdr:row>
      <xdr:rowOff>37193</xdr:rowOff>
    </xdr:to>
    <xdr:sp macro="" textlink="">
      <xdr:nvSpPr>
        <xdr:cNvPr id="528" name="楕円 527">
          <a:extLst>
            <a:ext uri="{FF2B5EF4-FFF2-40B4-BE49-F238E27FC236}">
              <a16:creationId xmlns:a16="http://schemas.microsoft.com/office/drawing/2014/main" id="{00000000-0008-0000-0200-000010020000}"/>
            </a:ext>
          </a:extLst>
        </xdr:cNvPr>
        <xdr:cNvSpPr/>
      </xdr:nvSpPr>
      <xdr:spPr>
        <a:xfrm>
          <a:off x="12763500" y="64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97427</xdr:rowOff>
    </xdr:from>
    <xdr:to>
      <xdr:col>71</xdr:col>
      <xdr:colOff>177800</xdr:colOff>
      <xdr:row>37</xdr:row>
      <xdr:rowOff>157843</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flipV="1">
          <a:off x="12814300" y="6269627"/>
          <a:ext cx="889000" cy="23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142620</xdr:rowOff>
    </xdr:from>
    <xdr:ext cx="405111" cy="259045"/>
    <xdr:sp macro="" textlink="">
      <xdr:nvSpPr>
        <xdr:cNvPr id="530" name="n_1aveValue【一般廃棄物処理施設】&#10;有形固定資産減価償却率">
          <a:extLst>
            <a:ext uri="{FF2B5EF4-FFF2-40B4-BE49-F238E27FC236}">
              <a16:creationId xmlns:a16="http://schemas.microsoft.com/office/drawing/2014/main" id="{00000000-0008-0000-0200-000012020000}"/>
            </a:ext>
          </a:extLst>
        </xdr:cNvPr>
        <xdr:cNvSpPr txBox="1"/>
      </xdr:nvSpPr>
      <xdr:spPr>
        <a:xfrm>
          <a:off x="152660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140987</xdr:rowOff>
    </xdr:from>
    <xdr:ext cx="405111" cy="259045"/>
    <xdr:sp macro="" textlink="">
      <xdr:nvSpPr>
        <xdr:cNvPr id="531" name="n_2aveValue【一般廃棄物処理施設】&#10;有形固定資産減価償却率">
          <a:extLst>
            <a:ext uri="{FF2B5EF4-FFF2-40B4-BE49-F238E27FC236}">
              <a16:creationId xmlns:a16="http://schemas.microsoft.com/office/drawing/2014/main" id="{00000000-0008-0000-0200-000013020000}"/>
            </a:ext>
          </a:extLst>
        </xdr:cNvPr>
        <xdr:cNvSpPr txBox="1"/>
      </xdr:nvSpPr>
      <xdr:spPr>
        <a:xfrm>
          <a:off x="14389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127924</xdr:rowOff>
    </xdr:from>
    <xdr:ext cx="405111" cy="259045"/>
    <xdr:sp macro="" textlink="">
      <xdr:nvSpPr>
        <xdr:cNvPr id="532" name="n_3aveValue【一般廃棄物処理施設】&#10;有形固定資産減価償却率">
          <a:extLst>
            <a:ext uri="{FF2B5EF4-FFF2-40B4-BE49-F238E27FC236}">
              <a16:creationId xmlns:a16="http://schemas.microsoft.com/office/drawing/2014/main" id="{00000000-0008-0000-0200-000014020000}"/>
            </a:ext>
          </a:extLst>
        </xdr:cNvPr>
        <xdr:cNvSpPr txBox="1"/>
      </xdr:nvSpPr>
      <xdr:spPr>
        <a:xfrm>
          <a:off x="13500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533" name="n_4aveValue【一般廃棄物処理施設】&#10;有形固定資産減価償却率">
          <a:extLst>
            <a:ext uri="{FF2B5EF4-FFF2-40B4-BE49-F238E27FC236}">
              <a16:creationId xmlns:a16="http://schemas.microsoft.com/office/drawing/2014/main" id="{00000000-0008-0000-0200-000015020000}"/>
            </a:ext>
          </a:extLst>
        </xdr:cNvPr>
        <xdr:cNvSpPr txBox="1"/>
      </xdr:nvSpPr>
      <xdr:spPr>
        <a:xfrm>
          <a:off x="12611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146793</xdr:rowOff>
    </xdr:from>
    <xdr:ext cx="405111" cy="259045"/>
    <xdr:sp macro="" textlink="">
      <xdr:nvSpPr>
        <xdr:cNvPr id="534" name="n_1mainValue【一般廃棄物処理施設】&#10;有形固定資産減価償却率">
          <a:extLst>
            <a:ext uri="{FF2B5EF4-FFF2-40B4-BE49-F238E27FC236}">
              <a16:creationId xmlns:a16="http://schemas.microsoft.com/office/drawing/2014/main" id="{00000000-0008-0000-0200-000016020000}"/>
            </a:ext>
          </a:extLst>
        </xdr:cNvPr>
        <xdr:cNvSpPr txBox="1"/>
      </xdr:nvSpPr>
      <xdr:spPr>
        <a:xfrm>
          <a:off x="15266044" y="597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171285</xdr:rowOff>
    </xdr:from>
    <xdr:ext cx="405111" cy="259045"/>
    <xdr:sp macro="" textlink="">
      <xdr:nvSpPr>
        <xdr:cNvPr id="535" name="n_2mainValue【一般廃棄物処理施設】&#10;有形固定資産減価償却率">
          <a:extLst>
            <a:ext uri="{FF2B5EF4-FFF2-40B4-BE49-F238E27FC236}">
              <a16:creationId xmlns:a16="http://schemas.microsoft.com/office/drawing/2014/main" id="{00000000-0008-0000-0200-000017020000}"/>
            </a:ext>
          </a:extLst>
        </xdr:cNvPr>
        <xdr:cNvSpPr txBox="1"/>
      </xdr:nvSpPr>
      <xdr:spPr>
        <a:xfrm>
          <a:off x="14389744" y="600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164754</xdr:rowOff>
    </xdr:from>
    <xdr:ext cx="405111" cy="259045"/>
    <xdr:sp macro="" textlink="">
      <xdr:nvSpPr>
        <xdr:cNvPr id="536" name="n_3mainValue【一般廃棄物処理施設】&#10;有形固定資産減価償却率">
          <a:extLst>
            <a:ext uri="{FF2B5EF4-FFF2-40B4-BE49-F238E27FC236}">
              <a16:creationId xmlns:a16="http://schemas.microsoft.com/office/drawing/2014/main" id="{00000000-0008-0000-0200-000018020000}"/>
            </a:ext>
          </a:extLst>
        </xdr:cNvPr>
        <xdr:cNvSpPr txBox="1"/>
      </xdr:nvSpPr>
      <xdr:spPr>
        <a:xfrm>
          <a:off x="135007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28320</xdr:rowOff>
    </xdr:from>
    <xdr:ext cx="405111" cy="259045"/>
    <xdr:sp macro="" textlink="">
      <xdr:nvSpPr>
        <xdr:cNvPr id="537" name="n_4mainValue【一般廃棄物処理施設】&#10;有形固定資産減価償却率">
          <a:extLst>
            <a:ext uri="{FF2B5EF4-FFF2-40B4-BE49-F238E27FC236}">
              <a16:creationId xmlns:a16="http://schemas.microsoft.com/office/drawing/2014/main" id="{00000000-0008-0000-0200-000019020000}"/>
            </a:ext>
          </a:extLst>
        </xdr:cNvPr>
        <xdr:cNvSpPr txBox="1"/>
      </xdr:nvSpPr>
      <xdr:spPr>
        <a:xfrm>
          <a:off x="12611744" y="654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8" name="正方形/長方形 537">
          <a:extLst>
            <a:ext uri="{FF2B5EF4-FFF2-40B4-BE49-F238E27FC236}">
              <a16:creationId xmlns:a16="http://schemas.microsoft.com/office/drawing/2014/main" id="{00000000-0008-0000-0200-00001A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9" name="正方形/長方形 538">
          <a:extLst>
            <a:ext uri="{FF2B5EF4-FFF2-40B4-BE49-F238E27FC236}">
              <a16:creationId xmlns:a16="http://schemas.microsoft.com/office/drawing/2014/main" id="{00000000-0008-0000-0200-00001B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0" name="正方形/長方形 539">
          <a:extLst>
            <a:ext uri="{FF2B5EF4-FFF2-40B4-BE49-F238E27FC236}">
              <a16:creationId xmlns:a16="http://schemas.microsoft.com/office/drawing/2014/main" id="{00000000-0008-0000-0200-00001C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1" name="正方形/長方形 540">
          <a:extLst>
            <a:ext uri="{FF2B5EF4-FFF2-40B4-BE49-F238E27FC236}">
              <a16:creationId xmlns:a16="http://schemas.microsoft.com/office/drawing/2014/main" id="{00000000-0008-0000-0200-00001D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2" name="正方形/長方形 541">
          <a:extLst>
            <a:ext uri="{FF2B5EF4-FFF2-40B4-BE49-F238E27FC236}">
              <a16:creationId xmlns:a16="http://schemas.microsoft.com/office/drawing/2014/main" id="{00000000-0008-0000-0200-00001E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3" name="正方形/長方形 542">
          <a:extLst>
            <a:ext uri="{FF2B5EF4-FFF2-40B4-BE49-F238E27FC236}">
              <a16:creationId xmlns:a16="http://schemas.microsoft.com/office/drawing/2014/main" id="{00000000-0008-0000-0200-00001F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4" name="正方形/長方形 543">
          <a:extLst>
            <a:ext uri="{FF2B5EF4-FFF2-40B4-BE49-F238E27FC236}">
              <a16:creationId xmlns:a16="http://schemas.microsoft.com/office/drawing/2014/main" id="{00000000-0008-0000-0200-000020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5" name="正方形/長方形 544">
          <a:extLst>
            <a:ext uri="{FF2B5EF4-FFF2-40B4-BE49-F238E27FC236}">
              <a16:creationId xmlns:a16="http://schemas.microsoft.com/office/drawing/2014/main" id="{00000000-0008-0000-0200-000021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6" name="テキスト ボックス 545">
          <a:extLst>
            <a:ext uri="{FF2B5EF4-FFF2-40B4-BE49-F238E27FC236}">
              <a16:creationId xmlns:a16="http://schemas.microsoft.com/office/drawing/2014/main" id="{00000000-0008-0000-0200-000022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49" name="テキスト ボックス 548">
          <a:extLst>
            <a:ext uri="{FF2B5EF4-FFF2-40B4-BE49-F238E27FC236}">
              <a16:creationId xmlns:a16="http://schemas.microsoft.com/office/drawing/2014/main" id="{00000000-0008-0000-0200-000025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0" name="直線コネクタ 549">
          <a:extLst>
            <a:ext uri="{FF2B5EF4-FFF2-40B4-BE49-F238E27FC236}">
              <a16:creationId xmlns:a16="http://schemas.microsoft.com/office/drawing/2014/main" id="{00000000-0008-0000-0200-000026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53" name="テキスト ボックス 552">
          <a:extLst>
            <a:ext uri="{FF2B5EF4-FFF2-40B4-BE49-F238E27FC236}">
              <a16:creationId xmlns:a16="http://schemas.microsoft.com/office/drawing/2014/main" id="{00000000-0008-0000-0200-000029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8" name="【一般廃棄物処理施設】&#10;一人当たり有形固定資産（償却資産）額グラフ枠">
          <a:extLst>
            <a:ext uri="{FF2B5EF4-FFF2-40B4-BE49-F238E27FC236}">
              <a16:creationId xmlns:a16="http://schemas.microsoft.com/office/drawing/2014/main" id="{00000000-0008-0000-0200-00002E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flipV="1">
          <a:off x="22160864" y="566931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560" name="【一般廃棄物処理施設】&#10;一人当たり有形固定資産（償却資産）額最小値テキスト">
          <a:extLst>
            <a:ext uri="{FF2B5EF4-FFF2-40B4-BE49-F238E27FC236}">
              <a16:creationId xmlns:a16="http://schemas.microsoft.com/office/drawing/2014/main" id="{00000000-0008-0000-0200-000030020000}"/>
            </a:ext>
          </a:extLst>
        </xdr:cNvPr>
        <xdr:cNvSpPr txBox="1"/>
      </xdr:nvSpPr>
      <xdr:spPr>
        <a:xfrm>
          <a:off x="22199600" y="716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22072600" y="716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562" name="【一般廃棄物処理施設】&#10;一人当たり有形固定資産（償却資産）額最大値テキスト">
          <a:extLst>
            <a:ext uri="{FF2B5EF4-FFF2-40B4-BE49-F238E27FC236}">
              <a16:creationId xmlns:a16="http://schemas.microsoft.com/office/drawing/2014/main" id="{00000000-0008-0000-0200-000032020000}"/>
            </a:ext>
          </a:extLst>
        </xdr:cNvPr>
        <xdr:cNvSpPr txBox="1"/>
      </xdr:nvSpPr>
      <xdr:spPr>
        <a:xfrm>
          <a:off x="22199600" y="54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22072600" y="566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82425</xdr:rowOff>
    </xdr:from>
    <xdr:ext cx="599010" cy="259045"/>
    <xdr:sp macro="" textlink="">
      <xdr:nvSpPr>
        <xdr:cNvPr id="564" name="【一般廃棄物処理施設】&#10;一人当たり有形固定資産（償却資産）額平均値テキスト">
          <a:extLst>
            <a:ext uri="{FF2B5EF4-FFF2-40B4-BE49-F238E27FC236}">
              <a16:creationId xmlns:a16="http://schemas.microsoft.com/office/drawing/2014/main" id="{00000000-0008-0000-0200-000034020000}"/>
            </a:ext>
          </a:extLst>
        </xdr:cNvPr>
        <xdr:cNvSpPr txBox="1"/>
      </xdr:nvSpPr>
      <xdr:spPr>
        <a:xfrm>
          <a:off x="22199600" y="6426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565" name="フローチャート: 判断 564">
          <a:extLst>
            <a:ext uri="{FF2B5EF4-FFF2-40B4-BE49-F238E27FC236}">
              <a16:creationId xmlns:a16="http://schemas.microsoft.com/office/drawing/2014/main" id="{00000000-0008-0000-0200-000035020000}"/>
            </a:ext>
          </a:extLst>
        </xdr:cNvPr>
        <xdr:cNvSpPr/>
      </xdr:nvSpPr>
      <xdr:spPr>
        <a:xfrm>
          <a:off x="22110700" y="657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macro="" textlink="">
      <xdr:nvSpPr>
        <xdr:cNvPr id="566" name="フローチャート: 判断 565">
          <a:extLst>
            <a:ext uri="{FF2B5EF4-FFF2-40B4-BE49-F238E27FC236}">
              <a16:creationId xmlns:a16="http://schemas.microsoft.com/office/drawing/2014/main" id="{00000000-0008-0000-0200-000036020000}"/>
            </a:ext>
          </a:extLst>
        </xdr:cNvPr>
        <xdr:cNvSpPr/>
      </xdr:nvSpPr>
      <xdr:spPr>
        <a:xfrm>
          <a:off x="21272500" y="659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88498</xdr:rowOff>
    </xdr:from>
    <xdr:to>
      <xdr:col>107</xdr:col>
      <xdr:colOff>101600</xdr:colOff>
      <xdr:row>39</xdr:row>
      <xdr:rowOff>18648</xdr:rowOff>
    </xdr:to>
    <xdr:sp macro="" textlink="">
      <xdr:nvSpPr>
        <xdr:cNvPr id="567" name="フローチャート: 判断 566">
          <a:extLst>
            <a:ext uri="{FF2B5EF4-FFF2-40B4-BE49-F238E27FC236}">
              <a16:creationId xmlns:a16="http://schemas.microsoft.com/office/drawing/2014/main" id="{00000000-0008-0000-0200-000037020000}"/>
            </a:ext>
          </a:extLst>
        </xdr:cNvPr>
        <xdr:cNvSpPr/>
      </xdr:nvSpPr>
      <xdr:spPr>
        <a:xfrm>
          <a:off x="20383500" y="660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105538</xdr:rowOff>
    </xdr:from>
    <xdr:to>
      <xdr:col>102</xdr:col>
      <xdr:colOff>165100</xdr:colOff>
      <xdr:row>39</xdr:row>
      <xdr:rowOff>35688</xdr:rowOff>
    </xdr:to>
    <xdr:sp macro="" textlink="">
      <xdr:nvSpPr>
        <xdr:cNvPr id="568" name="フローチャート: 判断 567">
          <a:extLst>
            <a:ext uri="{FF2B5EF4-FFF2-40B4-BE49-F238E27FC236}">
              <a16:creationId xmlns:a16="http://schemas.microsoft.com/office/drawing/2014/main" id="{00000000-0008-0000-0200-000038020000}"/>
            </a:ext>
          </a:extLst>
        </xdr:cNvPr>
        <xdr:cNvSpPr/>
      </xdr:nvSpPr>
      <xdr:spPr>
        <a:xfrm>
          <a:off x="19494500" y="66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156941</xdr:rowOff>
    </xdr:from>
    <xdr:to>
      <xdr:col>98</xdr:col>
      <xdr:colOff>38100</xdr:colOff>
      <xdr:row>34</xdr:row>
      <xdr:rowOff>87091</xdr:rowOff>
    </xdr:to>
    <xdr:sp macro="" textlink="">
      <xdr:nvSpPr>
        <xdr:cNvPr id="569" name="フローチャート: 判断 568">
          <a:extLst>
            <a:ext uri="{FF2B5EF4-FFF2-40B4-BE49-F238E27FC236}">
              <a16:creationId xmlns:a16="http://schemas.microsoft.com/office/drawing/2014/main" id="{00000000-0008-0000-0200-000039020000}"/>
            </a:ext>
          </a:extLst>
        </xdr:cNvPr>
        <xdr:cNvSpPr/>
      </xdr:nvSpPr>
      <xdr:spPr>
        <a:xfrm>
          <a:off x="18605500" y="581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1" name="テキスト ボックス 570">
          <a:extLst>
            <a:ext uri="{FF2B5EF4-FFF2-40B4-BE49-F238E27FC236}">
              <a16:creationId xmlns:a16="http://schemas.microsoft.com/office/drawing/2014/main" id="{00000000-0008-0000-0200-00003B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3" name="テキスト ボックス 572">
          <a:extLst>
            <a:ext uri="{FF2B5EF4-FFF2-40B4-BE49-F238E27FC236}">
              <a16:creationId xmlns:a16="http://schemas.microsoft.com/office/drawing/2014/main" id="{00000000-0008-0000-0200-00003D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34540</xdr:rowOff>
    </xdr:from>
    <xdr:to>
      <xdr:col>116</xdr:col>
      <xdr:colOff>114300</xdr:colOff>
      <xdr:row>40</xdr:row>
      <xdr:rowOff>136140</xdr:rowOff>
    </xdr:to>
    <xdr:sp macro="" textlink="">
      <xdr:nvSpPr>
        <xdr:cNvPr id="575" name="楕円 574">
          <a:extLst>
            <a:ext uri="{FF2B5EF4-FFF2-40B4-BE49-F238E27FC236}">
              <a16:creationId xmlns:a16="http://schemas.microsoft.com/office/drawing/2014/main" id="{00000000-0008-0000-0200-00003F020000}"/>
            </a:ext>
          </a:extLst>
        </xdr:cNvPr>
        <xdr:cNvSpPr/>
      </xdr:nvSpPr>
      <xdr:spPr>
        <a:xfrm>
          <a:off x="22110700" y="689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12967</xdr:rowOff>
    </xdr:from>
    <xdr:ext cx="534377" cy="259045"/>
    <xdr:sp macro="" textlink="">
      <xdr:nvSpPr>
        <xdr:cNvPr id="576" name="【一般廃棄物処理施設】&#10;一人当たり有形固定資産（償却資産）額該当値テキスト">
          <a:extLst>
            <a:ext uri="{FF2B5EF4-FFF2-40B4-BE49-F238E27FC236}">
              <a16:creationId xmlns:a16="http://schemas.microsoft.com/office/drawing/2014/main" id="{00000000-0008-0000-0200-000040020000}"/>
            </a:ext>
          </a:extLst>
        </xdr:cNvPr>
        <xdr:cNvSpPr txBox="1"/>
      </xdr:nvSpPr>
      <xdr:spPr>
        <a:xfrm>
          <a:off x="22199600" y="687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37740</xdr:rowOff>
    </xdr:from>
    <xdr:to>
      <xdr:col>112</xdr:col>
      <xdr:colOff>38100</xdr:colOff>
      <xdr:row>40</xdr:row>
      <xdr:rowOff>139340</xdr:rowOff>
    </xdr:to>
    <xdr:sp macro="" textlink="">
      <xdr:nvSpPr>
        <xdr:cNvPr id="577" name="楕円 576">
          <a:extLst>
            <a:ext uri="{FF2B5EF4-FFF2-40B4-BE49-F238E27FC236}">
              <a16:creationId xmlns:a16="http://schemas.microsoft.com/office/drawing/2014/main" id="{00000000-0008-0000-0200-000041020000}"/>
            </a:ext>
          </a:extLst>
        </xdr:cNvPr>
        <xdr:cNvSpPr/>
      </xdr:nvSpPr>
      <xdr:spPr>
        <a:xfrm>
          <a:off x="21272500" y="689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85340</xdr:rowOff>
    </xdr:from>
    <xdr:to>
      <xdr:col>116</xdr:col>
      <xdr:colOff>63500</xdr:colOff>
      <xdr:row>40</xdr:row>
      <xdr:rowOff>88540</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flipV="1">
          <a:off x="21323300" y="6943340"/>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64472</xdr:rowOff>
    </xdr:from>
    <xdr:to>
      <xdr:col>107</xdr:col>
      <xdr:colOff>101600</xdr:colOff>
      <xdr:row>40</xdr:row>
      <xdr:rowOff>166072</xdr:rowOff>
    </xdr:to>
    <xdr:sp macro="" textlink="">
      <xdr:nvSpPr>
        <xdr:cNvPr id="579" name="楕円 578">
          <a:extLst>
            <a:ext uri="{FF2B5EF4-FFF2-40B4-BE49-F238E27FC236}">
              <a16:creationId xmlns:a16="http://schemas.microsoft.com/office/drawing/2014/main" id="{00000000-0008-0000-0200-000043020000}"/>
            </a:ext>
          </a:extLst>
        </xdr:cNvPr>
        <xdr:cNvSpPr/>
      </xdr:nvSpPr>
      <xdr:spPr>
        <a:xfrm>
          <a:off x="20383500" y="69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88540</xdr:rowOff>
    </xdr:from>
    <xdr:to>
      <xdr:col>111</xdr:col>
      <xdr:colOff>177800</xdr:colOff>
      <xdr:row>40</xdr:row>
      <xdr:rowOff>115272</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flipV="1">
          <a:off x="20434300" y="6946540"/>
          <a:ext cx="889000" cy="2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75271</xdr:rowOff>
    </xdr:from>
    <xdr:to>
      <xdr:col>102</xdr:col>
      <xdr:colOff>165100</xdr:colOff>
      <xdr:row>41</xdr:row>
      <xdr:rowOff>5421</xdr:rowOff>
    </xdr:to>
    <xdr:sp macro="" textlink="">
      <xdr:nvSpPr>
        <xdr:cNvPr id="581" name="楕円 580">
          <a:extLst>
            <a:ext uri="{FF2B5EF4-FFF2-40B4-BE49-F238E27FC236}">
              <a16:creationId xmlns:a16="http://schemas.microsoft.com/office/drawing/2014/main" id="{00000000-0008-0000-0200-000045020000}"/>
            </a:ext>
          </a:extLst>
        </xdr:cNvPr>
        <xdr:cNvSpPr/>
      </xdr:nvSpPr>
      <xdr:spPr>
        <a:xfrm>
          <a:off x="19494500" y="693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115272</xdr:rowOff>
    </xdr:from>
    <xdr:to>
      <xdr:col>107</xdr:col>
      <xdr:colOff>50800</xdr:colOff>
      <xdr:row>40</xdr:row>
      <xdr:rowOff>126071</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flipV="1">
          <a:off x="19545300" y="6973272"/>
          <a:ext cx="889000" cy="10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104770</xdr:rowOff>
    </xdr:from>
    <xdr:to>
      <xdr:col>98</xdr:col>
      <xdr:colOff>38100</xdr:colOff>
      <xdr:row>41</xdr:row>
      <xdr:rowOff>34920</xdr:rowOff>
    </xdr:to>
    <xdr:sp macro="" textlink="">
      <xdr:nvSpPr>
        <xdr:cNvPr id="583" name="楕円 582">
          <a:extLst>
            <a:ext uri="{FF2B5EF4-FFF2-40B4-BE49-F238E27FC236}">
              <a16:creationId xmlns:a16="http://schemas.microsoft.com/office/drawing/2014/main" id="{00000000-0008-0000-0200-000047020000}"/>
            </a:ext>
          </a:extLst>
        </xdr:cNvPr>
        <xdr:cNvSpPr/>
      </xdr:nvSpPr>
      <xdr:spPr>
        <a:xfrm>
          <a:off x="18605500" y="696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126071</xdr:rowOff>
    </xdr:from>
    <xdr:to>
      <xdr:col>102</xdr:col>
      <xdr:colOff>114300</xdr:colOff>
      <xdr:row>40</xdr:row>
      <xdr:rowOff>155570</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flipV="1">
          <a:off x="18656300" y="6984071"/>
          <a:ext cx="889000" cy="2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22744</xdr:rowOff>
    </xdr:from>
    <xdr:ext cx="599010" cy="259045"/>
    <xdr:sp macro="" textlink="">
      <xdr:nvSpPr>
        <xdr:cNvPr id="585" name="n_1aveValue【一般廃棄物処理施設】&#10;一人当たり有形固定資産（償却資産）額">
          <a:extLst>
            <a:ext uri="{FF2B5EF4-FFF2-40B4-BE49-F238E27FC236}">
              <a16:creationId xmlns:a16="http://schemas.microsoft.com/office/drawing/2014/main" id="{00000000-0008-0000-0200-000049020000}"/>
            </a:ext>
          </a:extLst>
        </xdr:cNvPr>
        <xdr:cNvSpPr txBox="1"/>
      </xdr:nvSpPr>
      <xdr:spPr>
        <a:xfrm>
          <a:off x="21011095" y="636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35175</xdr:rowOff>
    </xdr:from>
    <xdr:ext cx="599010" cy="259045"/>
    <xdr:sp macro="" textlink="">
      <xdr:nvSpPr>
        <xdr:cNvPr id="586" name="n_2aveValue【一般廃棄物処理施設】&#10;一人当たり有形固定資産（償却資産）額">
          <a:extLst>
            <a:ext uri="{FF2B5EF4-FFF2-40B4-BE49-F238E27FC236}">
              <a16:creationId xmlns:a16="http://schemas.microsoft.com/office/drawing/2014/main" id="{00000000-0008-0000-0200-00004A020000}"/>
            </a:ext>
          </a:extLst>
        </xdr:cNvPr>
        <xdr:cNvSpPr txBox="1"/>
      </xdr:nvSpPr>
      <xdr:spPr>
        <a:xfrm>
          <a:off x="20134795" y="637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52215</xdr:rowOff>
    </xdr:from>
    <xdr:ext cx="599010" cy="259045"/>
    <xdr:sp macro="" textlink="">
      <xdr:nvSpPr>
        <xdr:cNvPr id="587" name="n_3aveValue【一般廃棄物処理施設】&#10;一人当たり有形固定資産（償却資産）額">
          <a:extLst>
            <a:ext uri="{FF2B5EF4-FFF2-40B4-BE49-F238E27FC236}">
              <a16:creationId xmlns:a16="http://schemas.microsoft.com/office/drawing/2014/main" id="{00000000-0008-0000-0200-00004B020000}"/>
            </a:ext>
          </a:extLst>
        </xdr:cNvPr>
        <xdr:cNvSpPr txBox="1"/>
      </xdr:nvSpPr>
      <xdr:spPr>
        <a:xfrm>
          <a:off x="19245795" y="6395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103618</xdr:rowOff>
    </xdr:from>
    <xdr:ext cx="599010" cy="259045"/>
    <xdr:sp macro="" textlink="">
      <xdr:nvSpPr>
        <xdr:cNvPr id="588" name="n_4aveValue【一般廃棄物処理施設】&#10;一人当たり有形固定資産（償却資産）額">
          <a:extLst>
            <a:ext uri="{FF2B5EF4-FFF2-40B4-BE49-F238E27FC236}">
              <a16:creationId xmlns:a16="http://schemas.microsoft.com/office/drawing/2014/main" id="{00000000-0008-0000-0200-00004C020000}"/>
            </a:ext>
          </a:extLst>
        </xdr:cNvPr>
        <xdr:cNvSpPr txBox="1"/>
      </xdr:nvSpPr>
      <xdr:spPr>
        <a:xfrm>
          <a:off x="18356795" y="55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130467</xdr:rowOff>
    </xdr:from>
    <xdr:ext cx="534377" cy="259045"/>
    <xdr:sp macro="" textlink="">
      <xdr:nvSpPr>
        <xdr:cNvPr id="589" name="n_1mainValue【一般廃棄物処理施設】&#10;一人当たり有形固定資産（償却資産）額">
          <a:extLst>
            <a:ext uri="{FF2B5EF4-FFF2-40B4-BE49-F238E27FC236}">
              <a16:creationId xmlns:a16="http://schemas.microsoft.com/office/drawing/2014/main" id="{00000000-0008-0000-0200-00004D020000}"/>
            </a:ext>
          </a:extLst>
        </xdr:cNvPr>
        <xdr:cNvSpPr txBox="1"/>
      </xdr:nvSpPr>
      <xdr:spPr>
        <a:xfrm>
          <a:off x="21043411" y="698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157199</xdr:rowOff>
    </xdr:from>
    <xdr:ext cx="534377" cy="259045"/>
    <xdr:sp macro="" textlink="">
      <xdr:nvSpPr>
        <xdr:cNvPr id="590" name="n_2mainValue【一般廃棄物処理施設】&#10;一人当たり有形固定資産（償却資産）額">
          <a:extLst>
            <a:ext uri="{FF2B5EF4-FFF2-40B4-BE49-F238E27FC236}">
              <a16:creationId xmlns:a16="http://schemas.microsoft.com/office/drawing/2014/main" id="{00000000-0008-0000-0200-00004E020000}"/>
            </a:ext>
          </a:extLst>
        </xdr:cNvPr>
        <xdr:cNvSpPr txBox="1"/>
      </xdr:nvSpPr>
      <xdr:spPr>
        <a:xfrm>
          <a:off x="20167111" y="701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167998</xdr:rowOff>
    </xdr:from>
    <xdr:ext cx="534377" cy="259045"/>
    <xdr:sp macro="" textlink="">
      <xdr:nvSpPr>
        <xdr:cNvPr id="591" name="n_3mainValue【一般廃棄物処理施設】&#10;一人当たり有形固定資産（償却資産）額">
          <a:extLst>
            <a:ext uri="{FF2B5EF4-FFF2-40B4-BE49-F238E27FC236}">
              <a16:creationId xmlns:a16="http://schemas.microsoft.com/office/drawing/2014/main" id="{00000000-0008-0000-0200-00004F020000}"/>
            </a:ext>
          </a:extLst>
        </xdr:cNvPr>
        <xdr:cNvSpPr txBox="1"/>
      </xdr:nvSpPr>
      <xdr:spPr>
        <a:xfrm>
          <a:off x="19278111" y="702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26047</xdr:rowOff>
    </xdr:from>
    <xdr:ext cx="534377" cy="259045"/>
    <xdr:sp macro="" textlink="">
      <xdr:nvSpPr>
        <xdr:cNvPr id="592" name="n_4mainValue【一般廃棄物処理施設】&#10;一人当たり有形固定資産（償却資産）額">
          <a:extLst>
            <a:ext uri="{FF2B5EF4-FFF2-40B4-BE49-F238E27FC236}">
              <a16:creationId xmlns:a16="http://schemas.microsoft.com/office/drawing/2014/main" id="{00000000-0008-0000-0200-000050020000}"/>
            </a:ext>
          </a:extLst>
        </xdr:cNvPr>
        <xdr:cNvSpPr txBox="1"/>
      </xdr:nvSpPr>
      <xdr:spPr>
        <a:xfrm>
          <a:off x="18389111" y="705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3" name="正方形/長方形 592">
          <a:extLst>
            <a:ext uri="{FF2B5EF4-FFF2-40B4-BE49-F238E27FC236}">
              <a16:creationId xmlns:a16="http://schemas.microsoft.com/office/drawing/2014/main" id="{00000000-0008-0000-0200-000051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4" name="正方形/長方形 593">
          <a:extLst>
            <a:ext uri="{FF2B5EF4-FFF2-40B4-BE49-F238E27FC236}">
              <a16:creationId xmlns:a16="http://schemas.microsoft.com/office/drawing/2014/main" id="{00000000-0008-0000-0200-000052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5" name="正方形/長方形 594">
          <a:extLst>
            <a:ext uri="{FF2B5EF4-FFF2-40B4-BE49-F238E27FC236}">
              <a16:creationId xmlns:a16="http://schemas.microsoft.com/office/drawing/2014/main" id="{00000000-0008-0000-0200-000053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6" name="正方形/長方形 595">
          <a:extLst>
            <a:ext uri="{FF2B5EF4-FFF2-40B4-BE49-F238E27FC236}">
              <a16:creationId xmlns:a16="http://schemas.microsoft.com/office/drawing/2014/main" id="{00000000-0008-0000-0200-000054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7" name="正方形/長方形 596">
          <a:extLst>
            <a:ext uri="{FF2B5EF4-FFF2-40B4-BE49-F238E27FC236}">
              <a16:creationId xmlns:a16="http://schemas.microsoft.com/office/drawing/2014/main" id="{00000000-0008-0000-0200-000055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8" name="正方形/長方形 597">
          <a:extLst>
            <a:ext uri="{FF2B5EF4-FFF2-40B4-BE49-F238E27FC236}">
              <a16:creationId xmlns:a16="http://schemas.microsoft.com/office/drawing/2014/main" id="{00000000-0008-0000-0200-000056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9" name="正方形/長方形 598">
          <a:extLst>
            <a:ext uri="{FF2B5EF4-FFF2-40B4-BE49-F238E27FC236}">
              <a16:creationId xmlns:a16="http://schemas.microsoft.com/office/drawing/2014/main" id="{00000000-0008-0000-0200-000057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0" name="正方形/長方形 599">
          <a:extLst>
            <a:ext uri="{FF2B5EF4-FFF2-40B4-BE49-F238E27FC236}">
              <a16:creationId xmlns:a16="http://schemas.microsoft.com/office/drawing/2014/main" id="{00000000-0008-0000-0200-000058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1" name="テキスト ボックス 600">
          <a:extLst>
            <a:ext uri="{FF2B5EF4-FFF2-40B4-BE49-F238E27FC236}">
              <a16:creationId xmlns:a16="http://schemas.microsoft.com/office/drawing/2014/main" id="{00000000-0008-0000-0200-000059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3" name="テキスト ボックス 602">
          <a:extLst>
            <a:ext uri="{FF2B5EF4-FFF2-40B4-BE49-F238E27FC236}">
              <a16:creationId xmlns:a16="http://schemas.microsoft.com/office/drawing/2014/main" id="{00000000-0008-0000-0200-00005B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05" name="テキスト ボックス 604">
          <a:extLst>
            <a:ext uri="{FF2B5EF4-FFF2-40B4-BE49-F238E27FC236}">
              <a16:creationId xmlns:a16="http://schemas.microsoft.com/office/drawing/2014/main" id="{00000000-0008-0000-0200-00005D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06" name="直線コネクタ 605">
          <a:extLst>
            <a:ext uri="{FF2B5EF4-FFF2-40B4-BE49-F238E27FC236}">
              <a16:creationId xmlns:a16="http://schemas.microsoft.com/office/drawing/2014/main" id="{00000000-0008-0000-0200-00005E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8" name="直線コネクタ 607">
          <a:extLst>
            <a:ext uri="{FF2B5EF4-FFF2-40B4-BE49-F238E27FC236}">
              <a16:creationId xmlns:a16="http://schemas.microsoft.com/office/drawing/2014/main" id="{00000000-0008-0000-0200-000060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保健センター・保健所】&#10;有形固定資産減価償却率グラフ枠">
          <a:extLst>
            <a:ext uri="{FF2B5EF4-FFF2-40B4-BE49-F238E27FC236}">
              <a16:creationId xmlns:a16="http://schemas.microsoft.com/office/drawing/2014/main" id="{00000000-0008-0000-0200-000069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flipV="1">
          <a:off x="16318864" y="9677944"/>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19" name="【保健センター・保健所】&#10;有形固定資産減価償却率最小値テキスト">
          <a:extLst>
            <a:ext uri="{FF2B5EF4-FFF2-40B4-BE49-F238E27FC236}">
              <a16:creationId xmlns:a16="http://schemas.microsoft.com/office/drawing/2014/main" id="{00000000-0008-0000-0200-00006B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621" name="【保健センター・保健所】&#10;有形固定資産減価償却率最大値テキスト">
          <a:extLst>
            <a:ext uri="{FF2B5EF4-FFF2-40B4-BE49-F238E27FC236}">
              <a16:creationId xmlns:a16="http://schemas.microsoft.com/office/drawing/2014/main" id="{00000000-0008-0000-0200-00006D020000}"/>
            </a:ext>
          </a:extLst>
        </xdr:cNvPr>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126836</xdr:rowOff>
    </xdr:from>
    <xdr:ext cx="405111" cy="259045"/>
    <xdr:sp macro="" textlink="">
      <xdr:nvSpPr>
        <xdr:cNvPr id="623" name="【保健センター・保健所】&#10;有形固定資産減価償却率平均値テキスト">
          <a:extLst>
            <a:ext uri="{FF2B5EF4-FFF2-40B4-BE49-F238E27FC236}">
              <a16:creationId xmlns:a16="http://schemas.microsoft.com/office/drawing/2014/main" id="{00000000-0008-0000-0200-00006F020000}"/>
            </a:ext>
          </a:extLst>
        </xdr:cNvPr>
        <xdr:cNvSpPr txBox="1"/>
      </xdr:nvSpPr>
      <xdr:spPr>
        <a:xfrm>
          <a:off x="16357600" y="102423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624" name="フローチャート: 判断 623">
          <a:extLst>
            <a:ext uri="{FF2B5EF4-FFF2-40B4-BE49-F238E27FC236}">
              <a16:creationId xmlns:a16="http://schemas.microsoft.com/office/drawing/2014/main" id="{00000000-0008-0000-0200-000070020000}"/>
            </a:ext>
          </a:extLst>
        </xdr:cNvPr>
        <xdr:cNvSpPr/>
      </xdr:nvSpPr>
      <xdr:spPr>
        <a:xfrm>
          <a:off x="162687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25" name="フローチャート: 判断 624">
          <a:extLst>
            <a:ext uri="{FF2B5EF4-FFF2-40B4-BE49-F238E27FC236}">
              <a16:creationId xmlns:a16="http://schemas.microsoft.com/office/drawing/2014/main" id="{00000000-0008-0000-0200-000071020000}"/>
            </a:ext>
          </a:extLst>
        </xdr:cNvPr>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626" name="フローチャート: 判断 625">
          <a:extLst>
            <a:ext uri="{FF2B5EF4-FFF2-40B4-BE49-F238E27FC236}">
              <a16:creationId xmlns:a16="http://schemas.microsoft.com/office/drawing/2014/main" id="{00000000-0008-0000-0200-000072020000}"/>
            </a:ext>
          </a:extLst>
        </xdr:cNvPr>
        <xdr:cNvSpPr/>
      </xdr:nvSpPr>
      <xdr:spPr>
        <a:xfrm>
          <a:off x="14541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27" name="フローチャート: 判断 626">
          <a:extLst>
            <a:ext uri="{FF2B5EF4-FFF2-40B4-BE49-F238E27FC236}">
              <a16:creationId xmlns:a16="http://schemas.microsoft.com/office/drawing/2014/main" id="{00000000-0008-0000-0200-000073020000}"/>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628" name="フローチャート: 判断 627">
          <a:extLst>
            <a:ext uri="{FF2B5EF4-FFF2-40B4-BE49-F238E27FC236}">
              <a16:creationId xmlns:a16="http://schemas.microsoft.com/office/drawing/2014/main" id="{00000000-0008-0000-0200-000074020000}"/>
            </a:ext>
          </a:extLst>
        </xdr:cNvPr>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110853</xdr:rowOff>
    </xdr:from>
    <xdr:to>
      <xdr:col>85</xdr:col>
      <xdr:colOff>177800</xdr:colOff>
      <xdr:row>57</xdr:row>
      <xdr:rowOff>41003</xdr:rowOff>
    </xdr:to>
    <xdr:sp macro="" textlink="">
      <xdr:nvSpPr>
        <xdr:cNvPr id="634" name="楕円 633">
          <a:extLst>
            <a:ext uri="{FF2B5EF4-FFF2-40B4-BE49-F238E27FC236}">
              <a16:creationId xmlns:a16="http://schemas.microsoft.com/office/drawing/2014/main" id="{00000000-0008-0000-0200-00007A020000}"/>
            </a:ext>
          </a:extLst>
        </xdr:cNvPr>
        <xdr:cNvSpPr/>
      </xdr:nvSpPr>
      <xdr:spPr>
        <a:xfrm>
          <a:off x="16268700" y="971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25780</xdr:rowOff>
    </xdr:from>
    <xdr:ext cx="405111" cy="259045"/>
    <xdr:sp macro="" textlink="">
      <xdr:nvSpPr>
        <xdr:cNvPr id="635" name="【保健センター・保健所】&#10;有形固定資産減価償却率該当値テキスト">
          <a:extLst>
            <a:ext uri="{FF2B5EF4-FFF2-40B4-BE49-F238E27FC236}">
              <a16:creationId xmlns:a16="http://schemas.microsoft.com/office/drawing/2014/main" id="{00000000-0008-0000-0200-00007B020000}"/>
            </a:ext>
          </a:extLst>
        </xdr:cNvPr>
        <xdr:cNvSpPr txBox="1"/>
      </xdr:nvSpPr>
      <xdr:spPr>
        <a:xfrm>
          <a:off x="16357600" y="9626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79828</xdr:rowOff>
    </xdr:from>
    <xdr:to>
      <xdr:col>81</xdr:col>
      <xdr:colOff>101600</xdr:colOff>
      <xdr:row>57</xdr:row>
      <xdr:rowOff>9978</xdr:rowOff>
    </xdr:to>
    <xdr:sp macro="" textlink="">
      <xdr:nvSpPr>
        <xdr:cNvPr id="636" name="楕円 635">
          <a:extLst>
            <a:ext uri="{FF2B5EF4-FFF2-40B4-BE49-F238E27FC236}">
              <a16:creationId xmlns:a16="http://schemas.microsoft.com/office/drawing/2014/main" id="{00000000-0008-0000-0200-00007C020000}"/>
            </a:ext>
          </a:extLst>
        </xdr:cNvPr>
        <xdr:cNvSpPr/>
      </xdr:nvSpPr>
      <xdr:spPr>
        <a:xfrm>
          <a:off x="15430500" y="968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130628</xdr:rowOff>
    </xdr:from>
    <xdr:to>
      <xdr:col>85</xdr:col>
      <xdr:colOff>127000</xdr:colOff>
      <xdr:row>56</xdr:row>
      <xdr:rowOff>161653</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15481300" y="9731828"/>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123916</xdr:rowOff>
    </xdr:from>
    <xdr:to>
      <xdr:col>76</xdr:col>
      <xdr:colOff>165100</xdr:colOff>
      <xdr:row>57</xdr:row>
      <xdr:rowOff>54066</xdr:rowOff>
    </xdr:to>
    <xdr:sp macro="" textlink="">
      <xdr:nvSpPr>
        <xdr:cNvPr id="638" name="楕円 637">
          <a:extLst>
            <a:ext uri="{FF2B5EF4-FFF2-40B4-BE49-F238E27FC236}">
              <a16:creationId xmlns:a16="http://schemas.microsoft.com/office/drawing/2014/main" id="{00000000-0008-0000-0200-00007E020000}"/>
            </a:ext>
          </a:extLst>
        </xdr:cNvPr>
        <xdr:cNvSpPr/>
      </xdr:nvSpPr>
      <xdr:spPr>
        <a:xfrm>
          <a:off x="14541500" y="972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130628</xdr:rowOff>
    </xdr:from>
    <xdr:to>
      <xdr:col>81</xdr:col>
      <xdr:colOff>50800</xdr:colOff>
      <xdr:row>57</xdr:row>
      <xdr:rowOff>3266</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flipV="1">
          <a:off x="14592300" y="973182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89626</xdr:rowOff>
    </xdr:from>
    <xdr:to>
      <xdr:col>72</xdr:col>
      <xdr:colOff>38100</xdr:colOff>
      <xdr:row>57</xdr:row>
      <xdr:rowOff>19776</xdr:rowOff>
    </xdr:to>
    <xdr:sp macro="" textlink="">
      <xdr:nvSpPr>
        <xdr:cNvPr id="640" name="楕円 639">
          <a:extLst>
            <a:ext uri="{FF2B5EF4-FFF2-40B4-BE49-F238E27FC236}">
              <a16:creationId xmlns:a16="http://schemas.microsoft.com/office/drawing/2014/main" id="{00000000-0008-0000-0200-000080020000}"/>
            </a:ext>
          </a:extLst>
        </xdr:cNvPr>
        <xdr:cNvSpPr/>
      </xdr:nvSpPr>
      <xdr:spPr>
        <a:xfrm>
          <a:off x="13652500" y="969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140426</xdr:rowOff>
    </xdr:from>
    <xdr:to>
      <xdr:col>76</xdr:col>
      <xdr:colOff>114300</xdr:colOff>
      <xdr:row>57</xdr:row>
      <xdr:rowOff>3266</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a:off x="13703300" y="974162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53703</xdr:rowOff>
    </xdr:from>
    <xdr:to>
      <xdr:col>67</xdr:col>
      <xdr:colOff>101600</xdr:colOff>
      <xdr:row>56</xdr:row>
      <xdr:rowOff>155303</xdr:rowOff>
    </xdr:to>
    <xdr:sp macro="" textlink="">
      <xdr:nvSpPr>
        <xdr:cNvPr id="642" name="楕円 641">
          <a:extLst>
            <a:ext uri="{FF2B5EF4-FFF2-40B4-BE49-F238E27FC236}">
              <a16:creationId xmlns:a16="http://schemas.microsoft.com/office/drawing/2014/main" id="{00000000-0008-0000-0200-000082020000}"/>
            </a:ext>
          </a:extLst>
        </xdr:cNvPr>
        <xdr:cNvSpPr/>
      </xdr:nvSpPr>
      <xdr:spPr>
        <a:xfrm>
          <a:off x="12763500" y="965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104503</xdr:rowOff>
    </xdr:from>
    <xdr:to>
      <xdr:col>71</xdr:col>
      <xdr:colOff>177800</xdr:colOff>
      <xdr:row>56</xdr:row>
      <xdr:rowOff>140426</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a:off x="12814300" y="970570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53357</xdr:rowOff>
    </xdr:from>
    <xdr:ext cx="405111" cy="259045"/>
    <xdr:sp macro="" textlink="">
      <xdr:nvSpPr>
        <xdr:cNvPr id="644" name="n_1aveValue【保健センター・保健所】&#10;有形固定資産減価償却率">
          <a:extLst>
            <a:ext uri="{FF2B5EF4-FFF2-40B4-BE49-F238E27FC236}">
              <a16:creationId xmlns:a16="http://schemas.microsoft.com/office/drawing/2014/main" id="{00000000-0008-0000-0200-000084020000}"/>
            </a:ext>
          </a:extLst>
        </xdr:cNvPr>
        <xdr:cNvSpPr txBox="1"/>
      </xdr:nvSpPr>
      <xdr:spPr>
        <a:xfrm>
          <a:off x="152660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2739</xdr:rowOff>
    </xdr:from>
    <xdr:ext cx="405111" cy="259045"/>
    <xdr:sp macro="" textlink="">
      <xdr:nvSpPr>
        <xdr:cNvPr id="645" name="n_2aveValue【保健センター・保健所】&#10;有形固定資産減価償却率">
          <a:extLst>
            <a:ext uri="{FF2B5EF4-FFF2-40B4-BE49-F238E27FC236}">
              <a16:creationId xmlns:a16="http://schemas.microsoft.com/office/drawing/2014/main" id="{00000000-0008-0000-0200-000085020000}"/>
            </a:ext>
          </a:extLst>
        </xdr:cNvPr>
        <xdr:cNvSpPr txBox="1"/>
      </xdr:nvSpPr>
      <xdr:spPr>
        <a:xfrm>
          <a:off x="14389744"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646" name="n_3aveValue【保健センター・保健所】&#10;有形固定資産減価償却率">
          <a:extLst>
            <a:ext uri="{FF2B5EF4-FFF2-40B4-BE49-F238E27FC236}">
              <a16:creationId xmlns:a16="http://schemas.microsoft.com/office/drawing/2014/main" id="{00000000-0008-0000-0200-000086020000}"/>
            </a:ext>
          </a:extLst>
        </xdr:cNvPr>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118671</xdr:rowOff>
    </xdr:from>
    <xdr:ext cx="405111" cy="259045"/>
    <xdr:sp macro="" textlink="">
      <xdr:nvSpPr>
        <xdr:cNvPr id="647" name="n_4aveValue【保健センター・保健所】&#10;有形固定資産減価償却率">
          <a:extLst>
            <a:ext uri="{FF2B5EF4-FFF2-40B4-BE49-F238E27FC236}">
              <a16:creationId xmlns:a16="http://schemas.microsoft.com/office/drawing/2014/main" id="{00000000-0008-0000-0200-000087020000}"/>
            </a:ext>
          </a:extLst>
        </xdr:cNvPr>
        <xdr:cNvSpPr txBox="1"/>
      </xdr:nvSpPr>
      <xdr:spPr>
        <a:xfrm>
          <a:off x="12611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26505</xdr:rowOff>
    </xdr:from>
    <xdr:ext cx="405111" cy="259045"/>
    <xdr:sp macro="" textlink="">
      <xdr:nvSpPr>
        <xdr:cNvPr id="648" name="n_1mainValue【保健センター・保健所】&#10;有形固定資産減価償却率">
          <a:extLst>
            <a:ext uri="{FF2B5EF4-FFF2-40B4-BE49-F238E27FC236}">
              <a16:creationId xmlns:a16="http://schemas.microsoft.com/office/drawing/2014/main" id="{00000000-0008-0000-0200-000088020000}"/>
            </a:ext>
          </a:extLst>
        </xdr:cNvPr>
        <xdr:cNvSpPr txBox="1"/>
      </xdr:nvSpPr>
      <xdr:spPr>
        <a:xfrm>
          <a:off x="15266044" y="9456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70593</xdr:rowOff>
    </xdr:from>
    <xdr:ext cx="405111" cy="259045"/>
    <xdr:sp macro="" textlink="">
      <xdr:nvSpPr>
        <xdr:cNvPr id="649" name="n_2mainValue【保健センター・保健所】&#10;有形固定資産減価償却率">
          <a:extLst>
            <a:ext uri="{FF2B5EF4-FFF2-40B4-BE49-F238E27FC236}">
              <a16:creationId xmlns:a16="http://schemas.microsoft.com/office/drawing/2014/main" id="{00000000-0008-0000-0200-000089020000}"/>
            </a:ext>
          </a:extLst>
        </xdr:cNvPr>
        <xdr:cNvSpPr txBox="1"/>
      </xdr:nvSpPr>
      <xdr:spPr>
        <a:xfrm>
          <a:off x="14389744" y="950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36303</xdr:rowOff>
    </xdr:from>
    <xdr:ext cx="405111" cy="259045"/>
    <xdr:sp macro="" textlink="">
      <xdr:nvSpPr>
        <xdr:cNvPr id="650" name="n_3mainValue【保健センター・保健所】&#10;有形固定資産減価償却率">
          <a:extLst>
            <a:ext uri="{FF2B5EF4-FFF2-40B4-BE49-F238E27FC236}">
              <a16:creationId xmlns:a16="http://schemas.microsoft.com/office/drawing/2014/main" id="{00000000-0008-0000-0200-00008A020000}"/>
            </a:ext>
          </a:extLst>
        </xdr:cNvPr>
        <xdr:cNvSpPr txBox="1"/>
      </xdr:nvSpPr>
      <xdr:spPr>
        <a:xfrm>
          <a:off x="13500744" y="946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380</xdr:rowOff>
    </xdr:from>
    <xdr:ext cx="405111" cy="259045"/>
    <xdr:sp macro="" textlink="">
      <xdr:nvSpPr>
        <xdr:cNvPr id="651" name="n_4mainValue【保健センター・保健所】&#10;有形固定資産減価償却率">
          <a:extLst>
            <a:ext uri="{FF2B5EF4-FFF2-40B4-BE49-F238E27FC236}">
              <a16:creationId xmlns:a16="http://schemas.microsoft.com/office/drawing/2014/main" id="{00000000-0008-0000-0200-00008B020000}"/>
            </a:ext>
          </a:extLst>
        </xdr:cNvPr>
        <xdr:cNvSpPr txBox="1"/>
      </xdr:nvSpPr>
      <xdr:spPr>
        <a:xfrm>
          <a:off x="12611744" y="9430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2" name="正方形/長方形 651">
          <a:extLst>
            <a:ext uri="{FF2B5EF4-FFF2-40B4-BE49-F238E27FC236}">
              <a16:creationId xmlns:a16="http://schemas.microsoft.com/office/drawing/2014/main" id="{00000000-0008-0000-0200-00008C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3" name="正方形/長方形 652">
          <a:extLst>
            <a:ext uri="{FF2B5EF4-FFF2-40B4-BE49-F238E27FC236}">
              <a16:creationId xmlns:a16="http://schemas.microsoft.com/office/drawing/2014/main" id="{00000000-0008-0000-0200-00008D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4" name="正方形/長方形 653">
          <a:extLst>
            <a:ext uri="{FF2B5EF4-FFF2-40B4-BE49-F238E27FC236}">
              <a16:creationId xmlns:a16="http://schemas.microsoft.com/office/drawing/2014/main" id="{00000000-0008-0000-0200-00008E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5" name="正方形/長方形 654">
          <a:extLst>
            <a:ext uri="{FF2B5EF4-FFF2-40B4-BE49-F238E27FC236}">
              <a16:creationId xmlns:a16="http://schemas.microsoft.com/office/drawing/2014/main" id="{00000000-0008-0000-0200-00008F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6" name="正方形/長方形 655">
          <a:extLst>
            <a:ext uri="{FF2B5EF4-FFF2-40B4-BE49-F238E27FC236}">
              <a16:creationId xmlns:a16="http://schemas.microsoft.com/office/drawing/2014/main" id="{00000000-0008-0000-0200-000090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7" name="正方形/長方形 656">
          <a:extLst>
            <a:ext uri="{FF2B5EF4-FFF2-40B4-BE49-F238E27FC236}">
              <a16:creationId xmlns:a16="http://schemas.microsoft.com/office/drawing/2014/main" id="{00000000-0008-0000-0200-000091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8" name="正方形/長方形 657">
          <a:extLst>
            <a:ext uri="{FF2B5EF4-FFF2-40B4-BE49-F238E27FC236}">
              <a16:creationId xmlns:a16="http://schemas.microsoft.com/office/drawing/2014/main" id="{00000000-0008-0000-0200-000092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9" name="正方形/長方形 658">
          <a:extLst>
            <a:ext uri="{FF2B5EF4-FFF2-40B4-BE49-F238E27FC236}">
              <a16:creationId xmlns:a16="http://schemas.microsoft.com/office/drawing/2014/main" id="{00000000-0008-0000-0200-000093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1" name="直線コネクタ 660">
          <a:extLst>
            <a:ext uri="{FF2B5EF4-FFF2-40B4-BE49-F238E27FC236}">
              <a16:creationId xmlns:a16="http://schemas.microsoft.com/office/drawing/2014/main" id="{00000000-0008-0000-0200-000095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67" name="テキスト ボックス 666">
          <a:extLst>
            <a:ext uri="{FF2B5EF4-FFF2-40B4-BE49-F238E27FC236}">
              <a16:creationId xmlns:a16="http://schemas.microsoft.com/office/drawing/2014/main" id="{00000000-0008-0000-0200-00009B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69" name="テキスト ボックス 668">
          <a:extLst>
            <a:ext uri="{FF2B5EF4-FFF2-40B4-BE49-F238E27FC236}">
              <a16:creationId xmlns:a16="http://schemas.microsoft.com/office/drawing/2014/main" id="{00000000-0008-0000-0200-00009D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1" name="テキスト ボックス 670">
          <a:extLst>
            <a:ext uri="{FF2B5EF4-FFF2-40B4-BE49-F238E27FC236}">
              <a16:creationId xmlns:a16="http://schemas.microsoft.com/office/drawing/2014/main" id="{00000000-0008-0000-0200-00009F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4" name="【保健センター・保健所】&#10;一人当たり面積グラフ枠">
          <a:extLst>
            <a:ext uri="{FF2B5EF4-FFF2-40B4-BE49-F238E27FC236}">
              <a16:creationId xmlns:a16="http://schemas.microsoft.com/office/drawing/2014/main" id="{00000000-0008-0000-0200-0000A2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flipV="1">
          <a:off x="22160864" y="952881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76" name="【保健センター・保健所】&#10;一人当たり面積最小値テキスト">
          <a:extLst>
            <a:ext uri="{FF2B5EF4-FFF2-40B4-BE49-F238E27FC236}">
              <a16:creationId xmlns:a16="http://schemas.microsoft.com/office/drawing/2014/main" id="{00000000-0008-0000-0200-0000A4020000}"/>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678" name="【保健センター・保健所】&#10;一人当たり面積最大値テキスト">
          <a:extLst>
            <a:ext uri="{FF2B5EF4-FFF2-40B4-BE49-F238E27FC236}">
              <a16:creationId xmlns:a16="http://schemas.microsoft.com/office/drawing/2014/main" id="{00000000-0008-0000-0200-0000A6020000}"/>
            </a:ext>
          </a:extLst>
        </xdr:cNvPr>
        <xdr:cNvSpPr txBox="1"/>
      </xdr:nvSpPr>
      <xdr:spPr>
        <a:xfrm>
          <a:off x="2219960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a:off x="22072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45737</xdr:rowOff>
    </xdr:from>
    <xdr:ext cx="469744" cy="259045"/>
    <xdr:sp macro="" textlink="">
      <xdr:nvSpPr>
        <xdr:cNvPr id="680" name="【保健センター・保健所】&#10;一人当たり面積平均値テキスト">
          <a:extLst>
            <a:ext uri="{FF2B5EF4-FFF2-40B4-BE49-F238E27FC236}">
              <a16:creationId xmlns:a16="http://schemas.microsoft.com/office/drawing/2014/main" id="{00000000-0008-0000-0200-0000A8020000}"/>
            </a:ext>
          </a:extLst>
        </xdr:cNvPr>
        <xdr:cNvSpPr txBox="1"/>
      </xdr:nvSpPr>
      <xdr:spPr>
        <a:xfrm>
          <a:off x="22199600" y="10675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681" name="フローチャート: 判断 680">
          <a:extLst>
            <a:ext uri="{FF2B5EF4-FFF2-40B4-BE49-F238E27FC236}">
              <a16:creationId xmlns:a16="http://schemas.microsoft.com/office/drawing/2014/main" id="{00000000-0008-0000-0200-0000A9020000}"/>
            </a:ext>
          </a:extLst>
        </xdr:cNvPr>
        <xdr:cNvSpPr/>
      </xdr:nvSpPr>
      <xdr:spPr>
        <a:xfrm>
          <a:off x="221107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682" name="フローチャート: 判断 681">
          <a:extLst>
            <a:ext uri="{FF2B5EF4-FFF2-40B4-BE49-F238E27FC236}">
              <a16:creationId xmlns:a16="http://schemas.microsoft.com/office/drawing/2014/main" id="{00000000-0008-0000-0200-0000AA020000}"/>
            </a:ext>
          </a:extLst>
        </xdr:cNvPr>
        <xdr:cNvSpPr/>
      </xdr:nvSpPr>
      <xdr:spPr>
        <a:xfrm>
          <a:off x="21272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683" name="フローチャート: 判断 682">
          <a:extLst>
            <a:ext uri="{FF2B5EF4-FFF2-40B4-BE49-F238E27FC236}">
              <a16:creationId xmlns:a16="http://schemas.microsoft.com/office/drawing/2014/main" id="{00000000-0008-0000-0200-0000AB020000}"/>
            </a:ext>
          </a:extLst>
        </xdr:cNvPr>
        <xdr:cNvSpPr/>
      </xdr:nvSpPr>
      <xdr:spPr>
        <a:xfrm>
          <a:off x="20383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684" name="フローチャート: 判断 683">
          <a:extLst>
            <a:ext uri="{FF2B5EF4-FFF2-40B4-BE49-F238E27FC236}">
              <a16:creationId xmlns:a16="http://schemas.microsoft.com/office/drawing/2014/main" id="{00000000-0008-0000-0200-0000AC020000}"/>
            </a:ext>
          </a:extLst>
        </xdr:cNvPr>
        <xdr:cNvSpPr/>
      </xdr:nvSpPr>
      <xdr:spPr>
        <a:xfrm>
          <a:off x="19494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macro="" textlink="">
      <xdr:nvSpPr>
        <xdr:cNvPr id="685" name="フローチャート: 判断 684">
          <a:extLst>
            <a:ext uri="{FF2B5EF4-FFF2-40B4-BE49-F238E27FC236}">
              <a16:creationId xmlns:a16="http://schemas.microsoft.com/office/drawing/2014/main" id="{00000000-0008-0000-0200-0000AD020000}"/>
            </a:ext>
          </a:extLst>
        </xdr:cNvPr>
        <xdr:cNvSpPr/>
      </xdr:nvSpPr>
      <xdr:spPr>
        <a:xfrm>
          <a:off x="18605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7" name="テキスト ボックス 686">
          <a:extLst>
            <a:ext uri="{FF2B5EF4-FFF2-40B4-BE49-F238E27FC236}">
              <a16:creationId xmlns:a16="http://schemas.microsoft.com/office/drawing/2014/main" id="{00000000-0008-0000-0200-0000AF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128270</xdr:rowOff>
    </xdr:from>
    <xdr:to>
      <xdr:col>116</xdr:col>
      <xdr:colOff>114300</xdr:colOff>
      <xdr:row>62</xdr:row>
      <xdr:rowOff>58420</xdr:rowOff>
    </xdr:to>
    <xdr:sp macro="" textlink="">
      <xdr:nvSpPr>
        <xdr:cNvPr id="691" name="楕円 690">
          <a:extLst>
            <a:ext uri="{FF2B5EF4-FFF2-40B4-BE49-F238E27FC236}">
              <a16:creationId xmlns:a16="http://schemas.microsoft.com/office/drawing/2014/main" id="{00000000-0008-0000-0200-0000B3020000}"/>
            </a:ext>
          </a:extLst>
        </xdr:cNvPr>
        <xdr:cNvSpPr/>
      </xdr:nvSpPr>
      <xdr:spPr>
        <a:xfrm>
          <a:off x="221107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151147</xdr:rowOff>
    </xdr:from>
    <xdr:ext cx="469744" cy="259045"/>
    <xdr:sp macro="" textlink="">
      <xdr:nvSpPr>
        <xdr:cNvPr id="692" name="【保健センター・保健所】&#10;一人当たり面積該当値テキスト">
          <a:extLst>
            <a:ext uri="{FF2B5EF4-FFF2-40B4-BE49-F238E27FC236}">
              <a16:creationId xmlns:a16="http://schemas.microsoft.com/office/drawing/2014/main" id="{00000000-0008-0000-0200-0000B4020000}"/>
            </a:ext>
          </a:extLst>
        </xdr:cNvPr>
        <xdr:cNvSpPr txBox="1"/>
      </xdr:nvSpPr>
      <xdr:spPr>
        <a:xfrm>
          <a:off x="22199600" y="1043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132080</xdr:rowOff>
    </xdr:from>
    <xdr:to>
      <xdr:col>112</xdr:col>
      <xdr:colOff>38100</xdr:colOff>
      <xdr:row>62</xdr:row>
      <xdr:rowOff>62230</xdr:rowOff>
    </xdr:to>
    <xdr:sp macro="" textlink="">
      <xdr:nvSpPr>
        <xdr:cNvPr id="693" name="楕円 692">
          <a:extLst>
            <a:ext uri="{FF2B5EF4-FFF2-40B4-BE49-F238E27FC236}">
              <a16:creationId xmlns:a16="http://schemas.microsoft.com/office/drawing/2014/main" id="{00000000-0008-0000-0200-0000B5020000}"/>
            </a:ext>
          </a:extLst>
        </xdr:cNvPr>
        <xdr:cNvSpPr/>
      </xdr:nvSpPr>
      <xdr:spPr>
        <a:xfrm>
          <a:off x="21272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7620</xdr:rowOff>
    </xdr:from>
    <xdr:to>
      <xdr:col>116</xdr:col>
      <xdr:colOff>63500</xdr:colOff>
      <xdr:row>62</xdr:row>
      <xdr:rowOff>11430</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flipV="1">
          <a:off x="21323300" y="106375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82550</xdr:rowOff>
    </xdr:from>
    <xdr:to>
      <xdr:col>107</xdr:col>
      <xdr:colOff>101600</xdr:colOff>
      <xdr:row>62</xdr:row>
      <xdr:rowOff>12700</xdr:rowOff>
    </xdr:to>
    <xdr:sp macro="" textlink="">
      <xdr:nvSpPr>
        <xdr:cNvPr id="695" name="楕円 694">
          <a:extLst>
            <a:ext uri="{FF2B5EF4-FFF2-40B4-BE49-F238E27FC236}">
              <a16:creationId xmlns:a16="http://schemas.microsoft.com/office/drawing/2014/main" id="{00000000-0008-0000-0200-0000B7020000}"/>
            </a:ext>
          </a:extLst>
        </xdr:cNvPr>
        <xdr:cNvSpPr/>
      </xdr:nvSpPr>
      <xdr:spPr>
        <a:xfrm>
          <a:off x="20383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133350</xdr:rowOff>
    </xdr:from>
    <xdr:to>
      <xdr:col>111</xdr:col>
      <xdr:colOff>177800</xdr:colOff>
      <xdr:row>62</xdr:row>
      <xdr:rowOff>11430</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a:off x="20434300" y="105918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86360</xdr:rowOff>
    </xdr:from>
    <xdr:to>
      <xdr:col>102</xdr:col>
      <xdr:colOff>165100</xdr:colOff>
      <xdr:row>62</xdr:row>
      <xdr:rowOff>16510</xdr:rowOff>
    </xdr:to>
    <xdr:sp macro="" textlink="">
      <xdr:nvSpPr>
        <xdr:cNvPr id="697" name="楕円 696">
          <a:extLst>
            <a:ext uri="{FF2B5EF4-FFF2-40B4-BE49-F238E27FC236}">
              <a16:creationId xmlns:a16="http://schemas.microsoft.com/office/drawing/2014/main" id="{00000000-0008-0000-0200-0000B9020000}"/>
            </a:ext>
          </a:extLst>
        </xdr:cNvPr>
        <xdr:cNvSpPr/>
      </xdr:nvSpPr>
      <xdr:spPr>
        <a:xfrm>
          <a:off x="19494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133350</xdr:rowOff>
    </xdr:from>
    <xdr:to>
      <xdr:col>107</xdr:col>
      <xdr:colOff>50800</xdr:colOff>
      <xdr:row>61</xdr:row>
      <xdr:rowOff>137160</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flipV="1">
          <a:off x="19545300" y="105918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86360</xdr:rowOff>
    </xdr:from>
    <xdr:to>
      <xdr:col>98</xdr:col>
      <xdr:colOff>38100</xdr:colOff>
      <xdr:row>62</xdr:row>
      <xdr:rowOff>16510</xdr:rowOff>
    </xdr:to>
    <xdr:sp macro="" textlink="">
      <xdr:nvSpPr>
        <xdr:cNvPr id="699" name="楕円 698">
          <a:extLst>
            <a:ext uri="{FF2B5EF4-FFF2-40B4-BE49-F238E27FC236}">
              <a16:creationId xmlns:a16="http://schemas.microsoft.com/office/drawing/2014/main" id="{00000000-0008-0000-0200-0000BB020000}"/>
            </a:ext>
          </a:extLst>
        </xdr:cNvPr>
        <xdr:cNvSpPr/>
      </xdr:nvSpPr>
      <xdr:spPr>
        <a:xfrm>
          <a:off x="18605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137160</xdr:rowOff>
    </xdr:from>
    <xdr:to>
      <xdr:col>102</xdr:col>
      <xdr:colOff>114300</xdr:colOff>
      <xdr:row>61</xdr:row>
      <xdr:rowOff>137160</xdr:rowOff>
    </xdr:to>
    <xdr:cxnSp macro="">
      <xdr:nvCxnSpPr>
        <xdr:cNvPr id="700" name="直線コネクタ 699">
          <a:extLst>
            <a:ext uri="{FF2B5EF4-FFF2-40B4-BE49-F238E27FC236}">
              <a16:creationId xmlns:a16="http://schemas.microsoft.com/office/drawing/2014/main" id="{00000000-0008-0000-0200-0000BC020000}"/>
            </a:ext>
          </a:extLst>
        </xdr:cNvPr>
        <xdr:cNvCxnSpPr/>
      </xdr:nvCxnSpPr>
      <xdr:spPr>
        <a:xfrm>
          <a:off x="18656300" y="10595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167657</xdr:rowOff>
    </xdr:from>
    <xdr:ext cx="469744" cy="259045"/>
    <xdr:sp macro="" textlink="">
      <xdr:nvSpPr>
        <xdr:cNvPr id="701" name="n_1aveValue【保健センター・保健所】&#10;一人当たり面積">
          <a:extLst>
            <a:ext uri="{FF2B5EF4-FFF2-40B4-BE49-F238E27FC236}">
              <a16:creationId xmlns:a16="http://schemas.microsoft.com/office/drawing/2014/main" id="{00000000-0008-0000-0200-0000BD020000}"/>
            </a:ext>
          </a:extLst>
        </xdr:cNvPr>
        <xdr:cNvSpPr txBox="1"/>
      </xdr:nvSpPr>
      <xdr:spPr>
        <a:xfrm>
          <a:off x="210757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140987</xdr:rowOff>
    </xdr:from>
    <xdr:ext cx="469744" cy="259045"/>
    <xdr:sp macro="" textlink="">
      <xdr:nvSpPr>
        <xdr:cNvPr id="702" name="n_2aveValue【保健センター・保健所】&#10;一人当たり面積">
          <a:extLst>
            <a:ext uri="{FF2B5EF4-FFF2-40B4-BE49-F238E27FC236}">
              <a16:creationId xmlns:a16="http://schemas.microsoft.com/office/drawing/2014/main" id="{00000000-0008-0000-0200-0000BE020000}"/>
            </a:ext>
          </a:extLst>
        </xdr:cNvPr>
        <xdr:cNvSpPr txBox="1"/>
      </xdr:nvSpPr>
      <xdr:spPr>
        <a:xfrm>
          <a:off x="201994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15257</xdr:rowOff>
    </xdr:from>
    <xdr:ext cx="469744" cy="259045"/>
    <xdr:sp macro="" textlink="">
      <xdr:nvSpPr>
        <xdr:cNvPr id="703" name="n_3aveValue【保健センター・保健所】&#10;一人当たり面積">
          <a:extLst>
            <a:ext uri="{FF2B5EF4-FFF2-40B4-BE49-F238E27FC236}">
              <a16:creationId xmlns:a16="http://schemas.microsoft.com/office/drawing/2014/main" id="{00000000-0008-0000-0200-0000BF020000}"/>
            </a:ext>
          </a:extLst>
        </xdr:cNvPr>
        <xdr:cNvSpPr txBox="1"/>
      </xdr:nvSpPr>
      <xdr:spPr>
        <a:xfrm>
          <a:off x="19310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22877</xdr:rowOff>
    </xdr:from>
    <xdr:ext cx="469744" cy="259045"/>
    <xdr:sp macro="" textlink="">
      <xdr:nvSpPr>
        <xdr:cNvPr id="704" name="n_4aveValue【保健センター・保健所】&#10;一人当たり面積">
          <a:extLst>
            <a:ext uri="{FF2B5EF4-FFF2-40B4-BE49-F238E27FC236}">
              <a16:creationId xmlns:a16="http://schemas.microsoft.com/office/drawing/2014/main" id="{00000000-0008-0000-0200-0000C0020000}"/>
            </a:ext>
          </a:extLst>
        </xdr:cNvPr>
        <xdr:cNvSpPr txBox="1"/>
      </xdr:nvSpPr>
      <xdr:spPr>
        <a:xfrm>
          <a:off x="18421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78757</xdr:rowOff>
    </xdr:from>
    <xdr:ext cx="469744" cy="259045"/>
    <xdr:sp macro="" textlink="">
      <xdr:nvSpPr>
        <xdr:cNvPr id="705" name="n_1mainValue【保健センター・保健所】&#10;一人当たり面積">
          <a:extLst>
            <a:ext uri="{FF2B5EF4-FFF2-40B4-BE49-F238E27FC236}">
              <a16:creationId xmlns:a16="http://schemas.microsoft.com/office/drawing/2014/main" id="{00000000-0008-0000-0200-0000C1020000}"/>
            </a:ext>
          </a:extLst>
        </xdr:cNvPr>
        <xdr:cNvSpPr txBox="1"/>
      </xdr:nvSpPr>
      <xdr:spPr>
        <a:xfrm>
          <a:off x="21075727" y="1036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29227</xdr:rowOff>
    </xdr:from>
    <xdr:ext cx="469744" cy="259045"/>
    <xdr:sp macro="" textlink="">
      <xdr:nvSpPr>
        <xdr:cNvPr id="706" name="n_2mainValue【保健センター・保健所】&#10;一人当たり面積">
          <a:extLst>
            <a:ext uri="{FF2B5EF4-FFF2-40B4-BE49-F238E27FC236}">
              <a16:creationId xmlns:a16="http://schemas.microsoft.com/office/drawing/2014/main" id="{00000000-0008-0000-0200-0000C2020000}"/>
            </a:ext>
          </a:extLst>
        </xdr:cNvPr>
        <xdr:cNvSpPr txBox="1"/>
      </xdr:nvSpPr>
      <xdr:spPr>
        <a:xfrm>
          <a:off x="20199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33037</xdr:rowOff>
    </xdr:from>
    <xdr:ext cx="469744" cy="259045"/>
    <xdr:sp macro="" textlink="">
      <xdr:nvSpPr>
        <xdr:cNvPr id="707" name="n_3mainValue【保健センター・保健所】&#10;一人当たり面積">
          <a:extLst>
            <a:ext uri="{FF2B5EF4-FFF2-40B4-BE49-F238E27FC236}">
              <a16:creationId xmlns:a16="http://schemas.microsoft.com/office/drawing/2014/main" id="{00000000-0008-0000-0200-0000C3020000}"/>
            </a:ext>
          </a:extLst>
        </xdr:cNvPr>
        <xdr:cNvSpPr txBox="1"/>
      </xdr:nvSpPr>
      <xdr:spPr>
        <a:xfrm>
          <a:off x="19310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33037</xdr:rowOff>
    </xdr:from>
    <xdr:ext cx="469744" cy="259045"/>
    <xdr:sp macro="" textlink="">
      <xdr:nvSpPr>
        <xdr:cNvPr id="708" name="n_4mainValue【保健センター・保健所】&#10;一人当たり面積">
          <a:extLst>
            <a:ext uri="{FF2B5EF4-FFF2-40B4-BE49-F238E27FC236}">
              <a16:creationId xmlns:a16="http://schemas.microsoft.com/office/drawing/2014/main" id="{00000000-0008-0000-0200-0000C4020000}"/>
            </a:ext>
          </a:extLst>
        </xdr:cNvPr>
        <xdr:cNvSpPr txBox="1"/>
      </xdr:nvSpPr>
      <xdr:spPr>
        <a:xfrm>
          <a:off x="18421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9" name="正方形/長方形 708">
          <a:extLst>
            <a:ext uri="{FF2B5EF4-FFF2-40B4-BE49-F238E27FC236}">
              <a16:creationId xmlns:a16="http://schemas.microsoft.com/office/drawing/2014/main" id="{00000000-0008-0000-0200-0000C5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0" name="正方形/長方形 709">
          <a:extLst>
            <a:ext uri="{FF2B5EF4-FFF2-40B4-BE49-F238E27FC236}">
              <a16:creationId xmlns:a16="http://schemas.microsoft.com/office/drawing/2014/main" id="{00000000-0008-0000-0200-0000C6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1" name="正方形/長方形 710">
          <a:extLst>
            <a:ext uri="{FF2B5EF4-FFF2-40B4-BE49-F238E27FC236}">
              <a16:creationId xmlns:a16="http://schemas.microsoft.com/office/drawing/2014/main" id="{00000000-0008-0000-0200-0000C7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2" name="正方形/長方形 711">
          <a:extLst>
            <a:ext uri="{FF2B5EF4-FFF2-40B4-BE49-F238E27FC236}">
              <a16:creationId xmlns:a16="http://schemas.microsoft.com/office/drawing/2014/main" id="{00000000-0008-0000-0200-0000C8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3" name="正方形/長方形 712">
          <a:extLst>
            <a:ext uri="{FF2B5EF4-FFF2-40B4-BE49-F238E27FC236}">
              <a16:creationId xmlns:a16="http://schemas.microsoft.com/office/drawing/2014/main" id="{00000000-0008-0000-0200-0000C9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4" name="正方形/長方形 713">
          <a:extLst>
            <a:ext uri="{FF2B5EF4-FFF2-40B4-BE49-F238E27FC236}">
              <a16:creationId xmlns:a16="http://schemas.microsoft.com/office/drawing/2014/main" id="{00000000-0008-0000-0200-0000CA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5" name="正方形/長方形 714">
          <a:extLst>
            <a:ext uri="{FF2B5EF4-FFF2-40B4-BE49-F238E27FC236}">
              <a16:creationId xmlns:a16="http://schemas.microsoft.com/office/drawing/2014/main" id="{00000000-0008-0000-0200-0000CB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6" name="正方形/長方形 715">
          <a:extLst>
            <a:ext uri="{FF2B5EF4-FFF2-40B4-BE49-F238E27FC236}">
              <a16:creationId xmlns:a16="http://schemas.microsoft.com/office/drawing/2014/main" id="{00000000-0008-0000-0200-0000CC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8" name="直線コネクタ 717">
          <a:extLst>
            <a:ext uri="{FF2B5EF4-FFF2-40B4-BE49-F238E27FC236}">
              <a16:creationId xmlns:a16="http://schemas.microsoft.com/office/drawing/2014/main" id="{00000000-0008-0000-0200-0000CE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9" name="テキスト ボックス 718">
          <a:extLst>
            <a:ext uri="{FF2B5EF4-FFF2-40B4-BE49-F238E27FC236}">
              <a16:creationId xmlns:a16="http://schemas.microsoft.com/office/drawing/2014/main" id="{00000000-0008-0000-0200-0000CF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0" name="直線コネクタ 719">
          <a:extLst>
            <a:ext uri="{FF2B5EF4-FFF2-40B4-BE49-F238E27FC236}">
              <a16:creationId xmlns:a16="http://schemas.microsoft.com/office/drawing/2014/main" id="{00000000-0008-0000-0200-0000D0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2" name="直線コネクタ 721">
          <a:extLst>
            <a:ext uri="{FF2B5EF4-FFF2-40B4-BE49-F238E27FC236}">
              <a16:creationId xmlns:a16="http://schemas.microsoft.com/office/drawing/2014/main" id="{00000000-0008-0000-0200-0000D2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3" name="テキスト ボックス 722">
          <a:extLst>
            <a:ext uri="{FF2B5EF4-FFF2-40B4-BE49-F238E27FC236}">
              <a16:creationId xmlns:a16="http://schemas.microsoft.com/office/drawing/2014/main" id="{00000000-0008-0000-0200-0000D3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4" name="直線コネクタ 723">
          <a:extLst>
            <a:ext uri="{FF2B5EF4-FFF2-40B4-BE49-F238E27FC236}">
              <a16:creationId xmlns:a16="http://schemas.microsoft.com/office/drawing/2014/main" id="{00000000-0008-0000-0200-0000D4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5" name="テキスト ボックス 724">
          <a:extLst>
            <a:ext uri="{FF2B5EF4-FFF2-40B4-BE49-F238E27FC236}">
              <a16:creationId xmlns:a16="http://schemas.microsoft.com/office/drawing/2014/main" id="{00000000-0008-0000-0200-0000D5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27" name="テキスト ボックス 726">
          <a:extLst>
            <a:ext uri="{FF2B5EF4-FFF2-40B4-BE49-F238E27FC236}">
              <a16:creationId xmlns:a16="http://schemas.microsoft.com/office/drawing/2014/main" id="{00000000-0008-0000-0200-0000D7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28" name="直線コネクタ 727">
          <a:extLst>
            <a:ext uri="{FF2B5EF4-FFF2-40B4-BE49-F238E27FC236}">
              <a16:creationId xmlns:a16="http://schemas.microsoft.com/office/drawing/2014/main" id="{00000000-0008-0000-0200-0000D8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29" name="テキスト ボックス 728">
          <a:extLst>
            <a:ext uri="{FF2B5EF4-FFF2-40B4-BE49-F238E27FC236}">
              <a16:creationId xmlns:a16="http://schemas.microsoft.com/office/drawing/2014/main" id="{00000000-0008-0000-0200-0000D9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0" name="直線コネクタ 729">
          <a:extLst>
            <a:ext uri="{FF2B5EF4-FFF2-40B4-BE49-F238E27FC236}">
              <a16:creationId xmlns:a16="http://schemas.microsoft.com/office/drawing/2014/main" id="{00000000-0008-0000-0200-0000DA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消防施設】&#10;有形固定資産減価償却率グラフ枠">
          <a:extLst>
            <a:ext uri="{FF2B5EF4-FFF2-40B4-BE49-F238E27FC236}">
              <a16:creationId xmlns:a16="http://schemas.microsoft.com/office/drawing/2014/main" id="{00000000-0008-0000-0200-0000DB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32" name="直線コネクタ 731">
          <a:extLst>
            <a:ext uri="{FF2B5EF4-FFF2-40B4-BE49-F238E27FC236}">
              <a16:creationId xmlns:a16="http://schemas.microsoft.com/office/drawing/2014/main" id="{00000000-0008-0000-0200-0000DC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33" name="【消防施設】&#10;有形固定資産減価償却率最小値テキスト">
          <a:extLst>
            <a:ext uri="{FF2B5EF4-FFF2-40B4-BE49-F238E27FC236}">
              <a16:creationId xmlns:a16="http://schemas.microsoft.com/office/drawing/2014/main" id="{00000000-0008-0000-0200-0000DD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34" name="直線コネクタ 733">
          <a:extLst>
            <a:ext uri="{FF2B5EF4-FFF2-40B4-BE49-F238E27FC236}">
              <a16:creationId xmlns:a16="http://schemas.microsoft.com/office/drawing/2014/main" id="{00000000-0008-0000-0200-0000DE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35" name="【消防施設】&#10;有形固定資産減価償却率最大値テキスト">
          <a:extLst>
            <a:ext uri="{FF2B5EF4-FFF2-40B4-BE49-F238E27FC236}">
              <a16:creationId xmlns:a16="http://schemas.microsoft.com/office/drawing/2014/main" id="{00000000-0008-0000-0200-0000DF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737" name="【消防施設】&#10;有形固定資産減価償却率平均値テキスト">
          <a:extLst>
            <a:ext uri="{FF2B5EF4-FFF2-40B4-BE49-F238E27FC236}">
              <a16:creationId xmlns:a16="http://schemas.microsoft.com/office/drawing/2014/main" id="{00000000-0008-0000-0200-0000E1020000}"/>
            </a:ext>
          </a:extLst>
        </xdr:cNvPr>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38" name="フローチャート: 判断 737">
          <a:extLst>
            <a:ext uri="{FF2B5EF4-FFF2-40B4-BE49-F238E27FC236}">
              <a16:creationId xmlns:a16="http://schemas.microsoft.com/office/drawing/2014/main" id="{00000000-0008-0000-0200-0000E2020000}"/>
            </a:ext>
          </a:extLst>
        </xdr:cNvPr>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739" name="フローチャート: 判断 738">
          <a:extLst>
            <a:ext uri="{FF2B5EF4-FFF2-40B4-BE49-F238E27FC236}">
              <a16:creationId xmlns:a16="http://schemas.microsoft.com/office/drawing/2014/main" id="{00000000-0008-0000-0200-0000E3020000}"/>
            </a:ext>
          </a:extLst>
        </xdr:cNvPr>
        <xdr:cNvSpPr/>
      </xdr:nvSpPr>
      <xdr:spPr>
        <a:xfrm>
          <a:off x="15430500" y="1405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10161</xdr:rowOff>
    </xdr:from>
    <xdr:to>
      <xdr:col>76</xdr:col>
      <xdr:colOff>165100</xdr:colOff>
      <xdr:row>82</xdr:row>
      <xdr:rowOff>111761</xdr:rowOff>
    </xdr:to>
    <xdr:sp macro="" textlink="">
      <xdr:nvSpPr>
        <xdr:cNvPr id="740" name="フローチャート: 判断 739">
          <a:extLst>
            <a:ext uri="{FF2B5EF4-FFF2-40B4-BE49-F238E27FC236}">
              <a16:creationId xmlns:a16="http://schemas.microsoft.com/office/drawing/2014/main" id="{00000000-0008-0000-0200-0000E4020000}"/>
            </a:ext>
          </a:extLst>
        </xdr:cNvPr>
        <xdr:cNvSpPr/>
      </xdr:nvSpPr>
      <xdr:spPr>
        <a:xfrm>
          <a:off x="14541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24130</xdr:rowOff>
    </xdr:from>
    <xdr:to>
      <xdr:col>72</xdr:col>
      <xdr:colOff>38100</xdr:colOff>
      <xdr:row>82</xdr:row>
      <xdr:rowOff>125730</xdr:rowOff>
    </xdr:to>
    <xdr:sp macro="" textlink="">
      <xdr:nvSpPr>
        <xdr:cNvPr id="741" name="フローチャート: 判断 740">
          <a:extLst>
            <a:ext uri="{FF2B5EF4-FFF2-40B4-BE49-F238E27FC236}">
              <a16:creationId xmlns:a16="http://schemas.microsoft.com/office/drawing/2014/main" id="{00000000-0008-0000-0200-0000E5020000}"/>
            </a:ext>
          </a:extLst>
        </xdr:cNvPr>
        <xdr:cNvSpPr/>
      </xdr:nvSpPr>
      <xdr:spPr>
        <a:xfrm>
          <a:off x="13652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742" name="フローチャート: 判断 741">
          <a:extLst>
            <a:ext uri="{FF2B5EF4-FFF2-40B4-BE49-F238E27FC236}">
              <a16:creationId xmlns:a16="http://schemas.microsoft.com/office/drawing/2014/main" id="{00000000-0008-0000-0200-0000E6020000}"/>
            </a:ext>
          </a:extLst>
        </xdr:cNvPr>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24130</xdr:rowOff>
    </xdr:from>
    <xdr:to>
      <xdr:col>85</xdr:col>
      <xdr:colOff>177800</xdr:colOff>
      <xdr:row>81</xdr:row>
      <xdr:rowOff>125730</xdr:rowOff>
    </xdr:to>
    <xdr:sp macro="" textlink="">
      <xdr:nvSpPr>
        <xdr:cNvPr id="748" name="楕円 747">
          <a:extLst>
            <a:ext uri="{FF2B5EF4-FFF2-40B4-BE49-F238E27FC236}">
              <a16:creationId xmlns:a16="http://schemas.microsoft.com/office/drawing/2014/main" id="{00000000-0008-0000-0200-0000EC020000}"/>
            </a:ext>
          </a:extLst>
        </xdr:cNvPr>
        <xdr:cNvSpPr/>
      </xdr:nvSpPr>
      <xdr:spPr>
        <a:xfrm>
          <a:off x="16268700" y="1391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47007</xdr:rowOff>
    </xdr:from>
    <xdr:ext cx="405111" cy="259045"/>
    <xdr:sp macro="" textlink="">
      <xdr:nvSpPr>
        <xdr:cNvPr id="749" name="【消防施設】&#10;有形固定資産減価償却率該当値テキスト">
          <a:extLst>
            <a:ext uri="{FF2B5EF4-FFF2-40B4-BE49-F238E27FC236}">
              <a16:creationId xmlns:a16="http://schemas.microsoft.com/office/drawing/2014/main" id="{00000000-0008-0000-0200-0000ED020000}"/>
            </a:ext>
          </a:extLst>
        </xdr:cNvPr>
        <xdr:cNvSpPr txBox="1"/>
      </xdr:nvSpPr>
      <xdr:spPr>
        <a:xfrm>
          <a:off x="16357600" y="1376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147320</xdr:rowOff>
    </xdr:from>
    <xdr:to>
      <xdr:col>81</xdr:col>
      <xdr:colOff>101600</xdr:colOff>
      <xdr:row>81</xdr:row>
      <xdr:rowOff>77470</xdr:rowOff>
    </xdr:to>
    <xdr:sp macro="" textlink="">
      <xdr:nvSpPr>
        <xdr:cNvPr id="750" name="楕円 749">
          <a:extLst>
            <a:ext uri="{FF2B5EF4-FFF2-40B4-BE49-F238E27FC236}">
              <a16:creationId xmlns:a16="http://schemas.microsoft.com/office/drawing/2014/main" id="{00000000-0008-0000-0200-0000EE020000}"/>
            </a:ext>
          </a:extLst>
        </xdr:cNvPr>
        <xdr:cNvSpPr/>
      </xdr:nvSpPr>
      <xdr:spPr>
        <a:xfrm>
          <a:off x="15430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26670</xdr:rowOff>
    </xdr:from>
    <xdr:to>
      <xdr:col>85</xdr:col>
      <xdr:colOff>127000</xdr:colOff>
      <xdr:row>81</xdr:row>
      <xdr:rowOff>74930</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a:off x="15481300" y="139141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133350</xdr:rowOff>
    </xdr:from>
    <xdr:to>
      <xdr:col>76</xdr:col>
      <xdr:colOff>165100</xdr:colOff>
      <xdr:row>81</xdr:row>
      <xdr:rowOff>63500</xdr:rowOff>
    </xdr:to>
    <xdr:sp macro="" textlink="">
      <xdr:nvSpPr>
        <xdr:cNvPr id="752" name="楕円 751">
          <a:extLst>
            <a:ext uri="{FF2B5EF4-FFF2-40B4-BE49-F238E27FC236}">
              <a16:creationId xmlns:a16="http://schemas.microsoft.com/office/drawing/2014/main" id="{00000000-0008-0000-0200-0000F0020000}"/>
            </a:ext>
          </a:extLst>
        </xdr:cNvPr>
        <xdr:cNvSpPr/>
      </xdr:nvSpPr>
      <xdr:spPr>
        <a:xfrm>
          <a:off x="14541500" y="1384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12700</xdr:rowOff>
    </xdr:from>
    <xdr:to>
      <xdr:col>81</xdr:col>
      <xdr:colOff>50800</xdr:colOff>
      <xdr:row>81</xdr:row>
      <xdr:rowOff>26670</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a:off x="14592300" y="1390015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80011</xdr:rowOff>
    </xdr:from>
    <xdr:to>
      <xdr:col>72</xdr:col>
      <xdr:colOff>38100</xdr:colOff>
      <xdr:row>81</xdr:row>
      <xdr:rowOff>10161</xdr:rowOff>
    </xdr:to>
    <xdr:sp macro="" textlink="">
      <xdr:nvSpPr>
        <xdr:cNvPr id="754" name="楕円 753">
          <a:extLst>
            <a:ext uri="{FF2B5EF4-FFF2-40B4-BE49-F238E27FC236}">
              <a16:creationId xmlns:a16="http://schemas.microsoft.com/office/drawing/2014/main" id="{00000000-0008-0000-0200-0000F2020000}"/>
            </a:ext>
          </a:extLst>
        </xdr:cNvPr>
        <xdr:cNvSpPr/>
      </xdr:nvSpPr>
      <xdr:spPr>
        <a:xfrm>
          <a:off x="13652500" y="1379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130811</xdr:rowOff>
    </xdr:from>
    <xdr:to>
      <xdr:col>76</xdr:col>
      <xdr:colOff>114300</xdr:colOff>
      <xdr:row>81</xdr:row>
      <xdr:rowOff>12700</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a:off x="13703300" y="1384681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40639</xdr:rowOff>
    </xdr:from>
    <xdr:to>
      <xdr:col>67</xdr:col>
      <xdr:colOff>101600</xdr:colOff>
      <xdr:row>80</xdr:row>
      <xdr:rowOff>142239</xdr:rowOff>
    </xdr:to>
    <xdr:sp macro="" textlink="">
      <xdr:nvSpPr>
        <xdr:cNvPr id="756" name="楕円 755">
          <a:extLst>
            <a:ext uri="{FF2B5EF4-FFF2-40B4-BE49-F238E27FC236}">
              <a16:creationId xmlns:a16="http://schemas.microsoft.com/office/drawing/2014/main" id="{00000000-0008-0000-0200-0000F4020000}"/>
            </a:ext>
          </a:extLst>
        </xdr:cNvPr>
        <xdr:cNvSpPr/>
      </xdr:nvSpPr>
      <xdr:spPr>
        <a:xfrm>
          <a:off x="12763500" y="137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91439</xdr:rowOff>
    </xdr:from>
    <xdr:to>
      <xdr:col>71</xdr:col>
      <xdr:colOff>177800</xdr:colOff>
      <xdr:row>80</xdr:row>
      <xdr:rowOff>130811</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a:off x="12814300" y="13807439"/>
          <a:ext cx="889000" cy="3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90188</xdr:rowOff>
    </xdr:from>
    <xdr:ext cx="405111" cy="259045"/>
    <xdr:sp macro="" textlink="">
      <xdr:nvSpPr>
        <xdr:cNvPr id="758" name="n_1aveValue【消防施設】&#10;有形固定資産減価償却率">
          <a:extLst>
            <a:ext uri="{FF2B5EF4-FFF2-40B4-BE49-F238E27FC236}">
              <a16:creationId xmlns:a16="http://schemas.microsoft.com/office/drawing/2014/main" id="{00000000-0008-0000-0200-0000F6020000}"/>
            </a:ext>
          </a:extLst>
        </xdr:cNvPr>
        <xdr:cNvSpPr txBox="1"/>
      </xdr:nvSpPr>
      <xdr:spPr>
        <a:xfrm>
          <a:off x="15266044" y="1414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102888</xdr:rowOff>
    </xdr:from>
    <xdr:ext cx="405111" cy="259045"/>
    <xdr:sp macro="" textlink="">
      <xdr:nvSpPr>
        <xdr:cNvPr id="759" name="n_2aveValue【消防施設】&#10;有形固定資産減価償却率">
          <a:extLst>
            <a:ext uri="{FF2B5EF4-FFF2-40B4-BE49-F238E27FC236}">
              <a16:creationId xmlns:a16="http://schemas.microsoft.com/office/drawing/2014/main" id="{00000000-0008-0000-0200-0000F7020000}"/>
            </a:ext>
          </a:extLst>
        </xdr:cNvPr>
        <xdr:cNvSpPr txBox="1"/>
      </xdr:nvSpPr>
      <xdr:spPr>
        <a:xfrm>
          <a:off x="14389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116857</xdr:rowOff>
    </xdr:from>
    <xdr:ext cx="405111" cy="259045"/>
    <xdr:sp macro="" textlink="">
      <xdr:nvSpPr>
        <xdr:cNvPr id="760" name="n_3aveValue【消防施設】&#10;有形固定資産減価償却率">
          <a:extLst>
            <a:ext uri="{FF2B5EF4-FFF2-40B4-BE49-F238E27FC236}">
              <a16:creationId xmlns:a16="http://schemas.microsoft.com/office/drawing/2014/main" id="{00000000-0008-0000-0200-0000F8020000}"/>
            </a:ext>
          </a:extLst>
        </xdr:cNvPr>
        <xdr:cNvSpPr txBox="1"/>
      </xdr:nvSpPr>
      <xdr:spPr>
        <a:xfrm>
          <a:off x="13500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151147</xdr:rowOff>
    </xdr:from>
    <xdr:ext cx="405111" cy="259045"/>
    <xdr:sp macro="" textlink="">
      <xdr:nvSpPr>
        <xdr:cNvPr id="761" name="n_4aveValue【消防施設】&#10;有形固定資産減価償却率">
          <a:extLst>
            <a:ext uri="{FF2B5EF4-FFF2-40B4-BE49-F238E27FC236}">
              <a16:creationId xmlns:a16="http://schemas.microsoft.com/office/drawing/2014/main" id="{00000000-0008-0000-0200-0000F9020000}"/>
            </a:ext>
          </a:extLst>
        </xdr:cNvPr>
        <xdr:cNvSpPr txBox="1"/>
      </xdr:nvSpPr>
      <xdr:spPr>
        <a:xfrm>
          <a:off x="12611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93997</xdr:rowOff>
    </xdr:from>
    <xdr:ext cx="405111" cy="259045"/>
    <xdr:sp macro="" textlink="">
      <xdr:nvSpPr>
        <xdr:cNvPr id="762" name="n_1mainValue【消防施設】&#10;有形固定資産減価償却率">
          <a:extLst>
            <a:ext uri="{FF2B5EF4-FFF2-40B4-BE49-F238E27FC236}">
              <a16:creationId xmlns:a16="http://schemas.microsoft.com/office/drawing/2014/main" id="{00000000-0008-0000-0200-0000FA020000}"/>
            </a:ext>
          </a:extLst>
        </xdr:cNvPr>
        <xdr:cNvSpPr txBox="1"/>
      </xdr:nvSpPr>
      <xdr:spPr>
        <a:xfrm>
          <a:off x="15266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80027</xdr:rowOff>
    </xdr:from>
    <xdr:ext cx="405111" cy="259045"/>
    <xdr:sp macro="" textlink="">
      <xdr:nvSpPr>
        <xdr:cNvPr id="763" name="n_2mainValue【消防施設】&#10;有形固定資産減価償却率">
          <a:extLst>
            <a:ext uri="{FF2B5EF4-FFF2-40B4-BE49-F238E27FC236}">
              <a16:creationId xmlns:a16="http://schemas.microsoft.com/office/drawing/2014/main" id="{00000000-0008-0000-0200-0000FB020000}"/>
            </a:ext>
          </a:extLst>
        </xdr:cNvPr>
        <xdr:cNvSpPr txBox="1"/>
      </xdr:nvSpPr>
      <xdr:spPr>
        <a:xfrm>
          <a:off x="14389744" y="1362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26688</xdr:rowOff>
    </xdr:from>
    <xdr:ext cx="405111" cy="259045"/>
    <xdr:sp macro="" textlink="">
      <xdr:nvSpPr>
        <xdr:cNvPr id="764" name="n_3mainValue【消防施設】&#10;有形固定資産減価償却率">
          <a:extLst>
            <a:ext uri="{FF2B5EF4-FFF2-40B4-BE49-F238E27FC236}">
              <a16:creationId xmlns:a16="http://schemas.microsoft.com/office/drawing/2014/main" id="{00000000-0008-0000-0200-0000FC020000}"/>
            </a:ext>
          </a:extLst>
        </xdr:cNvPr>
        <xdr:cNvSpPr txBox="1"/>
      </xdr:nvSpPr>
      <xdr:spPr>
        <a:xfrm>
          <a:off x="13500744" y="13571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158766</xdr:rowOff>
    </xdr:from>
    <xdr:ext cx="405111" cy="259045"/>
    <xdr:sp macro="" textlink="">
      <xdr:nvSpPr>
        <xdr:cNvPr id="765" name="n_4mainValue【消防施設】&#10;有形固定資産減価償却率">
          <a:extLst>
            <a:ext uri="{FF2B5EF4-FFF2-40B4-BE49-F238E27FC236}">
              <a16:creationId xmlns:a16="http://schemas.microsoft.com/office/drawing/2014/main" id="{00000000-0008-0000-0200-0000FD020000}"/>
            </a:ext>
          </a:extLst>
        </xdr:cNvPr>
        <xdr:cNvSpPr txBox="1"/>
      </xdr:nvSpPr>
      <xdr:spPr>
        <a:xfrm>
          <a:off x="12611744"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6" name="正方形/長方形 765">
          <a:extLst>
            <a:ext uri="{FF2B5EF4-FFF2-40B4-BE49-F238E27FC236}">
              <a16:creationId xmlns:a16="http://schemas.microsoft.com/office/drawing/2014/main" id="{00000000-0008-0000-0200-0000FE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7" name="正方形/長方形 766">
          <a:extLst>
            <a:ext uri="{FF2B5EF4-FFF2-40B4-BE49-F238E27FC236}">
              <a16:creationId xmlns:a16="http://schemas.microsoft.com/office/drawing/2014/main" id="{00000000-0008-0000-0200-0000FF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8" name="正方形/長方形 767">
          <a:extLst>
            <a:ext uri="{FF2B5EF4-FFF2-40B4-BE49-F238E27FC236}">
              <a16:creationId xmlns:a16="http://schemas.microsoft.com/office/drawing/2014/main" id="{00000000-0008-0000-0200-000000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9" name="正方形/長方形 768">
          <a:extLst>
            <a:ext uri="{FF2B5EF4-FFF2-40B4-BE49-F238E27FC236}">
              <a16:creationId xmlns:a16="http://schemas.microsoft.com/office/drawing/2014/main" id="{00000000-0008-0000-0200-000001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0" name="正方形/長方形 769">
          <a:extLst>
            <a:ext uri="{FF2B5EF4-FFF2-40B4-BE49-F238E27FC236}">
              <a16:creationId xmlns:a16="http://schemas.microsoft.com/office/drawing/2014/main" id="{00000000-0008-0000-0200-000002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1" name="正方形/長方形 770">
          <a:extLst>
            <a:ext uri="{FF2B5EF4-FFF2-40B4-BE49-F238E27FC236}">
              <a16:creationId xmlns:a16="http://schemas.microsoft.com/office/drawing/2014/main" id="{00000000-0008-0000-0200-000003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2" name="正方形/長方形 771">
          <a:extLst>
            <a:ext uri="{FF2B5EF4-FFF2-40B4-BE49-F238E27FC236}">
              <a16:creationId xmlns:a16="http://schemas.microsoft.com/office/drawing/2014/main" id="{00000000-0008-0000-0200-000004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3" name="正方形/長方形 772">
          <a:extLst>
            <a:ext uri="{FF2B5EF4-FFF2-40B4-BE49-F238E27FC236}">
              <a16:creationId xmlns:a16="http://schemas.microsoft.com/office/drawing/2014/main" id="{00000000-0008-0000-0200-000005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4" name="テキスト ボックス 773">
          <a:extLst>
            <a:ext uri="{FF2B5EF4-FFF2-40B4-BE49-F238E27FC236}">
              <a16:creationId xmlns:a16="http://schemas.microsoft.com/office/drawing/2014/main" id="{00000000-0008-0000-0200-000006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5" name="直線コネクタ 774">
          <a:extLst>
            <a:ext uri="{FF2B5EF4-FFF2-40B4-BE49-F238E27FC236}">
              <a16:creationId xmlns:a16="http://schemas.microsoft.com/office/drawing/2014/main" id="{00000000-0008-0000-0200-000007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76" name="直線コネクタ 775">
          <a:extLst>
            <a:ext uri="{FF2B5EF4-FFF2-40B4-BE49-F238E27FC236}">
              <a16:creationId xmlns:a16="http://schemas.microsoft.com/office/drawing/2014/main" id="{00000000-0008-0000-0200-000008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77" name="テキスト ボックス 776">
          <a:extLst>
            <a:ext uri="{FF2B5EF4-FFF2-40B4-BE49-F238E27FC236}">
              <a16:creationId xmlns:a16="http://schemas.microsoft.com/office/drawing/2014/main" id="{00000000-0008-0000-0200-000009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78" name="直線コネクタ 777">
          <a:extLst>
            <a:ext uri="{FF2B5EF4-FFF2-40B4-BE49-F238E27FC236}">
              <a16:creationId xmlns:a16="http://schemas.microsoft.com/office/drawing/2014/main" id="{00000000-0008-0000-0200-00000A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79" name="テキスト ボックス 778">
          <a:extLst>
            <a:ext uri="{FF2B5EF4-FFF2-40B4-BE49-F238E27FC236}">
              <a16:creationId xmlns:a16="http://schemas.microsoft.com/office/drawing/2014/main" id="{00000000-0008-0000-0200-00000B030000}"/>
            </a:ext>
          </a:extLst>
        </xdr:cNvPr>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0" name="直線コネクタ 779">
          <a:extLst>
            <a:ext uri="{FF2B5EF4-FFF2-40B4-BE49-F238E27FC236}">
              <a16:creationId xmlns:a16="http://schemas.microsoft.com/office/drawing/2014/main" id="{00000000-0008-0000-0200-00000C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81" name="テキスト ボックス 780">
          <a:extLst>
            <a:ext uri="{FF2B5EF4-FFF2-40B4-BE49-F238E27FC236}">
              <a16:creationId xmlns:a16="http://schemas.microsoft.com/office/drawing/2014/main" id="{00000000-0008-0000-0200-00000D030000}"/>
            </a:ext>
          </a:extLst>
        </xdr:cNvPr>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2" name="直線コネクタ 781">
          <a:extLst>
            <a:ext uri="{FF2B5EF4-FFF2-40B4-BE49-F238E27FC236}">
              <a16:creationId xmlns:a16="http://schemas.microsoft.com/office/drawing/2014/main" id="{00000000-0008-0000-0200-00000E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83" name="テキスト ボックス 782">
          <a:extLst>
            <a:ext uri="{FF2B5EF4-FFF2-40B4-BE49-F238E27FC236}">
              <a16:creationId xmlns:a16="http://schemas.microsoft.com/office/drawing/2014/main" id="{00000000-0008-0000-0200-00000F030000}"/>
            </a:ext>
          </a:extLst>
        </xdr:cNvPr>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4" name="直線コネクタ 783">
          <a:extLst>
            <a:ext uri="{FF2B5EF4-FFF2-40B4-BE49-F238E27FC236}">
              <a16:creationId xmlns:a16="http://schemas.microsoft.com/office/drawing/2014/main" id="{00000000-0008-0000-0200-000010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85" name="テキスト ボックス 784">
          <a:extLst>
            <a:ext uri="{FF2B5EF4-FFF2-40B4-BE49-F238E27FC236}">
              <a16:creationId xmlns:a16="http://schemas.microsoft.com/office/drawing/2014/main" id="{00000000-0008-0000-0200-000011030000}"/>
            </a:ext>
          </a:extLst>
        </xdr:cNvPr>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87" name="テキスト ボックス 786">
          <a:extLst>
            <a:ext uri="{FF2B5EF4-FFF2-40B4-BE49-F238E27FC236}">
              <a16:creationId xmlns:a16="http://schemas.microsoft.com/office/drawing/2014/main" id="{00000000-0008-0000-0200-000013030000}"/>
            </a:ext>
          </a:extLst>
        </xdr:cNvPr>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8" name="【消防施設】&#10;一人当たり面積グラフ枠">
          <a:extLst>
            <a:ext uri="{FF2B5EF4-FFF2-40B4-BE49-F238E27FC236}">
              <a16:creationId xmlns:a16="http://schemas.microsoft.com/office/drawing/2014/main" id="{00000000-0008-0000-0200-000014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789" name="直線コネクタ 788">
          <a:extLst>
            <a:ext uri="{FF2B5EF4-FFF2-40B4-BE49-F238E27FC236}">
              <a16:creationId xmlns:a16="http://schemas.microsoft.com/office/drawing/2014/main" id="{00000000-0008-0000-0200-000015030000}"/>
            </a:ext>
          </a:extLst>
        </xdr:cNvPr>
        <xdr:cNvCxnSpPr/>
      </xdr:nvCxnSpPr>
      <xdr:spPr>
        <a:xfrm flipV="1">
          <a:off x="22160864" y="13443490"/>
          <a:ext cx="0" cy="141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790" name="【消防施設】&#10;一人当たり面積最小値テキスト">
          <a:extLst>
            <a:ext uri="{FF2B5EF4-FFF2-40B4-BE49-F238E27FC236}">
              <a16:creationId xmlns:a16="http://schemas.microsoft.com/office/drawing/2014/main" id="{00000000-0008-0000-0200-000016030000}"/>
            </a:ext>
          </a:extLst>
        </xdr:cNvPr>
        <xdr:cNvSpPr txBox="1"/>
      </xdr:nvSpPr>
      <xdr:spPr>
        <a:xfrm>
          <a:off x="22199600" y="149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91" name="直線コネクタ 790">
          <a:extLst>
            <a:ext uri="{FF2B5EF4-FFF2-40B4-BE49-F238E27FC236}">
              <a16:creationId xmlns:a16="http://schemas.microsoft.com/office/drawing/2014/main" id="{00000000-0008-0000-0200-000017030000}"/>
            </a:ext>
          </a:extLst>
        </xdr:cNvPr>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792" name="【消防施設】&#10;一人当たり面積最大値テキスト">
          <a:extLst>
            <a:ext uri="{FF2B5EF4-FFF2-40B4-BE49-F238E27FC236}">
              <a16:creationId xmlns:a16="http://schemas.microsoft.com/office/drawing/2014/main" id="{00000000-0008-0000-0200-000018030000}"/>
            </a:ext>
          </a:extLst>
        </xdr:cNvPr>
        <xdr:cNvSpPr txBox="1"/>
      </xdr:nvSpPr>
      <xdr:spPr>
        <a:xfrm>
          <a:off x="22199600" y="1321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793" name="直線コネクタ 792">
          <a:extLst>
            <a:ext uri="{FF2B5EF4-FFF2-40B4-BE49-F238E27FC236}">
              <a16:creationId xmlns:a16="http://schemas.microsoft.com/office/drawing/2014/main" id="{00000000-0008-0000-0200-000019030000}"/>
            </a:ext>
          </a:extLst>
        </xdr:cNvPr>
        <xdr:cNvCxnSpPr/>
      </xdr:nvCxnSpPr>
      <xdr:spPr>
        <a:xfrm>
          <a:off x="22072600" y="134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794" name="【消防施設】&#10;一人当たり面積平均値テキスト">
          <a:extLst>
            <a:ext uri="{FF2B5EF4-FFF2-40B4-BE49-F238E27FC236}">
              <a16:creationId xmlns:a16="http://schemas.microsoft.com/office/drawing/2014/main" id="{00000000-0008-0000-0200-00001A030000}"/>
            </a:ext>
          </a:extLst>
        </xdr:cNvPr>
        <xdr:cNvSpPr txBox="1"/>
      </xdr:nvSpPr>
      <xdr:spPr>
        <a:xfrm>
          <a:off x="2219960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795" name="フローチャート: 判断 794">
          <a:extLst>
            <a:ext uri="{FF2B5EF4-FFF2-40B4-BE49-F238E27FC236}">
              <a16:creationId xmlns:a16="http://schemas.microsoft.com/office/drawing/2014/main" id="{00000000-0008-0000-0200-00001B030000}"/>
            </a:ext>
          </a:extLst>
        </xdr:cNvPr>
        <xdr:cNvSpPr/>
      </xdr:nvSpPr>
      <xdr:spPr>
        <a:xfrm>
          <a:off x="22110700" y="148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796" name="フローチャート: 判断 795">
          <a:extLst>
            <a:ext uri="{FF2B5EF4-FFF2-40B4-BE49-F238E27FC236}">
              <a16:creationId xmlns:a16="http://schemas.microsoft.com/office/drawing/2014/main" id="{00000000-0008-0000-0200-00001C030000}"/>
            </a:ext>
          </a:extLst>
        </xdr:cNvPr>
        <xdr:cNvSpPr/>
      </xdr:nvSpPr>
      <xdr:spPr>
        <a:xfrm>
          <a:off x="21272500" y="14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62962</xdr:rowOff>
    </xdr:from>
    <xdr:to>
      <xdr:col>107</xdr:col>
      <xdr:colOff>101600</xdr:colOff>
      <xdr:row>86</xdr:row>
      <xdr:rowOff>164562</xdr:rowOff>
    </xdr:to>
    <xdr:sp macro="" textlink="">
      <xdr:nvSpPr>
        <xdr:cNvPr id="797" name="フローチャート: 判断 796">
          <a:extLst>
            <a:ext uri="{FF2B5EF4-FFF2-40B4-BE49-F238E27FC236}">
              <a16:creationId xmlns:a16="http://schemas.microsoft.com/office/drawing/2014/main" id="{00000000-0008-0000-0200-00001D030000}"/>
            </a:ext>
          </a:extLst>
        </xdr:cNvPr>
        <xdr:cNvSpPr/>
      </xdr:nvSpPr>
      <xdr:spPr>
        <a:xfrm>
          <a:off x="20383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62974</xdr:rowOff>
    </xdr:from>
    <xdr:to>
      <xdr:col>102</xdr:col>
      <xdr:colOff>165100</xdr:colOff>
      <xdr:row>86</xdr:row>
      <xdr:rowOff>164574</xdr:rowOff>
    </xdr:to>
    <xdr:sp macro="" textlink="">
      <xdr:nvSpPr>
        <xdr:cNvPr id="798" name="フローチャート: 判断 797">
          <a:extLst>
            <a:ext uri="{FF2B5EF4-FFF2-40B4-BE49-F238E27FC236}">
              <a16:creationId xmlns:a16="http://schemas.microsoft.com/office/drawing/2014/main" id="{00000000-0008-0000-0200-00001E030000}"/>
            </a:ext>
          </a:extLst>
        </xdr:cNvPr>
        <xdr:cNvSpPr/>
      </xdr:nvSpPr>
      <xdr:spPr>
        <a:xfrm>
          <a:off x="19494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62985</xdr:rowOff>
    </xdr:from>
    <xdr:to>
      <xdr:col>98</xdr:col>
      <xdr:colOff>38100</xdr:colOff>
      <xdr:row>86</xdr:row>
      <xdr:rowOff>164585</xdr:rowOff>
    </xdr:to>
    <xdr:sp macro="" textlink="">
      <xdr:nvSpPr>
        <xdr:cNvPr id="799" name="フローチャート: 判断 798">
          <a:extLst>
            <a:ext uri="{FF2B5EF4-FFF2-40B4-BE49-F238E27FC236}">
              <a16:creationId xmlns:a16="http://schemas.microsoft.com/office/drawing/2014/main" id="{00000000-0008-0000-0200-00001F030000}"/>
            </a:ext>
          </a:extLst>
        </xdr:cNvPr>
        <xdr:cNvSpPr/>
      </xdr:nvSpPr>
      <xdr:spPr>
        <a:xfrm>
          <a:off x="18605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0" name="テキスト ボックス 799">
          <a:extLst>
            <a:ext uri="{FF2B5EF4-FFF2-40B4-BE49-F238E27FC236}">
              <a16:creationId xmlns:a16="http://schemas.microsoft.com/office/drawing/2014/main" id="{00000000-0008-0000-0200-000020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2" name="テキスト ボックス 801">
          <a:extLst>
            <a:ext uri="{FF2B5EF4-FFF2-40B4-BE49-F238E27FC236}">
              <a16:creationId xmlns:a16="http://schemas.microsoft.com/office/drawing/2014/main" id="{00000000-0008-0000-0200-000022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3" name="テキスト ボックス 802">
          <a:extLst>
            <a:ext uri="{FF2B5EF4-FFF2-40B4-BE49-F238E27FC236}">
              <a16:creationId xmlns:a16="http://schemas.microsoft.com/office/drawing/2014/main" id="{00000000-0008-0000-0200-000023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00000000-0008-0000-0200-000024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62909</xdr:rowOff>
    </xdr:from>
    <xdr:to>
      <xdr:col>116</xdr:col>
      <xdr:colOff>114300</xdr:colOff>
      <xdr:row>86</xdr:row>
      <xdr:rowOff>164509</xdr:rowOff>
    </xdr:to>
    <xdr:sp macro="" textlink="">
      <xdr:nvSpPr>
        <xdr:cNvPr id="805" name="楕円 804">
          <a:extLst>
            <a:ext uri="{FF2B5EF4-FFF2-40B4-BE49-F238E27FC236}">
              <a16:creationId xmlns:a16="http://schemas.microsoft.com/office/drawing/2014/main" id="{00000000-0008-0000-0200-000025030000}"/>
            </a:ext>
          </a:extLst>
        </xdr:cNvPr>
        <xdr:cNvSpPr/>
      </xdr:nvSpPr>
      <xdr:spPr>
        <a:xfrm>
          <a:off x="22110700" y="1480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34147</xdr:rowOff>
    </xdr:from>
    <xdr:ext cx="469744" cy="259045"/>
    <xdr:sp macro="" textlink="">
      <xdr:nvSpPr>
        <xdr:cNvPr id="806" name="【消防施設】&#10;一人当たり面積該当値テキスト">
          <a:extLst>
            <a:ext uri="{FF2B5EF4-FFF2-40B4-BE49-F238E27FC236}">
              <a16:creationId xmlns:a16="http://schemas.microsoft.com/office/drawing/2014/main" id="{00000000-0008-0000-0200-000026030000}"/>
            </a:ext>
          </a:extLst>
        </xdr:cNvPr>
        <xdr:cNvSpPr txBox="1"/>
      </xdr:nvSpPr>
      <xdr:spPr>
        <a:xfrm>
          <a:off x="22199600" y="1477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62917</xdr:rowOff>
    </xdr:from>
    <xdr:to>
      <xdr:col>112</xdr:col>
      <xdr:colOff>38100</xdr:colOff>
      <xdr:row>86</xdr:row>
      <xdr:rowOff>164517</xdr:rowOff>
    </xdr:to>
    <xdr:sp macro="" textlink="">
      <xdr:nvSpPr>
        <xdr:cNvPr id="807" name="楕円 806">
          <a:extLst>
            <a:ext uri="{FF2B5EF4-FFF2-40B4-BE49-F238E27FC236}">
              <a16:creationId xmlns:a16="http://schemas.microsoft.com/office/drawing/2014/main" id="{00000000-0008-0000-0200-000027030000}"/>
            </a:ext>
          </a:extLst>
        </xdr:cNvPr>
        <xdr:cNvSpPr/>
      </xdr:nvSpPr>
      <xdr:spPr>
        <a:xfrm>
          <a:off x="21272500" y="1480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113709</xdr:rowOff>
    </xdr:from>
    <xdr:to>
      <xdr:col>116</xdr:col>
      <xdr:colOff>63500</xdr:colOff>
      <xdr:row>86</xdr:row>
      <xdr:rowOff>113717</xdr:rowOff>
    </xdr:to>
    <xdr:cxnSp macro="">
      <xdr:nvCxnSpPr>
        <xdr:cNvPr id="808" name="直線コネクタ 807">
          <a:extLst>
            <a:ext uri="{FF2B5EF4-FFF2-40B4-BE49-F238E27FC236}">
              <a16:creationId xmlns:a16="http://schemas.microsoft.com/office/drawing/2014/main" id="{00000000-0008-0000-0200-000028030000}"/>
            </a:ext>
          </a:extLst>
        </xdr:cNvPr>
        <xdr:cNvCxnSpPr/>
      </xdr:nvCxnSpPr>
      <xdr:spPr>
        <a:xfrm flipV="1">
          <a:off x="21323300" y="14858409"/>
          <a:ext cx="8382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62917</xdr:rowOff>
    </xdr:from>
    <xdr:to>
      <xdr:col>107</xdr:col>
      <xdr:colOff>101600</xdr:colOff>
      <xdr:row>86</xdr:row>
      <xdr:rowOff>164517</xdr:rowOff>
    </xdr:to>
    <xdr:sp macro="" textlink="">
      <xdr:nvSpPr>
        <xdr:cNvPr id="809" name="楕円 808">
          <a:extLst>
            <a:ext uri="{FF2B5EF4-FFF2-40B4-BE49-F238E27FC236}">
              <a16:creationId xmlns:a16="http://schemas.microsoft.com/office/drawing/2014/main" id="{00000000-0008-0000-0200-000029030000}"/>
            </a:ext>
          </a:extLst>
        </xdr:cNvPr>
        <xdr:cNvSpPr/>
      </xdr:nvSpPr>
      <xdr:spPr>
        <a:xfrm>
          <a:off x="20383500" y="1480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113717</xdr:rowOff>
    </xdr:from>
    <xdr:to>
      <xdr:col>111</xdr:col>
      <xdr:colOff>177800</xdr:colOff>
      <xdr:row>86</xdr:row>
      <xdr:rowOff>113717</xdr:rowOff>
    </xdr:to>
    <xdr:cxnSp macro="">
      <xdr:nvCxnSpPr>
        <xdr:cNvPr id="810" name="直線コネクタ 809">
          <a:extLst>
            <a:ext uri="{FF2B5EF4-FFF2-40B4-BE49-F238E27FC236}">
              <a16:creationId xmlns:a16="http://schemas.microsoft.com/office/drawing/2014/main" id="{00000000-0008-0000-0200-00002A030000}"/>
            </a:ext>
          </a:extLst>
        </xdr:cNvPr>
        <xdr:cNvCxnSpPr/>
      </xdr:nvCxnSpPr>
      <xdr:spPr>
        <a:xfrm>
          <a:off x="20434300" y="148584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62936</xdr:rowOff>
    </xdr:from>
    <xdr:to>
      <xdr:col>102</xdr:col>
      <xdr:colOff>165100</xdr:colOff>
      <xdr:row>86</xdr:row>
      <xdr:rowOff>164536</xdr:rowOff>
    </xdr:to>
    <xdr:sp macro="" textlink="">
      <xdr:nvSpPr>
        <xdr:cNvPr id="811" name="楕円 810">
          <a:extLst>
            <a:ext uri="{FF2B5EF4-FFF2-40B4-BE49-F238E27FC236}">
              <a16:creationId xmlns:a16="http://schemas.microsoft.com/office/drawing/2014/main" id="{00000000-0008-0000-0200-00002B030000}"/>
            </a:ext>
          </a:extLst>
        </xdr:cNvPr>
        <xdr:cNvSpPr/>
      </xdr:nvSpPr>
      <xdr:spPr>
        <a:xfrm>
          <a:off x="19494500" y="148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113717</xdr:rowOff>
    </xdr:from>
    <xdr:to>
      <xdr:col>107</xdr:col>
      <xdr:colOff>50800</xdr:colOff>
      <xdr:row>86</xdr:row>
      <xdr:rowOff>113736</xdr:rowOff>
    </xdr:to>
    <xdr:cxnSp macro="">
      <xdr:nvCxnSpPr>
        <xdr:cNvPr id="812" name="直線コネクタ 811">
          <a:extLst>
            <a:ext uri="{FF2B5EF4-FFF2-40B4-BE49-F238E27FC236}">
              <a16:creationId xmlns:a16="http://schemas.microsoft.com/office/drawing/2014/main" id="{00000000-0008-0000-0200-00002C030000}"/>
            </a:ext>
          </a:extLst>
        </xdr:cNvPr>
        <xdr:cNvCxnSpPr/>
      </xdr:nvCxnSpPr>
      <xdr:spPr>
        <a:xfrm flipV="1">
          <a:off x="19545300" y="14858417"/>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62940</xdr:rowOff>
    </xdr:from>
    <xdr:to>
      <xdr:col>98</xdr:col>
      <xdr:colOff>38100</xdr:colOff>
      <xdr:row>86</xdr:row>
      <xdr:rowOff>164540</xdr:rowOff>
    </xdr:to>
    <xdr:sp macro="" textlink="">
      <xdr:nvSpPr>
        <xdr:cNvPr id="813" name="楕円 812">
          <a:extLst>
            <a:ext uri="{FF2B5EF4-FFF2-40B4-BE49-F238E27FC236}">
              <a16:creationId xmlns:a16="http://schemas.microsoft.com/office/drawing/2014/main" id="{00000000-0008-0000-0200-00002D030000}"/>
            </a:ext>
          </a:extLst>
        </xdr:cNvPr>
        <xdr:cNvSpPr/>
      </xdr:nvSpPr>
      <xdr:spPr>
        <a:xfrm>
          <a:off x="18605500" y="1480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113736</xdr:rowOff>
    </xdr:from>
    <xdr:to>
      <xdr:col>102</xdr:col>
      <xdr:colOff>114300</xdr:colOff>
      <xdr:row>86</xdr:row>
      <xdr:rowOff>113740</xdr:rowOff>
    </xdr:to>
    <xdr:cxnSp macro="">
      <xdr:nvCxnSpPr>
        <xdr:cNvPr id="814" name="直線コネクタ 813">
          <a:extLst>
            <a:ext uri="{FF2B5EF4-FFF2-40B4-BE49-F238E27FC236}">
              <a16:creationId xmlns:a16="http://schemas.microsoft.com/office/drawing/2014/main" id="{00000000-0008-0000-0200-00002E030000}"/>
            </a:ext>
          </a:extLst>
        </xdr:cNvPr>
        <xdr:cNvCxnSpPr/>
      </xdr:nvCxnSpPr>
      <xdr:spPr>
        <a:xfrm flipV="1">
          <a:off x="18656300" y="14858436"/>
          <a:ext cx="8890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2861</xdr:rowOff>
    </xdr:from>
    <xdr:ext cx="469744" cy="259045"/>
    <xdr:sp macro="" textlink="">
      <xdr:nvSpPr>
        <xdr:cNvPr id="815" name="n_1aveValue【消防施設】&#10;一人当たり面積">
          <a:extLst>
            <a:ext uri="{FF2B5EF4-FFF2-40B4-BE49-F238E27FC236}">
              <a16:creationId xmlns:a16="http://schemas.microsoft.com/office/drawing/2014/main" id="{00000000-0008-0000-0200-00002F030000}"/>
            </a:ext>
          </a:extLst>
        </xdr:cNvPr>
        <xdr:cNvSpPr txBox="1"/>
      </xdr:nvSpPr>
      <xdr:spPr>
        <a:xfrm>
          <a:off x="21075727" y="145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155689</xdr:rowOff>
    </xdr:from>
    <xdr:ext cx="469744" cy="259045"/>
    <xdr:sp macro="" textlink="">
      <xdr:nvSpPr>
        <xdr:cNvPr id="816" name="n_2aveValue【消防施設】&#10;一人当たり面積">
          <a:extLst>
            <a:ext uri="{FF2B5EF4-FFF2-40B4-BE49-F238E27FC236}">
              <a16:creationId xmlns:a16="http://schemas.microsoft.com/office/drawing/2014/main" id="{00000000-0008-0000-0200-000030030000}"/>
            </a:ext>
          </a:extLst>
        </xdr:cNvPr>
        <xdr:cNvSpPr txBox="1"/>
      </xdr:nvSpPr>
      <xdr:spPr>
        <a:xfrm>
          <a:off x="20199427" y="149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155701</xdr:rowOff>
    </xdr:from>
    <xdr:ext cx="469744" cy="259045"/>
    <xdr:sp macro="" textlink="">
      <xdr:nvSpPr>
        <xdr:cNvPr id="817" name="n_3aveValue【消防施設】&#10;一人当たり面積">
          <a:extLst>
            <a:ext uri="{FF2B5EF4-FFF2-40B4-BE49-F238E27FC236}">
              <a16:creationId xmlns:a16="http://schemas.microsoft.com/office/drawing/2014/main" id="{00000000-0008-0000-0200-000031030000}"/>
            </a:ext>
          </a:extLst>
        </xdr:cNvPr>
        <xdr:cNvSpPr txBox="1"/>
      </xdr:nvSpPr>
      <xdr:spPr>
        <a:xfrm>
          <a:off x="19310427" y="1490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155712</xdr:rowOff>
    </xdr:from>
    <xdr:ext cx="469744" cy="259045"/>
    <xdr:sp macro="" textlink="">
      <xdr:nvSpPr>
        <xdr:cNvPr id="818" name="n_4aveValue【消防施設】&#10;一人当たり面積">
          <a:extLst>
            <a:ext uri="{FF2B5EF4-FFF2-40B4-BE49-F238E27FC236}">
              <a16:creationId xmlns:a16="http://schemas.microsoft.com/office/drawing/2014/main" id="{00000000-0008-0000-0200-000032030000}"/>
            </a:ext>
          </a:extLst>
        </xdr:cNvPr>
        <xdr:cNvSpPr txBox="1"/>
      </xdr:nvSpPr>
      <xdr:spPr>
        <a:xfrm>
          <a:off x="18421427" y="1490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155644</xdr:rowOff>
    </xdr:from>
    <xdr:ext cx="469744" cy="259045"/>
    <xdr:sp macro="" textlink="">
      <xdr:nvSpPr>
        <xdr:cNvPr id="819" name="n_1mainValue【消防施設】&#10;一人当たり面積">
          <a:extLst>
            <a:ext uri="{FF2B5EF4-FFF2-40B4-BE49-F238E27FC236}">
              <a16:creationId xmlns:a16="http://schemas.microsoft.com/office/drawing/2014/main" id="{00000000-0008-0000-0200-000033030000}"/>
            </a:ext>
          </a:extLst>
        </xdr:cNvPr>
        <xdr:cNvSpPr txBox="1"/>
      </xdr:nvSpPr>
      <xdr:spPr>
        <a:xfrm>
          <a:off x="21075727" y="14900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9594</xdr:rowOff>
    </xdr:from>
    <xdr:ext cx="469744" cy="259045"/>
    <xdr:sp macro="" textlink="">
      <xdr:nvSpPr>
        <xdr:cNvPr id="820" name="n_2mainValue【消防施設】&#10;一人当たり面積">
          <a:extLst>
            <a:ext uri="{FF2B5EF4-FFF2-40B4-BE49-F238E27FC236}">
              <a16:creationId xmlns:a16="http://schemas.microsoft.com/office/drawing/2014/main" id="{00000000-0008-0000-0200-000034030000}"/>
            </a:ext>
          </a:extLst>
        </xdr:cNvPr>
        <xdr:cNvSpPr txBox="1"/>
      </xdr:nvSpPr>
      <xdr:spPr>
        <a:xfrm>
          <a:off x="20199427" y="1458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9613</xdr:rowOff>
    </xdr:from>
    <xdr:ext cx="469744" cy="259045"/>
    <xdr:sp macro="" textlink="">
      <xdr:nvSpPr>
        <xdr:cNvPr id="821" name="n_3mainValue【消防施設】&#10;一人当たり面積">
          <a:extLst>
            <a:ext uri="{FF2B5EF4-FFF2-40B4-BE49-F238E27FC236}">
              <a16:creationId xmlns:a16="http://schemas.microsoft.com/office/drawing/2014/main" id="{00000000-0008-0000-0200-000035030000}"/>
            </a:ext>
          </a:extLst>
        </xdr:cNvPr>
        <xdr:cNvSpPr txBox="1"/>
      </xdr:nvSpPr>
      <xdr:spPr>
        <a:xfrm>
          <a:off x="19310427" y="1458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9617</xdr:rowOff>
    </xdr:from>
    <xdr:ext cx="469744" cy="259045"/>
    <xdr:sp macro="" textlink="">
      <xdr:nvSpPr>
        <xdr:cNvPr id="822" name="n_4mainValue【消防施設】&#10;一人当たり面積">
          <a:extLst>
            <a:ext uri="{FF2B5EF4-FFF2-40B4-BE49-F238E27FC236}">
              <a16:creationId xmlns:a16="http://schemas.microsoft.com/office/drawing/2014/main" id="{00000000-0008-0000-0200-000036030000}"/>
            </a:ext>
          </a:extLst>
        </xdr:cNvPr>
        <xdr:cNvSpPr txBox="1"/>
      </xdr:nvSpPr>
      <xdr:spPr>
        <a:xfrm>
          <a:off x="18421427" y="1458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3" name="正方形/長方形 822">
          <a:extLst>
            <a:ext uri="{FF2B5EF4-FFF2-40B4-BE49-F238E27FC236}">
              <a16:creationId xmlns:a16="http://schemas.microsoft.com/office/drawing/2014/main" id="{00000000-0008-0000-0200-000037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4" name="正方形/長方形 823">
          <a:extLst>
            <a:ext uri="{FF2B5EF4-FFF2-40B4-BE49-F238E27FC236}">
              <a16:creationId xmlns:a16="http://schemas.microsoft.com/office/drawing/2014/main" id="{00000000-0008-0000-0200-000038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5" name="正方形/長方形 824">
          <a:extLst>
            <a:ext uri="{FF2B5EF4-FFF2-40B4-BE49-F238E27FC236}">
              <a16:creationId xmlns:a16="http://schemas.microsoft.com/office/drawing/2014/main" id="{00000000-0008-0000-0200-000039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6" name="正方形/長方形 825">
          <a:extLst>
            <a:ext uri="{FF2B5EF4-FFF2-40B4-BE49-F238E27FC236}">
              <a16:creationId xmlns:a16="http://schemas.microsoft.com/office/drawing/2014/main" id="{00000000-0008-0000-0200-00003A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7" name="正方形/長方形 826">
          <a:extLst>
            <a:ext uri="{FF2B5EF4-FFF2-40B4-BE49-F238E27FC236}">
              <a16:creationId xmlns:a16="http://schemas.microsoft.com/office/drawing/2014/main" id="{00000000-0008-0000-0200-00003B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8" name="正方形/長方形 827">
          <a:extLst>
            <a:ext uri="{FF2B5EF4-FFF2-40B4-BE49-F238E27FC236}">
              <a16:creationId xmlns:a16="http://schemas.microsoft.com/office/drawing/2014/main" id="{00000000-0008-0000-0200-00003C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9" name="正方形/長方形 828">
          <a:extLst>
            <a:ext uri="{FF2B5EF4-FFF2-40B4-BE49-F238E27FC236}">
              <a16:creationId xmlns:a16="http://schemas.microsoft.com/office/drawing/2014/main" id="{00000000-0008-0000-0200-00003D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0" name="正方形/長方形 829">
          <a:extLst>
            <a:ext uri="{FF2B5EF4-FFF2-40B4-BE49-F238E27FC236}">
              <a16:creationId xmlns:a16="http://schemas.microsoft.com/office/drawing/2014/main" id="{00000000-0008-0000-0200-00003E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1" name="テキスト ボックス 830">
          <a:extLst>
            <a:ext uri="{FF2B5EF4-FFF2-40B4-BE49-F238E27FC236}">
              <a16:creationId xmlns:a16="http://schemas.microsoft.com/office/drawing/2014/main" id="{00000000-0008-0000-0200-00003F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2" name="直線コネクタ 831">
          <a:extLst>
            <a:ext uri="{FF2B5EF4-FFF2-40B4-BE49-F238E27FC236}">
              <a16:creationId xmlns:a16="http://schemas.microsoft.com/office/drawing/2014/main" id="{00000000-0008-0000-0200-000040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3" name="テキスト ボックス 832">
          <a:extLst>
            <a:ext uri="{FF2B5EF4-FFF2-40B4-BE49-F238E27FC236}">
              <a16:creationId xmlns:a16="http://schemas.microsoft.com/office/drawing/2014/main" id="{00000000-0008-0000-0200-000041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4" name="直線コネクタ 833">
          <a:extLst>
            <a:ext uri="{FF2B5EF4-FFF2-40B4-BE49-F238E27FC236}">
              <a16:creationId xmlns:a16="http://schemas.microsoft.com/office/drawing/2014/main" id="{00000000-0008-0000-0200-000042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5" name="テキスト ボックス 834">
          <a:extLst>
            <a:ext uri="{FF2B5EF4-FFF2-40B4-BE49-F238E27FC236}">
              <a16:creationId xmlns:a16="http://schemas.microsoft.com/office/drawing/2014/main" id="{00000000-0008-0000-0200-000043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6" name="直線コネクタ 835">
          <a:extLst>
            <a:ext uri="{FF2B5EF4-FFF2-40B4-BE49-F238E27FC236}">
              <a16:creationId xmlns:a16="http://schemas.microsoft.com/office/drawing/2014/main" id="{00000000-0008-0000-0200-000044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7" name="テキスト ボックス 836">
          <a:extLst>
            <a:ext uri="{FF2B5EF4-FFF2-40B4-BE49-F238E27FC236}">
              <a16:creationId xmlns:a16="http://schemas.microsoft.com/office/drawing/2014/main" id="{00000000-0008-0000-0200-000045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8" name="直線コネクタ 837">
          <a:extLst>
            <a:ext uri="{FF2B5EF4-FFF2-40B4-BE49-F238E27FC236}">
              <a16:creationId xmlns:a16="http://schemas.microsoft.com/office/drawing/2014/main" id="{00000000-0008-0000-0200-000046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9" name="テキスト ボックス 838">
          <a:extLst>
            <a:ext uri="{FF2B5EF4-FFF2-40B4-BE49-F238E27FC236}">
              <a16:creationId xmlns:a16="http://schemas.microsoft.com/office/drawing/2014/main" id="{00000000-0008-0000-0200-000047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0" name="直線コネクタ 839">
          <a:extLst>
            <a:ext uri="{FF2B5EF4-FFF2-40B4-BE49-F238E27FC236}">
              <a16:creationId xmlns:a16="http://schemas.microsoft.com/office/drawing/2014/main" id="{00000000-0008-0000-0200-000048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1" name="テキスト ボックス 840">
          <a:extLst>
            <a:ext uri="{FF2B5EF4-FFF2-40B4-BE49-F238E27FC236}">
              <a16:creationId xmlns:a16="http://schemas.microsoft.com/office/drawing/2014/main" id="{00000000-0008-0000-0200-000049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2" name="直線コネクタ 841">
          <a:extLst>
            <a:ext uri="{FF2B5EF4-FFF2-40B4-BE49-F238E27FC236}">
              <a16:creationId xmlns:a16="http://schemas.microsoft.com/office/drawing/2014/main" id="{00000000-0008-0000-0200-00004A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3" name="テキスト ボックス 842">
          <a:extLst>
            <a:ext uri="{FF2B5EF4-FFF2-40B4-BE49-F238E27FC236}">
              <a16:creationId xmlns:a16="http://schemas.microsoft.com/office/drawing/2014/main" id="{00000000-0008-0000-0200-00004B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4" name="直線コネクタ 843">
          <a:extLst>
            <a:ext uri="{FF2B5EF4-FFF2-40B4-BE49-F238E27FC236}">
              <a16:creationId xmlns:a16="http://schemas.microsoft.com/office/drawing/2014/main" id="{00000000-0008-0000-0200-00004C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5" name="テキスト ボックス 844">
          <a:extLst>
            <a:ext uri="{FF2B5EF4-FFF2-40B4-BE49-F238E27FC236}">
              <a16:creationId xmlns:a16="http://schemas.microsoft.com/office/drawing/2014/main" id="{00000000-0008-0000-0200-00004D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6" name="直線コネクタ 845">
          <a:extLst>
            <a:ext uri="{FF2B5EF4-FFF2-40B4-BE49-F238E27FC236}">
              <a16:creationId xmlns:a16="http://schemas.microsoft.com/office/drawing/2014/main" id="{00000000-0008-0000-0200-00004E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庁舎】&#10;有形固定資産減価償却率グラフ枠">
          <a:extLst>
            <a:ext uri="{FF2B5EF4-FFF2-40B4-BE49-F238E27FC236}">
              <a16:creationId xmlns:a16="http://schemas.microsoft.com/office/drawing/2014/main" id="{00000000-0008-0000-0200-00004F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848" name="直線コネクタ 847">
          <a:extLst>
            <a:ext uri="{FF2B5EF4-FFF2-40B4-BE49-F238E27FC236}">
              <a16:creationId xmlns:a16="http://schemas.microsoft.com/office/drawing/2014/main" id="{00000000-0008-0000-0200-000050030000}"/>
            </a:ext>
          </a:extLst>
        </xdr:cNvPr>
        <xdr:cNvCxnSpPr/>
      </xdr:nvCxnSpPr>
      <xdr:spPr>
        <a:xfrm flipV="1">
          <a:off x="1631886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49" name="【庁舎】&#10;有形固定資産減価償却率最小値テキスト">
          <a:extLst>
            <a:ext uri="{FF2B5EF4-FFF2-40B4-BE49-F238E27FC236}">
              <a16:creationId xmlns:a16="http://schemas.microsoft.com/office/drawing/2014/main" id="{00000000-0008-0000-0200-000051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50" name="直線コネクタ 849">
          <a:extLst>
            <a:ext uri="{FF2B5EF4-FFF2-40B4-BE49-F238E27FC236}">
              <a16:creationId xmlns:a16="http://schemas.microsoft.com/office/drawing/2014/main" id="{00000000-0008-0000-0200-000052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851" name="【庁舎】&#10;有形固定資産減価償却率最大値テキスト">
          <a:extLst>
            <a:ext uri="{FF2B5EF4-FFF2-40B4-BE49-F238E27FC236}">
              <a16:creationId xmlns:a16="http://schemas.microsoft.com/office/drawing/2014/main" id="{00000000-0008-0000-0200-000053030000}"/>
            </a:ext>
          </a:extLst>
        </xdr:cNvPr>
        <xdr:cNvSpPr txBox="1"/>
      </xdr:nvSpPr>
      <xdr:spPr>
        <a:xfrm>
          <a:off x="16357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852" name="直線コネクタ 851">
          <a:extLst>
            <a:ext uri="{FF2B5EF4-FFF2-40B4-BE49-F238E27FC236}">
              <a16:creationId xmlns:a16="http://schemas.microsoft.com/office/drawing/2014/main" id="{00000000-0008-0000-0200-000054030000}"/>
            </a:ext>
          </a:extLst>
        </xdr:cNvPr>
        <xdr:cNvCxnSpPr/>
      </xdr:nvCxnSpPr>
      <xdr:spPr>
        <a:xfrm>
          <a:off x="16230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163847</xdr:rowOff>
    </xdr:from>
    <xdr:ext cx="405111" cy="259045"/>
    <xdr:sp macro="" textlink="">
      <xdr:nvSpPr>
        <xdr:cNvPr id="853" name="【庁舎】&#10;有形固定資産減価償却率平均値テキスト">
          <a:extLst>
            <a:ext uri="{FF2B5EF4-FFF2-40B4-BE49-F238E27FC236}">
              <a16:creationId xmlns:a16="http://schemas.microsoft.com/office/drawing/2014/main" id="{00000000-0008-0000-0200-000055030000}"/>
            </a:ext>
          </a:extLst>
        </xdr:cNvPr>
        <xdr:cNvSpPr txBox="1"/>
      </xdr:nvSpPr>
      <xdr:spPr>
        <a:xfrm>
          <a:off x="16357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854" name="フローチャート: 判断 853">
          <a:extLst>
            <a:ext uri="{FF2B5EF4-FFF2-40B4-BE49-F238E27FC236}">
              <a16:creationId xmlns:a16="http://schemas.microsoft.com/office/drawing/2014/main" id="{00000000-0008-0000-0200-000056030000}"/>
            </a:ext>
          </a:extLst>
        </xdr:cNvPr>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55" name="フローチャート: 判断 854">
          <a:extLst>
            <a:ext uri="{FF2B5EF4-FFF2-40B4-BE49-F238E27FC236}">
              <a16:creationId xmlns:a16="http://schemas.microsoft.com/office/drawing/2014/main" id="{00000000-0008-0000-0200-000057030000}"/>
            </a:ext>
          </a:extLst>
        </xdr:cNvPr>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856" name="フローチャート: 判断 855">
          <a:extLst>
            <a:ext uri="{FF2B5EF4-FFF2-40B4-BE49-F238E27FC236}">
              <a16:creationId xmlns:a16="http://schemas.microsoft.com/office/drawing/2014/main" id="{00000000-0008-0000-0200-000058030000}"/>
            </a:ext>
          </a:extLst>
        </xdr:cNvPr>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857" name="フローチャート: 判断 856">
          <a:extLst>
            <a:ext uri="{FF2B5EF4-FFF2-40B4-BE49-F238E27FC236}">
              <a16:creationId xmlns:a16="http://schemas.microsoft.com/office/drawing/2014/main" id="{00000000-0008-0000-0200-000059030000}"/>
            </a:ext>
          </a:extLst>
        </xdr:cNvPr>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858" name="フローチャート: 判断 857">
          <a:extLst>
            <a:ext uri="{FF2B5EF4-FFF2-40B4-BE49-F238E27FC236}">
              <a16:creationId xmlns:a16="http://schemas.microsoft.com/office/drawing/2014/main" id="{00000000-0008-0000-0200-00005A030000}"/>
            </a:ext>
          </a:extLst>
        </xdr:cNvPr>
        <xdr:cNvSpPr/>
      </xdr:nvSpPr>
      <xdr:spPr>
        <a:xfrm>
          <a:off x="12763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9" name="テキスト ボックス 858">
          <a:extLst>
            <a:ext uri="{FF2B5EF4-FFF2-40B4-BE49-F238E27FC236}">
              <a16:creationId xmlns:a16="http://schemas.microsoft.com/office/drawing/2014/main" id="{00000000-0008-0000-0200-00005B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0" name="テキスト ボックス 859">
          <a:extLst>
            <a:ext uri="{FF2B5EF4-FFF2-40B4-BE49-F238E27FC236}">
              <a16:creationId xmlns:a16="http://schemas.microsoft.com/office/drawing/2014/main" id="{00000000-0008-0000-0200-00005C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00000000-0008-0000-0200-00005D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00000000-0008-0000-0200-00005E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00000000-0008-0000-0200-00005F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110308</xdr:rowOff>
    </xdr:from>
    <xdr:to>
      <xdr:col>85</xdr:col>
      <xdr:colOff>177800</xdr:colOff>
      <xdr:row>102</xdr:row>
      <xdr:rowOff>40458</xdr:rowOff>
    </xdr:to>
    <xdr:sp macro="" textlink="">
      <xdr:nvSpPr>
        <xdr:cNvPr id="864" name="楕円 863">
          <a:extLst>
            <a:ext uri="{FF2B5EF4-FFF2-40B4-BE49-F238E27FC236}">
              <a16:creationId xmlns:a16="http://schemas.microsoft.com/office/drawing/2014/main" id="{00000000-0008-0000-0200-000060030000}"/>
            </a:ext>
          </a:extLst>
        </xdr:cNvPr>
        <xdr:cNvSpPr/>
      </xdr:nvSpPr>
      <xdr:spPr>
        <a:xfrm>
          <a:off x="16268700" y="1742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133185</xdr:rowOff>
    </xdr:from>
    <xdr:ext cx="405111" cy="259045"/>
    <xdr:sp macro="" textlink="">
      <xdr:nvSpPr>
        <xdr:cNvPr id="865" name="【庁舎】&#10;有形固定資産減価償却率該当値テキスト">
          <a:extLst>
            <a:ext uri="{FF2B5EF4-FFF2-40B4-BE49-F238E27FC236}">
              <a16:creationId xmlns:a16="http://schemas.microsoft.com/office/drawing/2014/main" id="{00000000-0008-0000-0200-000061030000}"/>
            </a:ext>
          </a:extLst>
        </xdr:cNvPr>
        <xdr:cNvSpPr txBox="1"/>
      </xdr:nvSpPr>
      <xdr:spPr>
        <a:xfrm>
          <a:off x="16357600" y="1727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64588</xdr:rowOff>
    </xdr:from>
    <xdr:to>
      <xdr:col>81</xdr:col>
      <xdr:colOff>101600</xdr:colOff>
      <xdr:row>101</xdr:row>
      <xdr:rowOff>166188</xdr:rowOff>
    </xdr:to>
    <xdr:sp macro="" textlink="">
      <xdr:nvSpPr>
        <xdr:cNvPr id="866" name="楕円 865">
          <a:extLst>
            <a:ext uri="{FF2B5EF4-FFF2-40B4-BE49-F238E27FC236}">
              <a16:creationId xmlns:a16="http://schemas.microsoft.com/office/drawing/2014/main" id="{00000000-0008-0000-0200-000062030000}"/>
            </a:ext>
          </a:extLst>
        </xdr:cNvPr>
        <xdr:cNvSpPr/>
      </xdr:nvSpPr>
      <xdr:spPr>
        <a:xfrm>
          <a:off x="15430500" y="1738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115388</xdr:rowOff>
    </xdr:from>
    <xdr:to>
      <xdr:col>85</xdr:col>
      <xdr:colOff>127000</xdr:colOff>
      <xdr:row>101</xdr:row>
      <xdr:rowOff>161108</xdr:rowOff>
    </xdr:to>
    <xdr:cxnSp macro="">
      <xdr:nvCxnSpPr>
        <xdr:cNvPr id="867" name="直線コネクタ 866">
          <a:extLst>
            <a:ext uri="{FF2B5EF4-FFF2-40B4-BE49-F238E27FC236}">
              <a16:creationId xmlns:a16="http://schemas.microsoft.com/office/drawing/2014/main" id="{00000000-0008-0000-0200-000063030000}"/>
            </a:ext>
          </a:extLst>
        </xdr:cNvPr>
        <xdr:cNvCxnSpPr/>
      </xdr:nvCxnSpPr>
      <xdr:spPr>
        <a:xfrm>
          <a:off x="15481300" y="1743183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7438</xdr:rowOff>
    </xdr:from>
    <xdr:to>
      <xdr:col>76</xdr:col>
      <xdr:colOff>165100</xdr:colOff>
      <xdr:row>101</xdr:row>
      <xdr:rowOff>109038</xdr:rowOff>
    </xdr:to>
    <xdr:sp macro="" textlink="">
      <xdr:nvSpPr>
        <xdr:cNvPr id="868" name="楕円 867">
          <a:extLst>
            <a:ext uri="{FF2B5EF4-FFF2-40B4-BE49-F238E27FC236}">
              <a16:creationId xmlns:a16="http://schemas.microsoft.com/office/drawing/2014/main" id="{00000000-0008-0000-0200-000064030000}"/>
            </a:ext>
          </a:extLst>
        </xdr:cNvPr>
        <xdr:cNvSpPr/>
      </xdr:nvSpPr>
      <xdr:spPr>
        <a:xfrm>
          <a:off x="14541500" y="173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58238</xdr:rowOff>
    </xdr:from>
    <xdr:to>
      <xdr:col>81</xdr:col>
      <xdr:colOff>50800</xdr:colOff>
      <xdr:row>101</xdr:row>
      <xdr:rowOff>115388</xdr:rowOff>
    </xdr:to>
    <xdr:cxnSp macro="">
      <xdr:nvCxnSpPr>
        <xdr:cNvPr id="869" name="直線コネクタ 868">
          <a:extLst>
            <a:ext uri="{FF2B5EF4-FFF2-40B4-BE49-F238E27FC236}">
              <a16:creationId xmlns:a16="http://schemas.microsoft.com/office/drawing/2014/main" id="{00000000-0008-0000-0200-000065030000}"/>
            </a:ext>
          </a:extLst>
        </xdr:cNvPr>
        <xdr:cNvCxnSpPr/>
      </xdr:nvCxnSpPr>
      <xdr:spPr>
        <a:xfrm>
          <a:off x="14592300" y="1737468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131536</xdr:rowOff>
    </xdr:from>
    <xdr:to>
      <xdr:col>72</xdr:col>
      <xdr:colOff>38100</xdr:colOff>
      <xdr:row>101</xdr:row>
      <xdr:rowOff>61686</xdr:rowOff>
    </xdr:to>
    <xdr:sp macro="" textlink="">
      <xdr:nvSpPr>
        <xdr:cNvPr id="870" name="楕円 869">
          <a:extLst>
            <a:ext uri="{FF2B5EF4-FFF2-40B4-BE49-F238E27FC236}">
              <a16:creationId xmlns:a16="http://schemas.microsoft.com/office/drawing/2014/main" id="{00000000-0008-0000-0200-000066030000}"/>
            </a:ext>
          </a:extLst>
        </xdr:cNvPr>
        <xdr:cNvSpPr/>
      </xdr:nvSpPr>
      <xdr:spPr>
        <a:xfrm>
          <a:off x="13652500" y="1727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10886</xdr:rowOff>
    </xdr:from>
    <xdr:to>
      <xdr:col>76</xdr:col>
      <xdr:colOff>114300</xdr:colOff>
      <xdr:row>101</xdr:row>
      <xdr:rowOff>58238</xdr:rowOff>
    </xdr:to>
    <xdr:cxnSp macro="">
      <xdr:nvCxnSpPr>
        <xdr:cNvPr id="871" name="直線コネクタ 870">
          <a:extLst>
            <a:ext uri="{FF2B5EF4-FFF2-40B4-BE49-F238E27FC236}">
              <a16:creationId xmlns:a16="http://schemas.microsoft.com/office/drawing/2014/main" id="{00000000-0008-0000-0200-000067030000}"/>
            </a:ext>
          </a:extLst>
        </xdr:cNvPr>
        <xdr:cNvCxnSpPr/>
      </xdr:nvCxnSpPr>
      <xdr:spPr>
        <a:xfrm>
          <a:off x="13703300" y="17327336"/>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87449</xdr:rowOff>
    </xdr:from>
    <xdr:to>
      <xdr:col>67</xdr:col>
      <xdr:colOff>101600</xdr:colOff>
      <xdr:row>101</xdr:row>
      <xdr:rowOff>17599</xdr:rowOff>
    </xdr:to>
    <xdr:sp macro="" textlink="">
      <xdr:nvSpPr>
        <xdr:cNvPr id="872" name="楕円 871">
          <a:extLst>
            <a:ext uri="{FF2B5EF4-FFF2-40B4-BE49-F238E27FC236}">
              <a16:creationId xmlns:a16="http://schemas.microsoft.com/office/drawing/2014/main" id="{00000000-0008-0000-0200-000068030000}"/>
            </a:ext>
          </a:extLst>
        </xdr:cNvPr>
        <xdr:cNvSpPr/>
      </xdr:nvSpPr>
      <xdr:spPr>
        <a:xfrm>
          <a:off x="12763500" y="1723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138249</xdr:rowOff>
    </xdr:from>
    <xdr:to>
      <xdr:col>71</xdr:col>
      <xdr:colOff>177800</xdr:colOff>
      <xdr:row>101</xdr:row>
      <xdr:rowOff>10886</xdr:rowOff>
    </xdr:to>
    <xdr:cxnSp macro="">
      <xdr:nvCxnSpPr>
        <xdr:cNvPr id="873" name="直線コネクタ 872">
          <a:extLst>
            <a:ext uri="{FF2B5EF4-FFF2-40B4-BE49-F238E27FC236}">
              <a16:creationId xmlns:a16="http://schemas.microsoft.com/office/drawing/2014/main" id="{00000000-0008-0000-0200-000069030000}"/>
            </a:ext>
          </a:extLst>
        </xdr:cNvPr>
        <xdr:cNvCxnSpPr/>
      </xdr:nvCxnSpPr>
      <xdr:spPr>
        <a:xfrm>
          <a:off x="12814300" y="1728324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132822</xdr:rowOff>
    </xdr:from>
    <xdr:ext cx="405111" cy="259045"/>
    <xdr:sp macro="" textlink="">
      <xdr:nvSpPr>
        <xdr:cNvPr id="874" name="n_1aveValue【庁舎】&#10;有形固定資産減価償却率">
          <a:extLst>
            <a:ext uri="{FF2B5EF4-FFF2-40B4-BE49-F238E27FC236}">
              <a16:creationId xmlns:a16="http://schemas.microsoft.com/office/drawing/2014/main" id="{00000000-0008-0000-0200-00006A030000}"/>
            </a:ext>
          </a:extLst>
        </xdr:cNvPr>
        <xdr:cNvSpPr txBox="1"/>
      </xdr:nvSpPr>
      <xdr:spPr>
        <a:xfrm>
          <a:off x="152660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140988</xdr:rowOff>
    </xdr:from>
    <xdr:ext cx="405111" cy="259045"/>
    <xdr:sp macro="" textlink="">
      <xdr:nvSpPr>
        <xdr:cNvPr id="875" name="n_2aveValue【庁舎】&#10;有形固定資産減価償却率">
          <a:extLst>
            <a:ext uri="{FF2B5EF4-FFF2-40B4-BE49-F238E27FC236}">
              <a16:creationId xmlns:a16="http://schemas.microsoft.com/office/drawing/2014/main" id="{00000000-0008-0000-0200-00006B030000}"/>
            </a:ext>
          </a:extLst>
        </xdr:cNvPr>
        <xdr:cNvSpPr txBox="1"/>
      </xdr:nvSpPr>
      <xdr:spPr>
        <a:xfrm>
          <a:off x="14389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11991</xdr:rowOff>
    </xdr:from>
    <xdr:ext cx="405111" cy="259045"/>
    <xdr:sp macro="" textlink="">
      <xdr:nvSpPr>
        <xdr:cNvPr id="876" name="n_3aveValue【庁舎】&#10;有形固定資産減価償却率">
          <a:extLst>
            <a:ext uri="{FF2B5EF4-FFF2-40B4-BE49-F238E27FC236}">
              <a16:creationId xmlns:a16="http://schemas.microsoft.com/office/drawing/2014/main" id="{00000000-0008-0000-0200-00006C030000}"/>
            </a:ext>
          </a:extLst>
        </xdr:cNvPr>
        <xdr:cNvSpPr txBox="1"/>
      </xdr:nvSpPr>
      <xdr:spPr>
        <a:xfrm>
          <a:off x="13500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29953</xdr:rowOff>
    </xdr:from>
    <xdr:ext cx="405111" cy="259045"/>
    <xdr:sp macro="" textlink="">
      <xdr:nvSpPr>
        <xdr:cNvPr id="877" name="n_4aveValue【庁舎】&#10;有形固定資産減価償却率">
          <a:extLst>
            <a:ext uri="{FF2B5EF4-FFF2-40B4-BE49-F238E27FC236}">
              <a16:creationId xmlns:a16="http://schemas.microsoft.com/office/drawing/2014/main" id="{00000000-0008-0000-0200-00006D030000}"/>
            </a:ext>
          </a:extLst>
        </xdr:cNvPr>
        <xdr:cNvSpPr txBox="1"/>
      </xdr:nvSpPr>
      <xdr:spPr>
        <a:xfrm>
          <a:off x="12611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11265</xdr:rowOff>
    </xdr:from>
    <xdr:ext cx="405111" cy="259045"/>
    <xdr:sp macro="" textlink="">
      <xdr:nvSpPr>
        <xdr:cNvPr id="878" name="n_1mainValue【庁舎】&#10;有形固定資産減価償却率">
          <a:extLst>
            <a:ext uri="{FF2B5EF4-FFF2-40B4-BE49-F238E27FC236}">
              <a16:creationId xmlns:a16="http://schemas.microsoft.com/office/drawing/2014/main" id="{00000000-0008-0000-0200-00006E030000}"/>
            </a:ext>
          </a:extLst>
        </xdr:cNvPr>
        <xdr:cNvSpPr txBox="1"/>
      </xdr:nvSpPr>
      <xdr:spPr>
        <a:xfrm>
          <a:off x="15266044" y="17156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125565</xdr:rowOff>
    </xdr:from>
    <xdr:ext cx="405111" cy="259045"/>
    <xdr:sp macro="" textlink="">
      <xdr:nvSpPr>
        <xdr:cNvPr id="879" name="n_2mainValue【庁舎】&#10;有形固定資産減価償却率">
          <a:extLst>
            <a:ext uri="{FF2B5EF4-FFF2-40B4-BE49-F238E27FC236}">
              <a16:creationId xmlns:a16="http://schemas.microsoft.com/office/drawing/2014/main" id="{00000000-0008-0000-0200-00006F030000}"/>
            </a:ext>
          </a:extLst>
        </xdr:cNvPr>
        <xdr:cNvSpPr txBox="1"/>
      </xdr:nvSpPr>
      <xdr:spPr>
        <a:xfrm>
          <a:off x="14389744" y="17099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78213</xdr:rowOff>
    </xdr:from>
    <xdr:ext cx="405111" cy="259045"/>
    <xdr:sp macro="" textlink="">
      <xdr:nvSpPr>
        <xdr:cNvPr id="880" name="n_3mainValue【庁舎】&#10;有形固定資産減価償却率">
          <a:extLst>
            <a:ext uri="{FF2B5EF4-FFF2-40B4-BE49-F238E27FC236}">
              <a16:creationId xmlns:a16="http://schemas.microsoft.com/office/drawing/2014/main" id="{00000000-0008-0000-0200-000070030000}"/>
            </a:ext>
          </a:extLst>
        </xdr:cNvPr>
        <xdr:cNvSpPr txBox="1"/>
      </xdr:nvSpPr>
      <xdr:spPr>
        <a:xfrm>
          <a:off x="13500744" y="1705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34126</xdr:rowOff>
    </xdr:from>
    <xdr:ext cx="405111" cy="259045"/>
    <xdr:sp macro="" textlink="">
      <xdr:nvSpPr>
        <xdr:cNvPr id="881" name="n_4mainValue【庁舎】&#10;有形固定資産減価償却率">
          <a:extLst>
            <a:ext uri="{FF2B5EF4-FFF2-40B4-BE49-F238E27FC236}">
              <a16:creationId xmlns:a16="http://schemas.microsoft.com/office/drawing/2014/main" id="{00000000-0008-0000-0200-000071030000}"/>
            </a:ext>
          </a:extLst>
        </xdr:cNvPr>
        <xdr:cNvSpPr txBox="1"/>
      </xdr:nvSpPr>
      <xdr:spPr>
        <a:xfrm>
          <a:off x="12611744" y="17007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2" name="正方形/長方形 881">
          <a:extLst>
            <a:ext uri="{FF2B5EF4-FFF2-40B4-BE49-F238E27FC236}">
              <a16:creationId xmlns:a16="http://schemas.microsoft.com/office/drawing/2014/main" id="{00000000-0008-0000-0200-000072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3" name="正方形/長方形 882">
          <a:extLst>
            <a:ext uri="{FF2B5EF4-FFF2-40B4-BE49-F238E27FC236}">
              <a16:creationId xmlns:a16="http://schemas.microsoft.com/office/drawing/2014/main" id="{00000000-0008-0000-0200-000073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4" name="正方形/長方形 883">
          <a:extLst>
            <a:ext uri="{FF2B5EF4-FFF2-40B4-BE49-F238E27FC236}">
              <a16:creationId xmlns:a16="http://schemas.microsoft.com/office/drawing/2014/main" id="{00000000-0008-0000-0200-000074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5" name="正方形/長方形 884">
          <a:extLst>
            <a:ext uri="{FF2B5EF4-FFF2-40B4-BE49-F238E27FC236}">
              <a16:creationId xmlns:a16="http://schemas.microsoft.com/office/drawing/2014/main" id="{00000000-0008-0000-0200-000075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6" name="正方形/長方形 885">
          <a:extLst>
            <a:ext uri="{FF2B5EF4-FFF2-40B4-BE49-F238E27FC236}">
              <a16:creationId xmlns:a16="http://schemas.microsoft.com/office/drawing/2014/main" id="{00000000-0008-0000-0200-000076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7" name="正方形/長方形 886">
          <a:extLst>
            <a:ext uri="{FF2B5EF4-FFF2-40B4-BE49-F238E27FC236}">
              <a16:creationId xmlns:a16="http://schemas.microsoft.com/office/drawing/2014/main" id="{00000000-0008-0000-0200-000077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8" name="正方形/長方形 887">
          <a:extLst>
            <a:ext uri="{FF2B5EF4-FFF2-40B4-BE49-F238E27FC236}">
              <a16:creationId xmlns:a16="http://schemas.microsoft.com/office/drawing/2014/main" id="{00000000-0008-0000-0200-000078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9" name="正方形/長方形 888">
          <a:extLst>
            <a:ext uri="{FF2B5EF4-FFF2-40B4-BE49-F238E27FC236}">
              <a16:creationId xmlns:a16="http://schemas.microsoft.com/office/drawing/2014/main" id="{00000000-0008-0000-0200-000079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0" name="テキスト ボックス 889">
          <a:extLst>
            <a:ext uri="{FF2B5EF4-FFF2-40B4-BE49-F238E27FC236}">
              <a16:creationId xmlns:a16="http://schemas.microsoft.com/office/drawing/2014/main" id="{00000000-0008-0000-0200-00007A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1" name="直線コネクタ 890">
          <a:extLst>
            <a:ext uri="{FF2B5EF4-FFF2-40B4-BE49-F238E27FC236}">
              <a16:creationId xmlns:a16="http://schemas.microsoft.com/office/drawing/2014/main" id="{00000000-0008-0000-0200-00007B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2" name="直線コネクタ 891">
          <a:extLst>
            <a:ext uri="{FF2B5EF4-FFF2-40B4-BE49-F238E27FC236}">
              <a16:creationId xmlns:a16="http://schemas.microsoft.com/office/drawing/2014/main" id="{00000000-0008-0000-0200-00007C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3" name="テキスト ボックス 892">
          <a:extLst>
            <a:ext uri="{FF2B5EF4-FFF2-40B4-BE49-F238E27FC236}">
              <a16:creationId xmlns:a16="http://schemas.microsoft.com/office/drawing/2014/main" id="{00000000-0008-0000-0200-00007D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4" name="直線コネクタ 893">
          <a:extLst>
            <a:ext uri="{FF2B5EF4-FFF2-40B4-BE49-F238E27FC236}">
              <a16:creationId xmlns:a16="http://schemas.microsoft.com/office/drawing/2014/main" id="{00000000-0008-0000-0200-00007E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5" name="テキスト ボックス 894">
          <a:extLst>
            <a:ext uri="{FF2B5EF4-FFF2-40B4-BE49-F238E27FC236}">
              <a16:creationId xmlns:a16="http://schemas.microsoft.com/office/drawing/2014/main" id="{00000000-0008-0000-0200-00007F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96" name="直線コネクタ 895">
          <a:extLst>
            <a:ext uri="{FF2B5EF4-FFF2-40B4-BE49-F238E27FC236}">
              <a16:creationId xmlns:a16="http://schemas.microsoft.com/office/drawing/2014/main" id="{00000000-0008-0000-0200-000080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97" name="テキスト ボックス 896">
          <a:extLst>
            <a:ext uri="{FF2B5EF4-FFF2-40B4-BE49-F238E27FC236}">
              <a16:creationId xmlns:a16="http://schemas.microsoft.com/office/drawing/2014/main" id="{00000000-0008-0000-0200-000081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98" name="直線コネクタ 897">
          <a:extLst>
            <a:ext uri="{FF2B5EF4-FFF2-40B4-BE49-F238E27FC236}">
              <a16:creationId xmlns:a16="http://schemas.microsoft.com/office/drawing/2014/main" id="{00000000-0008-0000-0200-000082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99" name="テキスト ボックス 898">
          <a:extLst>
            <a:ext uri="{FF2B5EF4-FFF2-40B4-BE49-F238E27FC236}">
              <a16:creationId xmlns:a16="http://schemas.microsoft.com/office/drawing/2014/main" id="{00000000-0008-0000-0200-000083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0" name="直線コネクタ 899">
          <a:extLst>
            <a:ext uri="{FF2B5EF4-FFF2-40B4-BE49-F238E27FC236}">
              <a16:creationId xmlns:a16="http://schemas.microsoft.com/office/drawing/2014/main" id="{00000000-0008-0000-0200-000084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1" name="テキスト ボックス 900">
          <a:extLst>
            <a:ext uri="{FF2B5EF4-FFF2-40B4-BE49-F238E27FC236}">
              <a16:creationId xmlns:a16="http://schemas.microsoft.com/office/drawing/2014/main" id="{00000000-0008-0000-0200-000085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2" name="直線コネクタ 901">
          <a:extLst>
            <a:ext uri="{FF2B5EF4-FFF2-40B4-BE49-F238E27FC236}">
              <a16:creationId xmlns:a16="http://schemas.microsoft.com/office/drawing/2014/main" id="{00000000-0008-0000-0200-000086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3" name="テキスト ボックス 902">
          <a:extLst>
            <a:ext uri="{FF2B5EF4-FFF2-40B4-BE49-F238E27FC236}">
              <a16:creationId xmlns:a16="http://schemas.microsoft.com/office/drawing/2014/main" id="{00000000-0008-0000-0200-000087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4" name="直線コネクタ 903">
          <a:extLst>
            <a:ext uri="{FF2B5EF4-FFF2-40B4-BE49-F238E27FC236}">
              <a16:creationId xmlns:a16="http://schemas.microsoft.com/office/drawing/2014/main" id="{00000000-0008-0000-0200-000088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5" name="テキスト ボックス 904">
          <a:extLst>
            <a:ext uri="{FF2B5EF4-FFF2-40B4-BE49-F238E27FC236}">
              <a16:creationId xmlns:a16="http://schemas.microsoft.com/office/drawing/2014/main" id="{00000000-0008-0000-0200-000089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6" name="【庁舎】&#10;一人当たり面積グラフ枠">
          <a:extLst>
            <a:ext uri="{FF2B5EF4-FFF2-40B4-BE49-F238E27FC236}">
              <a16:creationId xmlns:a16="http://schemas.microsoft.com/office/drawing/2014/main" id="{00000000-0008-0000-0200-00008A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907" name="直線コネクタ 906">
          <a:extLst>
            <a:ext uri="{FF2B5EF4-FFF2-40B4-BE49-F238E27FC236}">
              <a16:creationId xmlns:a16="http://schemas.microsoft.com/office/drawing/2014/main" id="{00000000-0008-0000-0200-00008B030000}"/>
            </a:ext>
          </a:extLst>
        </xdr:cNvPr>
        <xdr:cNvCxnSpPr/>
      </xdr:nvCxnSpPr>
      <xdr:spPr>
        <a:xfrm flipV="1">
          <a:off x="221608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908" name="【庁舎】&#10;一人当たり面積最小値テキスト">
          <a:extLst>
            <a:ext uri="{FF2B5EF4-FFF2-40B4-BE49-F238E27FC236}">
              <a16:creationId xmlns:a16="http://schemas.microsoft.com/office/drawing/2014/main" id="{00000000-0008-0000-0200-00008C030000}"/>
            </a:ext>
          </a:extLst>
        </xdr:cNvPr>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909" name="直線コネクタ 908">
          <a:extLst>
            <a:ext uri="{FF2B5EF4-FFF2-40B4-BE49-F238E27FC236}">
              <a16:creationId xmlns:a16="http://schemas.microsoft.com/office/drawing/2014/main" id="{00000000-0008-0000-0200-00008D030000}"/>
            </a:ext>
          </a:extLst>
        </xdr:cNvPr>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910" name="【庁舎】&#10;一人当たり面積最大値テキスト">
          <a:extLst>
            <a:ext uri="{FF2B5EF4-FFF2-40B4-BE49-F238E27FC236}">
              <a16:creationId xmlns:a16="http://schemas.microsoft.com/office/drawing/2014/main" id="{00000000-0008-0000-0200-00008E030000}"/>
            </a:ext>
          </a:extLst>
        </xdr:cNvPr>
        <xdr:cNvSpPr txBox="1"/>
      </xdr:nvSpPr>
      <xdr:spPr>
        <a:xfrm>
          <a:off x="221996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911" name="直線コネクタ 910">
          <a:extLst>
            <a:ext uri="{FF2B5EF4-FFF2-40B4-BE49-F238E27FC236}">
              <a16:creationId xmlns:a16="http://schemas.microsoft.com/office/drawing/2014/main" id="{00000000-0008-0000-0200-00008F030000}"/>
            </a:ext>
          </a:extLst>
        </xdr:cNvPr>
        <xdr:cNvCxnSpPr/>
      </xdr:nvCxnSpPr>
      <xdr:spPr>
        <a:xfrm>
          <a:off x="22072600" y="1701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74403</xdr:rowOff>
    </xdr:from>
    <xdr:ext cx="469744" cy="259045"/>
    <xdr:sp macro="" textlink="">
      <xdr:nvSpPr>
        <xdr:cNvPr id="912" name="【庁舎】&#10;一人当たり面積平均値テキスト">
          <a:extLst>
            <a:ext uri="{FF2B5EF4-FFF2-40B4-BE49-F238E27FC236}">
              <a16:creationId xmlns:a16="http://schemas.microsoft.com/office/drawing/2014/main" id="{00000000-0008-0000-0200-000090030000}"/>
            </a:ext>
          </a:extLst>
        </xdr:cNvPr>
        <xdr:cNvSpPr txBox="1"/>
      </xdr:nvSpPr>
      <xdr:spPr>
        <a:xfrm>
          <a:off x="22199600" y="17905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913" name="フローチャート: 判断 912">
          <a:extLst>
            <a:ext uri="{FF2B5EF4-FFF2-40B4-BE49-F238E27FC236}">
              <a16:creationId xmlns:a16="http://schemas.microsoft.com/office/drawing/2014/main" id="{00000000-0008-0000-0200-000091030000}"/>
            </a:ext>
          </a:extLst>
        </xdr:cNvPr>
        <xdr:cNvSpPr/>
      </xdr:nvSpPr>
      <xdr:spPr>
        <a:xfrm>
          <a:off x="221107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914" name="フローチャート: 判断 913">
          <a:extLst>
            <a:ext uri="{FF2B5EF4-FFF2-40B4-BE49-F238E27FC236}">
              <a16:creationId xmlns:a16="http://schemas.microsoft.com/office/drawing/2014/main" id="{00000000-0008-0000-0200-000092030000}"/>
            </a:ext>
          </a:extLst>
        </xdr:cNvPr>
        <xdr:cNvSpPr/>
      </xdr:nvSpPr>
      <xdr:spPr>
        <a:xfrm>
          <a:off x="212725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915" name="フローチャート: 判断 914">
          <a:extLst>
            <a:ext uri="{FF2B5EF4-FFF2-40B4-BE49-F238E27FC236}">
              <a16:creationId xmlns:a16="http://schemas.microsoft.com/office/drawing/2014/main" id="{00000000-0008-0000-0200-000093030000}"/>
            </a:ext>
          </a:extLst>
        </xdr:cNvPr>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916" name="フローチャート: 判断 915">
          <a:extLst>
            <a:ext uri="{FF2B5EF4-FFF2-40B4-BE49-F238E27FC236}">
              <a16:creationId xmlns:a16="http://schemas.microsoft.com/office/drawing/2014/main" id="{00000000-0008-0000-0200-000094030000}"/>
            </a:ext>
          </a:extLst>
        </xdr:cNvPr>
        <xdr:cNvSpPr/>
      </xdr:nvSpPr>
      <xdr:spPr>
        <a:xfrm>
          <a:off x="19494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917" name="フローチャート: 判断 916">
          <a:extLst>
            <a:ext uri="{FF2B5EF4-FFF2-40B4-BE49-F238E27FC236}">
              <a16:creationId xmlns:a16="http://schemas.microsoft.com/office/drawing/2014/main" id="{00000000-0008-0000-0200-000095030000}"/>
            </a:ext>
          </a:extLst>
        </xdr:cNvPr>
        <xdr:cNvSpPr/>
      </xdr:nvSpPr>
      <xdr:spPr>
        <a:xfrm>
          <a:off x="18605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8" name="テキスト ボックス 917">
          <a:extLst>
            <a:ext uri="{FF2B5EF4-FFF2-40B4-BE49-F238E27FC236}">
              <a16:creationId xmlns:a16="http://schemas.microsoft.com/office/drawing/2014/main" id="{00000000-0008-0000-0200-000096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00000000-0008-0000-0200-000097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00000000-0008-0000-0200-000098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00000000-0008-0000-0200-000099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00000000-0008-0000-0200-00009A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82550</xdr:rowOff>
    </xdr:from>
    <xdr:to>
      <xdr:col>116</xdr:col>
      <xdr:colOff>114300</xdr:colOff>
      <xdr:row>107</xdr:row>
      <xdr:rowOff>12700</xdr:rowOff>
    </xdr:to>
    <xdr:sp macro="" textlink="">
      <xdr:nvSpPr>
        <xdr:cNvPr id="923" name="楕円 922">
          <a:extLst>
            <a:ext uri="{FF2B5EF4-FFF2-40B4-BE49-F238E27FC236}">
              <a16:creationId xmlns:a16="http://schemas.microsoft.com/office/drawing/2014/main" id="{00000000-0008-0000-0200-00009B030000}"/>
            </a:ext>
          </a:extLst>
        </xdr:cNvPr>
        <xdr:cNvSpPr/>
      </xdr:nvSpPr>
      <xdr:spPr>
        <a:xfrm>
          <a:off x="221107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60977</xdr:rowOff>
    </xdr:from>
    <xdr:ext cx="469744" cy="259045"/>
    <xdr:sp macro="" textlink="">
      <xdr:nvSpPr>
        <xdr:cNvPr id="924" name="【庁舎】&#10;一人当たり面積該当値テキスト">
          <a:extLst>
            <a:ext uri="{FF2B5EF4-FFF2-40B4-BE49-F238E27FC236}">
              <a16:creationId xmlns:a16="http://schemas.microsoft.com/office/drawing/2014/main" id="{00000000-0008-0000-0200-00009C030000}"/>
            </a:ext>
          </a:extLst>
        </xdr:cNvPr>
        <xdr:cNvSpPr txBox="1"/>
      </xdr:nvSpPr>
      <xdr:spPr>
        <a:xfrm>
          <a:off x="22199600"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85816</xdr:rowOff>
    </xdr:from>
    <xdr:to>
      <xdr:col>112</xdr:col>
      <xdr:colOff>38100</xdr:colOff>
      <xdr:row>107</xdr:row>
      <xdr:rowOff>15966</xdr:rowOff>
    </xdr:to>
    <xdr:sp macro="" textlink="">
      <xdr:nvSpPr>
        <xdr:cNvPr id="925" name="楕円 924">
          <a:extLst>
            <a:ext uri="{FF2B5EF4-FFF2-40B4-BE49-F238E27FC236}">
              <a16:creationId xmlns:a16="http://schemas.microsoft.com/office/drawing/2014/main" id="{00000000-0008-0000-0200-00009D030000}"/>
            </a:ext>
          </a:extLst>
        </xdr:cNvPr>
        <xdr:cNvSpPr/>
      </xdr:nvSpPr>
      <xdr:spPr>
        <a:xfrm>
          <a:off x="21272500" y="182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133350</xdr:rowOff>
    </xdr:from>
    <xdr:to>
      <xdr:col>116</xdr:col>
      <xdr:colOff>63500</xdr:colOff>
      <xdr:row>106</xdr:row>
      <xdr:rowOff>136616</xdr:rowOff>
    </xdr:to>
    <xdr:cxnSp macro="">
      <xdr:nvCxnSpPr>
        <xdr:cNvPr id="926" name="直線コネクタ 925">
          <a:extLst>
            <a:ext uri="{FF2B5EF4-FFF2-40B4-BE49-F238E27FC236}">
              <a16:creationId xmlns:a16="http://schemas.microsoft.com/office/drawing/2014/main" id="{00000000-0008-0000-0200-00009E030000}"/>
            </a:ext>
          </a:extLst>
        </xdr:cNvPr>
        <xdr:cNvCxnSpPr/>
      </xdr:nvCxnSpPr>
      <xdr:spPr>
        <a:xfrm flipV="1">
          <a:off x="21323300" y="1830705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100512</xdr:rowOff>
    </xdr:from>
    <xdr:to>
      <xdr:col>107</xdr:col>
      <xdr:colOff>101600</xdr:colOff>
      <xdr:row>107</xdr:row>
      <xdr:rowOff>30662</xdr:rowOff>
    </xdr:to>
    <xdr:sp macro="" textlink="">
      <xdr:nvSpPr>
        <xdr:cNvPr id="927" name="楕円 926">
          <a:extLst>
            <a:ext uri="{FF2B5EF4-FFF2-40B4-BE49-F238E27FC236}">
              <a16:creationId xmlns:a16="http://schemas.microsoft.com/office/drawing/2014/main" id="{00000000-0008-0000-0200-00009F030000}"/>
            </a:ext>
          </a:extLst>
        </xdr:cNvPr>
        <xdr:cNvSpPr/>
      </xdr:nvSpPr>
      <xdr:spPr>
        <a:xfrm>
          <a:off x="20383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136616</xdr:rowOff>
    </xdr:from>
    <xdr:to>
      <xdr:col>111</xdr:col>
      <xdr:colOff>177800</xdr:colOff>
      <xdr:row>106</xdr:row>
      <xdr:rowOff>151312</xdr:rowOff>
    </xdr:to>
    <xdr:cxnSp macro="">
      <xdr:nvCxnSpPr>
        <xdr:cNvPr id="928" name="直線コネクタ 927">
          <a:extLst>
            <a:ext uri="{FF2B5EF4-FFF2-40B4-BE49-F238E27FC236}">
              <a16:creationId xmlns:a16="http://schemas.microsoft.com/office/drawing/2014/main" id="{00000000-0008-0000-0200-0000A0030000}"/>
            </a:ext>
          </a:extLst>
        </xdr:cNvPr>
        <xdr:cNvCxnSpPr/>
      </xdr:nvCxnSpPr>
      <xdr:spPr>
        <a:xfrm flipV="1">
          <a:off x="20434300" y="18310316"/>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64588</xdr:rowOff>
    </xdr:from>
    <xdr:to>
      <xdr:col>102</xdr:col>
      <xdr:colOff>165100</xdr:colOff>
      <xdr:row>106</xdr:row>
      <xdr:rowOff>166188</xdr:rowOff>
    </xdr:to>
    <xdr:sp macro="" textlink="">
      <xdr:nvSpPr>
        <xdr:cNvPr id="929" name="楕円 928">
          <a:extLst>
            <a:ext uri="{FF2B5EF4-FFF2-40B4-BE49-F238E27FC236}">
              <a16:creationId xmlns:a16="http://schemas.microsoft.com/office/drawing/2014/main" id="{00000000-0008-0000-0200-0000A1030000}"/>
            </a:ext>
          </a:extLst>
        </xdr:cNvPr>
        <xdr:cNvSpPr/>
      </xdr:nvSpPr>
      <xdr:spPr>
        <a:xfrm>
          <a:off x="194945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115388</xdr:rowOff>
    </xdr:from>
    <xdr:to>
      <xdr:col>107</xdr:col>
      <xdr:colOff>50800</xdr:colOff>
      <xdr:row>106</xdr:row>
      <xdr:rowOff>151312</xdr:rowOff>
    </xdr:to>
    <xdr:cxnSp macro="">
      <xdr:nvCxnSpPr>
        <xdr:cNvPr id="930" name="直線コネクタ 929">
          <a:extLst>
            <a:ext uri="{FF2B5EF4-FFF2-40B4-BE49-F238E27FC236}">
              <a16:creationId xmlns:a16="http://schemas.microsoft.com/office/drawing/2014/main" id="{00000000-0008-0000-0200-0000A2030000}"/>
            </a:ext>
          </a:extLst>
        </xdr:cNvPr>
        <xdr:cNvCxnSpPr/>
      </xdr:nvCxnSpPr>
      <xdr:spPr>
        <a:xfrm>
          <a:off x="19545300" y="1828908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46627</xdr:rowOff>
    </xdr:from>
    <xdr:to>
      <xdr:col>98</xdr:col>
      <xdr:colOff>38100</xdr:colOff>
      <xdr:row>106</xdr:row>
      <xdr:rowOff>148227</xdr:rowOff>
    </xdr:to>
    <xdr:sp macro="" textlink="">
      <xdr:nvSpPr>
        <xdr:cNvPr id="931" name="楕円 930">
          <a:extLst>
            <a:ext uri="{FF2B5EF4-FFF2-40B4-BE49-F238E27FC236}">
              <a16:creationId xmlns:a16="http://schemas.microsoft.com/office/drawing/2014/main" id="{00000000-0008-0000-0200-0000A3030000}"/>
            </a:ext>
          </a:extLst>
        </xdr:cNvPr>
        <xdr:cNvSpPr/>
      </xdr:nvSpPr>
      <xdr:spPr>
        <a:xfrm>
          <a:off x="18605500" y="18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97427</xdr:rowOff>
    </xdr:from>
    <xdr:to>
      <xdr:col>102</xdr:col>
      <xdr:colOff>114300</xdr:colOff>
      <xdr:row>106</xdr:row>
      <xdr:rowOff>115388</xdr:rowOff>
    </xdr:to>
    <xdr:cxnSp macro="">
      <xdr:nvCxnSpPr>
        <xdr:cNvPr id="932" name="直線コネクタ 931">
          <a:extLst>
            <a:ext uri="{FF2B5EF4-FFF2-40B4-BE49-F238E27FC236}">
              <a16:creationId xmlns:a16="http://schemas.microsoft.com/office/drawing/2014/main" id="{00000000-0008-0000-0200-0000A4030000}"/>
            </a:ext>
          </a:extLst>
        </xdr:cNvPr>
        <xdr:cNvCxnSpPr/>
      </xdr:nvCxnSpPr>
      <xdr:spPr>
        <a:xfrm>
          <a:off x="18656300" y="18271127"/>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8000</xdr:rowOff>
    </xdr:from>
    <xdr:ext cx="469744" cy="259045"/>
    <xdr:sp macro="" textlink="">
      <xdr:nvSpPr>
        <xdr:cNvPr id="933" name="n_1aveValue【庁舎】&#10;一人当たり面積">
          <a:extLst>
            <a:ext uri="{FF2B5EF4-FFF2-40B4-BE49-F238E27FC236}">
              <a16:creationId xmlns:a16="http://schemas.microsoft.com/office/drawing/2014/main" id="{00000000-0008-0000-0200-0000A5030000}"/>
            </a:ext>
          </a:extLst>
        </xdr:cNvPr>
        <xdr:cNvSpPr txBox="1"/>
      </xdr:nvSpPr>
      <xdr:spPr>
        <a:xfrm>
          <a:off x="21075727" y="1783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171285</xdr:rowOff>
    </xdr:from>
    <xdr:ext cx="469744" cy="259045"/>
    <xdr:sp macro="" textlink="">
      <xdr:nvSpPr>
        <xdr:cNvPr id="934" name="n_2aveValue【庁舎】&#10;一人当たり面積">
          <a:extLst>
            <a:ext uri="{FF2B5EF4-FFF2-40B4-BE49-F238E27FC236}">
              <a16:creationId xmlns:a16="http://schemas.microsoft.com/office/drawing/2014/main" id="{00000000-0008-0000-0200-0000A6030000}"/>
            </a:ext>
          </a:extLst>
        </xdr:cNvPr>
        <xdr:cNvSpPr txBox="1"/>
      </xdr:nvSpPr>
      <xdr:spPr>
        <a:xfrm>
          <a:off x="20199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27595</xdr:rowOff>
    </xdr:from>
    <xdr:ext cx="469744" cy="259045"/>
    <xdr:sp macro="" textlink="">
      <xdr:nvSpPr>
        <xdr:cNvPr id="935" name="n_3aveValue【庁舎】&#10;一人当たり面積">
          <a:extLst>
            <a:ext uri="{FF2B5EF4-FFF2-40B4-BE49-F238E27FC236}">
              <a16:creationId xmlns:a16="http://schemas.microsoft.com/office/drawing/2014/main" id="{00000000-0008-0000-0200-0000A7030000}"/>
            </a:ext>
          </a:extLst>
        </xdr:cNvPr>
        <xdr:cNvSpPr txBox="1"/>
      </xdr:nvSpPr>
      <xdr:spPr>
        <a:xfrm>
          <a:off x="19310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37391</xdr:rowOff>
    </xdr:from>
    <xdr:ext cx="469744" cy="259045"/>
    <xdr:sp macro="" textlink="">
      <xdr:nvSpPr>
        <xdr:cNvPr id="936" name="n_4aveValue【庁舎】&#10;一人当たり面積">
          <a:extLst>
            <a:ext uri="{FF2B5EF4-FFF2-40B4-BE49-F238E27FC236}">
              <a16:creationId xmlns:a16="http://schemas.microsoft.com/office/drawing/2014/main" id="{00000000-0008-0000-0200-0000A8030000}"/>
            </a:ext>
          </a:extLst>
        </xdr:cNvPr>
        <xdr:cNvSpPr txBox="1"/>
      </xdr:nvSpPr>
      <xdr:spPr>
        <a:xfrm>
          <a:off x="18421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7093</xdr:rowOff>
    </xdr:from>
    <xdr:ext cx="469744" cy="259045"/>
    <xdr:sp macro="" textlink="">
      <xdr:nvSpPr>
        <xdr:cNvPr id="937" name="n_1mainValue【庁舎】&#10;一人当たり面積">
          <a:extLst>
            <a:ext uri="{FF2B5EF4-FFF2-40B4-BE49-F238E27FC236}">
              <a16:creationId xmlns:a16="http://schemas.microsoft.com/office/drawing/2014/main" id="{00000000-0008-0000-0200-0000A9030000}"/>
            </a:ext>
          </a:extLst>
        </xdr:cNvPr>
        <xdr:cNvSpPr txBox="1"/>
      </xdr:nvSpPr>
      <xdr:spPr>
        <a:xfrm>
          <a:off x="21075727" y="1835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21789</xdr:rowOff>
    </xdr:from>
    <xdr:ext cx="469744" cy="259045"/>
    <xdr:sp macro="" textlink="">
      <xdr:nvSpPr>
        <xdr:cNvPr id="938" name="n_2mainValue【庁舎】&#10;一人当たり面積">
          <a:extLst>
            <a:ext uri="{FF2B5EF4-FFF2-40B4-BE49-F238E27FC236}">
              <a16:creationId xmlns:a16="http://schemas.microsoft.com/office/drawing/2014/main" id="{00000000-0008-0000-0200-0000AA030000}"/>
            </a:ext>
          </a:extLst>
        </xdr:cNvPr>
        <xdr:cNvSpPr txBox="1"/>
      </xdr:nvSpPr>
      <xdr:spPr>
        <a:xfrm>
          <a:off x="201994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157315</xdr:rowOff>
    </xdr:from>
    <xdr:ext cx="469744" cy="259045"/>
    <xdr:sp macro="" textlink="">
      <xdr:nvSpPr>
        <xdr:cNvPr id="939" name="n_3mainValue【庁舎】&#10;一人当たり面積">
          <a:extLst>
            <a:ext uri="{FF2B5EF4-FFF2-40B4-BE49-F238E27FC236}">
              <a16:creationId xmlns:a16="http://schemas.microsoft.com/office/drawing/2014/main" id="{00000000-0008-0000-0200-0000AB030000}"/>
            </a:ext>
          </a:extLst>
        </xdr:cNvPr>
        <xdr:cNvSpPr txBox="1"/>
      </xdr:nvSpPr>
      <xdr:spPr>
        <a:xfrm>
          <a:off x="19310427" y="1833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139354</xdr:rowOff>
    </xdr:from>
    <xdr:ext cx="469744" cy="259045"/>
    <xdr:sp macro="" textlink="">
      <xdr:nvSpPr>
        <xdr:cNvPr id="940" name="n_4mainValue【庁舎】&#10;一人当たり面積">
          <a:extLst>
            <a:ext uri="{FF2B5EF4-FFF2-40B4-BE49-F238E27FC236}">
              <a16:creationId xmlns:a16="http://schemas.microsoft.com/office/drawing/2014/main" id="{00000000-0008-0000-0200-0000AC030000}"/>
            </a:ext>
          </a:extLst>
        </xdr:cNvPr>
        <xdr:cNvSpPr txBox="1"/>
      </xdr:nvSpPr>
      <xdr:spPr>
        <a:xfrm>
          <a:off x="18421427" y="1831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1" name="正方形/長方形 940">
          <a:extLst>
            <a:ext uri="{FF2B5EF4-FFF2-40B4-BE49-F238E27FC236}">
              <a16:creationId xmlns:a16="http://schemas.microsoft.com/office/drawing/2014/main" id="{00000000-0008-0000-0200-0000AD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2" name="正方形/長方形 941">
          <a:extLst>
            <a:ext uri="{FF2B5EF4-FFF2-40B4-BE49-F238E27FC236}">
              <a16:creationId xmlns:a16="http://schemas.microsoft.com/office/drawing/2014/main" id="{00000000-0008-0000-0200-0000AE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3" name="テキスト ボックス 942">
          <a:extLst>
            <a:ext uri="{FF2B5EF4-FFF2-40B4-BE49-F238E27FC236}">
              <a16:creationId xmlns:a16="http://schemas.microsoft.com/office/drawing/2014/main" id="{00000000-0008-0000-0200-0000AF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類似団体と比較して特に有形固定資産減価償却率が高くなっている施設はない。特に低い施設は、福祉施設、市民会館、図書館、保健センター、消防施設、庁舎、一般廃棄物処理施設である。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福祉施設については、令和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年度に老人憩いの家等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施設について廃止や解体を実施し、新たに中山コミュニティセンターを建築したため数値が改善している。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市民会館と図書館については、令和元年度に図書館・文化ホールの複合施設として新たに竣工したため数値が改善している。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保健センター、消防施設については平成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年度に建替え済み。庁舎については、平成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年度に建替えを行っている。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年度に実施した耐震補強工事及び焼却設備等の大規模改修を実施したため。各施設とも今後維持管理経費の抑制に努めていく。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愛媛県伊予市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36,107
35,850
194.44
20,542,748
18,880,194
1,640,379
11,146,946
23,222,186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人口の減少に加え、大企業や商業集積地域がない等の要因により財政基盤が弱く、財政力指数は</a:t>
          </a:r>
          <a:r>
            <a:rPr kumimoji="1" lang="en-US" altLang="ja-JP" sz="1300">
              <a:latin typeface="ＭＳ Ｐゴシック" panose="020B0600070205080204" pitchFamily="50" charset="-128"/>
              <a:ea typeface="ＭＳ Ｐゴシック" panose="020B0600070205080204" pitchFamily="50" charset="-128"/>
            </a:rPr>
            <a:t>0.41</a:t>
          </a:r>
          <a:r>
            <a:rPr kumimoji="1" lang="ja-JP" altLang="en-US" sz="1300">
              <a:latin typeface="ＭＳ Ｐゴシック" panose="020B0600070205080204" pitchFamily="50" charset="-128"/>
              <a:ea typeface="ＭＳ Ｐゴシック" panose="020B0600070205080204" pitchFamily="50" charset="-128"/>
            </a:rPr>
            <a:t>と類似団体より</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ポイント上回っているものの経年の変動はない。</a:t>
          </a:r>
        </a:p>
        <a:p>
          <a:r>
            <a:rPr kumimoji="1" lang="ja-JP" altLang="en-US" sz="1300">
              <a:latin typeface="ＭＳ Ｐゴシック" panose="020B0600070205080204" pitchFamily="50" charset="-128"/>
              <a:ea typeface="ＭＳ Ｐゴシック" panose="020B0600070205080204" pitchFamily="50" charset="-128"/>
            </a:rPr>
            <a:t>　緊急に必要な事業の峻別や投資的経費の抑制等の歳出の徹底的な見直しを実施するとともに、税収の徴収率向上及びふるさと納税の推進等による歳入確保の一層の推進を図り、財政の健全化に努める。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148590</xdr:rowOff>
    </xdr:from>
    <xdr:to>
      <xdr:col>23</xdr:col>
      <xdr:colOff>133350</xdr:colOff>
      <xdr:row>42</xdr:row>
      <xdr:rowOff>1270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17804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148590</xdr:rowOff>
    </xdr:from>
    <xdr:to>
      <xdr:col>19</xdr:col>
      <xdr:colOff>133350</xdr:colOff>
      <xdr:row>41</xdr:row>
      <xdr:rowOff>148590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17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148590</xdr:rowOff>
    </xdr:from>
    <xdr:to>
      <xdr:col>15</xdr:col>
      <xdr:colOff>82550</xdr:colOff>
      <xdr:row>41</xdr:row>
      <xdr:rowOff>148590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17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148590</xdr:rowOff>
    </xdr:from>
    <xdr:to>
      <xdr:col>11</xdr:col>
      <xdr:colOff>31750</xdr:colOff>
      <xdr:row>41</xdr:row>
      <xdr:rowOff>148590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17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85107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121920</xdr:rowOff>
    </xdr:from>
    <xdr:to>
      <xdr:col>23</xdr:col>
      <xdr:colOff>184150</xdr:colOff>
      <xdr:row>42</xdr:row>
      <xdr:rowOff>52070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138447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97790</xdr:rowOff>
    </xdr:from>
    <xdr:to>
      <xdr:col>19</xdr:col>
      <xdr:colOff>184150</xdr:colOff>
      <xdr:row>42</xdr:row>
      <xdr:rowOff>27940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38117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97790</xdr:rowOff>
    </xdr:from>
    <xdr:to>
      <xdr:col>15</xdr:col>
      <xdr:colOff>133350</xdr:colOff>
      <xdr:row>42</xdr:row>
      <xdr:rowOff>27940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38117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97790</xdr:rowOff>
    </xdr:from>
    <xdr:to>
      <xdr:col>11</xdr:col>
      <xdr:colOff>82550</xdr:colOff>
      <xdr:row>42</xdr:row>
      <xdr:rowOff>27940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38117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38117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愛媛県平均との比較では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％上回っているが、類似団体の平均値と比べるとほぼ同水準となっている。社会保障関係経費の増加は顕著で、特に障害福祉費及び高齢者福祉費が増加している。</a:t>
          </a:r>
        </a:p>
        <a:p>
          <a:r>
            <a:rPr kumimoji="1" lang="ja-JP" altLang="en-US" sz="1300">
              <a:latin typeface="ＭＳ Ｐゴシック" panose="020B0600070205080204" pitchFamily="50" charset="-128"/>
              <a:ea typeface="ＭＳ Ｐゴシック" panose="020B0600070205080204" pitchFamily="50" charset="-128"/>
            </a:rPr>
            <a:t>　事務事業の見直しを更に進めるとともに、全ての事務事業の優先度を厳しく点検し、優先度の低い事務事業について計画的に廃止・縮小を進めるとともに、公共施設の再配置計画に基づく施設の統廃合を進め、物件費、維持補修費、補助費といった経常経費の削減を図り、現在の水準よりさらに改善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77681</xdr:rowOff>
    </xdr:from>
    <xdr:to>
      <xdr:col>23</xdr:col>
      <xdr:colOff>133350</xdr:colOff>
      <xdr:row>60</xdr:row>
      <xdr:rowOff>101812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364681"/>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11235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1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93769</xdr:rowOff>
    </xdr:from>
    <xdr:to>
      <xdr:col>19</xdr:col>
      <xdr:colOff>133350</xdr:colOff>
      <xdr:row>60</xdr:row>
      <xdr:rowOff>101812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38076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70502</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93769</xdr:rowOff>
    </xdr:from>
    <xdr:to>
      <xdr:col>15</xdr:col>
      <xdr:colOff>82550</xdr:colOff>
      <xdr:row>60</xdr:row>
      <xdr:rowOff>93769</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3807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118762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89746</xdr:rowOff>
    </xdr:from>
    <xdr:to>
      <xdr:col>11</xdr:col>
      <xdr:colOff>31750</xdr:colOff>
      <xdr:row>60</xdr:row>
      <xdr:rowOff>93769</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376746"/>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90610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58437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26881</xdr:rowOff>
    </xdr:from>
    <xdr:to>
      <xdr:col>23</xdr:col>
      <xdr:colOff>184150</xdr:colOff>
      <xdr:row>60</xdr:row>
      <xdr:rowOff>128481</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170408</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285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51012</xdr:rowOff>
    </xdr:from>
    <xdr:to>
      <xdr:col>19</xdr:col>
      <xdr:colOff>184150</xdr:colOff>
      <xdr:row>60</xdr:row>
      <xdr:rowOff>152612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162789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106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42969</xdr:rowOff>
    </xdr:from>
    <xdr:to>
      <xdr:col>15</xdr:col>
      <xdr:colOff>133350</xdr:colOff>
      <xdr:row>60</xdr:row>
      <xdr:rowOff>144569</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154746</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09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42969</xdr:rowOff>
    </xdr:from>
    <xdr:to>
      <xdr:col>11</xdr:col>
      <xdr:colOff>82550</xdr:colOff>
      <xdr:row>60</xdr:row>
      <xdr:rowOff>144569</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154746</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09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150723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類似団体平均より</a:t>
          </a:r>
          <a:r>
            <a:rPr kumimoji="1" lang="en-US" altLang="ja-JP" sz="1200">
              <a:latin typeface="ＭＳ Ｐゴシック" panose="020B0600070205080204" pitchFamily="50" charset="-128"/>
              <a:ea typeface="ＭＳ Ｐゴシック" panose="020B0600070205080204" pitchFamily="50" charset="-128"/>
            </a:rPr>
            <a:t>56,853</a:t>
          </a:r>
          <a:r>
            <a:rPr kumimoji="1" lang="ja-JP" altLang="en-US" sz="1200">
              <a:latin typeface="ＭＳ Ｐゴシック" panose="020B0600070205080204" pitchFamily="50" charset="-128"/>
              <a:ea typeface="ＭＳ Ｐゴシック" panose="020B0600070205080204" pitchFamily="50" charset="-128"/>
            </a:rPr>
            <a:t>円下回っているが、愛媛県平均と比較すると</a:t>
          </a:r>
          <a:r>
            <a:rPr kumimoji="1" lang="en-US" altLang="ja-JP" sz="1200">
              <a:latin typeface="ＭＳ Ｐゴシック" panose="020B0600070205080204" pitchFamily="50" charset="-128"/>
              <a:ea typeface="ＭＳ Ｐゴシック" panose="020B0600070205080204" pitchFamily="50" charset="-128"/>
            </a:rPr>
            <a:t>4,914</a:t>
          </a:r>
          <a:r>
            <a:rPr kumimoji="1" lang="ja-JP" altLang="en-US" sz="1200">
              <a:latin typeface="ＭＳ Ｐゴシック" panose="020B0600070205080204" pitchFamily="50" charset="-128"/>
              <a:ea typeface="ＭＳ Ｐゴシック" panose="020B0600070205080204" pitchFamily="50" charset="-128"/>
            </a:rPr>
            <a:t>円上回っている。その主な要因は物件費・補助費にあり、保有する公共施設数が多く、その維持管理に費用がかかっていること、及び経常的な補助費の削減が進まないためである。</a:t>
          </a:r>
        </a:p>
        <a:p>
          <a:r>
            <a:rPr kumimoji="1" lang="ja-JP" altLang="en-US" sz="1200">
              <a:latin typeface="ＭＳ Ｐゴシック" panose="020B0600070205080204" pitchFamily="50" charset="-128"/>
              <a:ea typeface="ＭＳ Ｐゴシック" panose="020B0600070205080204" pitchFamily="50" charset="-128"/>
            </a:rPr>
            <a:t>　今後の抑制を図るため、予算編成時から厳密な事務事業の選別に務め、特に公共施設の更新等、後年度に多額の物件費を生じる案件については、慎重な判断を行うように努める。補助費についても、補助金等審議会に諮り、全庁横断的な取扱指針を設ける等、補助金交付の基準を抜本的に見直すことにより歳出抑制を行う。</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43100</xdr:rowOff>
    </xdr:from>
    <xdr:to>
      <xdr:col>23</xdr:col>
      <xdr:colOff>133350</xdr:colOff>
      <xdr:row>82</xdr:row>
      <xdr:rowOff>43118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102000"/>
          <a:ext cx="8382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78717</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13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14825</xdr:rowOff>
    </xdr:from>
    <xdr:to>
      <xdr:col>19</xdr:col>
      <xdr:colOff>133350</xdr:colOff>
      <xdr:row>82</xdr:row>
      <xdr:rowOff>43100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073725"/>
          <a:ext cx="889000" cy="2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169535</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4228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4914</xdr:rowOff>
    </xdr:from>
    <xdr:to>
      <xdr:col>15</xdr:col>
      <xdr:colOff>82550</xdr:colOff>
      <xdr:row>82</xdr:row>
      <xdr:rowOff>14825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063814"/>
          <a:ext cx="889000" cy="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136735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4195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4914</xdr:rowOff>
    </xdr:from>
    <xdr:to>
      <xdr:col>11</xdr:col>
      <xdr:colOff>31750</xdr:colOff>
      <xdr:row>82</xdr:row>
      <xdr:rowOff>9865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1447800" y="14063814"/>
          <a:ext cx="889000" cy="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124026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418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115310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4174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163768</xdr:rowOff>
    </xdr:from>
    <xdr:to>
      <xdr:col>23</xdr:col>
      <xdr:colOff>184150</xdr:colOff>
      <xdr:row>82</xdr:row>
      <xdr:rowOff>93918</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05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85045</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972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163750</xdr:rowOff>
    </xdr:from>
    <xdr:to>
      <xdr:col>19</xdr:col>
      <xdr:colOff>184150</xdr:colOff>
      <xdr:row>82</xdr:row>
      <xdr:rowOff>93900</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0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104077</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8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135475</xdr:rowOff>
    </xdr:from>
    <xdr:to>
      <xdr:col>15</xdr:col>
      <xdr:colOff>133350</xdr:colOff>
      <xdr:row>82</xdr:row>
      <xdr:rowOff>65625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0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75802</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79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125564</xdr:rowOff>
    </xdr:from>
    <xdr:to>
      <xdr:col>11</xdr:col>
      <xdr:colOff>82550</xdr:colOff>
      <xdr:row>82</xdr:row>
      <xdr:rowOff>55714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01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65891</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781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130515</xdr:rowOff>
    </xdr:from>
    <xdr:to>
      <xdr:col>7</xdr:col>
      <xdr:colOff>31750</xdr:colOff>
      <xdr:row>82</xdr:row>
      <xdr:rowOff>60665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01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70842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78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全国市平均より</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ポイント、類似団体平均と比べても</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今後とも各種手当の点検による縮減、特に働き方改革による時間外勤務手当の適正執行への努力を行うともに、地域の民間企業等の平均給与の状況を踏まえ、給与の適正化に努める。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109361</xdr:rowOff>
    </xdr:from>
    <xdr:to>
      <xdr:col>81</xdr:col>
      <xdr:colOff>44450</xdr:colOff>
      <xdr:row>84</xdr:row>
      <xdr:rowOff>109361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45111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154111</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727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109361</xdr:rowOff>
    </xdr:from>
    <xdr:to>
      <xdr:col>77</xdr:col>
      <xdr:colOff>44450</xdr:colOff>
      <xdr:row>85</xdr:row>
      <xdr:rowOff>45155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5290800" y="14511161"/>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45155</xdr:rowOff>
    </xdr:from>
    <xdr:to>
      <xdr:col>72</xdr:col>
      <xdr:colOff>203200</xdr:colOff>
      <xdr:row>85</xdr:row>
      <xdr:rowOff>85372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4401800" y="1461840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85372</xdr:rowOff>
    </xdr:from>
    <xdr:to>
      <xdr:col>68</xdr:col>
      <xdr:colOff>152400</xdr:colOff>
      <xdr:row>85</xdr:row>
      <xdr:rowOff>125589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3512800" y="1465862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58561</xdr:rowOff>
    </xdr:from>
    <xdr:to>
      <xdr:col>81</xdr:col>
      <xdr:colOff>95250</xdr:colOff>
      <xdr:row>84</xdr:row>
      <xdr:rowOff>160161</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75088</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30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58561</xdr:rowOff>
    </xdr:from>
    <xdr:to>
      <xdr:col>77</xdr:col>
      <xdr:colOff>95250</xdr:colOff>
      <xdr:row>84</xdr:row>
      <xdr:rowOff>160161</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170338</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422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165805</xdr:rowOff>
    </xdr:from>
    <xdr:to>
      <xdr:col>73</xdr:col>
      <xdr:colOff>44450</xdr:colOff>
      <xdr:row>85</xdr:row>
      <xdr:rowOff>95955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106132</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433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34572</xdr:rowOff>
    </xdr:from>
    <xdr:to>
      <xdr:col>68</xdr:col>
      <xdr:colOff>203200</xdr:colOff>
      <xdr:row>85</xdr:row>
      <xdr:rowOff>136172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146349</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43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a:t>
          </a:r>
          <a:r>
            <a:rPr kumimoji="1" lang="en-US" altLang="ja-JP" sz="1300">
              <a:latin typeface="ＭＳ Ｐゴシック" panose="020B0600070205080204" pitchFamily="50" charset="-128"/>
              <a:ea typeface="ＭＳ Ｐゴシック" panose="020B0600070205080204" pitchFamily="50" charset="-128"/>
            </a:rPr>
            <a:t>2.10</a:t>
          </a:r>
          <a:r>
            <a:rPr kumimoji="1" lang="ja-JP" altLang="en-US" sz="1300">
              <a:latin typeface="ＭＳ Ｐゴシック" panose="020B0600070205080204" pitchFamily="50" charset="-128"/>
              <a:ea typeface="ＭＳ Ｐゴシック" panose="020B0600070205080204" pitchFamily="50" charset="-128"/>
            </a:rPr>
            <a:t>人下回っているが、愛媛県平均と比較すると</a:t>
          </a:r>
          <a:r>
            <a:rPr kumimoji="1" lang="en-US" altLang="ja-JP" sz="1300">
              <a:latin typeface="ＭＳ Ｐゴシック" panose="020B0600070205080204" pitchFamily="50" charset="-128"/>
              <a:ea typeface="ＭＳ Ｐゴシック" panose="020B0600070205080204" pitchFamily="50" charset="-128"/>
            </a:rPr>
            <a:t>0.47</a:t>
          </a:r>
          <a:r>
            <a:rPr kumimoji="1" lang="ja-JP" altLang="en-US" sz="1300">
              <a:latin typeface="ＭＳ Ｐゴシック" panose="020B0600070205080204" pitchFamily="50" charset="-128"/>
              <a:ea typeface="ＭＳ Ｐゴシック" panose="020B0600070205080204" pitchFamily="50" charset="-128"/>
            </a:rPr>
            <a:t>人上回っている。</a:t>
          </a:r>
        </a:p>
        <a:p>
          <a:r>
            <a:rPr kumimoji="1" lang="ja-JP" altLang="en-US" sz="1300">
              <a:latin typeface="ＭＳ Ｐゴシック" panose="020B0600070205080204" pitchFamily="50" charset="-128"/>
              <a:ea typeface="ＭＳ Ｐゴシック" panose="020B0600070205080204" pitchFamily="50" charset="-128"/>
            </a:rPr>
            <a:t>　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次伊予市定員適正化計画（平成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人の削減を行い、適正人員数に達したとの判断から、平成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年度からの第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次計画（平成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年度）及び第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次計画（令和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年度）ではほぼ現状同数を維持する計画としている。</a:t>
          </a:r>
        </a:p>
        <a:p>
          <a:r>
            <a:rPr kumimoji="1" lang="ja-JP" altLang="en-US" sz="1300">
              <a:latin typeface="ＭＳ Ｐゴシック" panose="020B0600070205080204" pitchFamily="50" charset="-128"/>
              <a:ea typeface="ＭＳ Ｐゴシック" panose="020B0600070205080204" pitchFamily="50" charset="-128"/>
            </a:rPr>
            <a:t>　今後住民サービスの低下を招かないよう適性な定員管理に努める。</a:t>
          </a: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95734</xdr:rowOff>
    </xdr:from>
    <xdr:to>
      <xdr:col>81</xdr:col>
      <xdr:colOff>44450</xdr:colOff>
      <xdr:row>59</xdr:row>
      <xdr:rowOff>104926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211284"/>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96053</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95734</xdr:rowOff>
    </xdr:from>
    <xdr:to>
      <xdr:col>77</xdr:col>
      <xdr:colOff>44450</xdr:colOff>
      <xdr:row>59</xdr:row>
      <xdr:rowOff>95734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2112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171286</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58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95734</xdr:rowOff>
    </xdr:from>
    <xdr:to>
      <xdr:col>72</xdr:col>
      <xdr:colOff>203200</xdr:colOff>
      <xdr:row>59</xdr:row>
      <xdr:rowOff>102628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4401800" y="1021128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162093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92287</xdr:rowOff>
    </xdr:from>
    <xdr:to>
      <xdr:col>68</xdr:col>
      <xdr:colOff>152400</xdr:colOff>
      <xdr:row>59</xdr:row>
      <xdr:rowOff>102628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207837"/>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149454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148305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43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54126</xdr:rowOff>
    </xdr:from>
    <xdr:to>
      <xdr:col>81</xdr:col>
      <xdr:colOff>95250</xdr:colOff>
      <xdr:row>59</xdr:row>
      <xdr:rowOff>155726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1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70653</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0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44934</xdr:rowOff>
    </xdr:from>
    <xdr:to>
      <xdr:col>77</xdr:col>
      <xdr:colOff>95250</xdr:colOff>
      <xdr:row>59</xdr:row>
      <xdr:rowOff>146534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16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156711</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929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44934</xdr:rowOff>
    </xdr:from>
    <xdr:to>
      <xdr:col>73</xdr:col>
      <xdr:colOff>44450</xdr:colOff>
      <xdr:row>59</xdr:row>
      <xdr:rowOff>146534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16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156711</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92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51828</xdr:rowOff>
    </xdr:from>
    <xdr:to>
      <xdr:col>68</xdr:col>
      <xdr:colOff>203200</xdr:colOff>
      <xdr:row>59</xdr:row>
      <xdr:rowOff>153428</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16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163605</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93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41487</xdr:rowOff>
    </xdr:from>
    <xdr:to>
      <xdr:col>64</xdr:col>
      <xdr:colOff>152400</xdr:colOff>
      <xdr:row>59</xdr:row>
      <xdr:rowOff>143087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153264</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92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特例債・臨時財政対策債以外の市債の償還は進んでいるものの、新市建設計画における大型建設事業が順次完了し、地方債借入も大幅に増えたことにより高い水準のままであり、今後数年間はこの傾向が続くと思われる。</a:t>
          </a:r>
        </a:p>
        <a:p>
          <a:r>
            <a:rPr kumimoji="1" lang="ja-JP" altLang="en-US" sz="1300">
              <a:latin typeface="ＭＳ Ｐゴシック" panose="020B0600070205080204" pitchFamily="50" charset="-128"/>
              <a:ea typeface="ＭＳ Ｐゴシック" panose="020B0600070205080204" pitchFamily="50" charset="-128"/>
            </a:rPr>
            <a:t>　今後の建設事業の実施にあたっては、市民ニーズを的確に把握し内容を精査して、起債に大きく頼ることのない財政運営に努めるとともに、新規借入額をその年度の元金償還額以内に抑え、地方債残高の増加を抑制す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133138</xdr:rowOff>
    </xdr:from>
    <xdr:to>
      <xdr:col>81</xdr:col>
      <xdr:colOff>44450</xdr:colOff>
      <xdr:row>36</xdr:row>
      <xdr:rowOff>159279</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305338"/>
          <a:ext cx="8382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159279</xdr:rowOff>
    </xdr:from>
    <xdr:to>
      <xdr:col>77</xdr:col>
      <xdr:colOff>44450</xdr:colOff>
      <xdr:row>37</xdr:row>
      <xdr:rowOff>3916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33147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57590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40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167322</xdr:rowOff>
    </xdr:from>
    <xdr:to>
      <xdr:col>72</xdr:col>
      <xdr:colOff>203200</xdr:colOff>
      <xdr:row>37</xdr:row>
      <xdr:rowOff>3916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339522"/>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63623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161290</xdr:rowOff>
    </xdr:from>
    <xdr:to>
      <xdr:col>68</xdr:col>
      <xdr:colOff>152400</xdr:colOff>
      <xdr:row>36</xdr:row>
      <xdr:rowOff>167322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33349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65634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69655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82338</xdr:rowOff>
    </xdr:from>
    <xdr:to>
      <xdr:col>81</xdr:col>
      <xdr:colOff>95250</xdr:colOff>
      <xdr:row>37</xdr:row>
      <xdr:rowOff>12488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25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98865</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099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108479</xdr:rowOff>
    </xdr:from>
    <xdr:to>
      <xdr:col>77</xdr:col>
      <xdr:colOff>95250</xdr:colOff>
      <xdr:row>37</xdr:row>
      <xdr:rowOff>38629</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28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48806</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049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124566</xdr:rowOff>
    </xdr:from>
    <xdr:to>
      <xdr:col>73</xdr:col>
      <xdr:colOff>44450</xdr:colOff>
      <xdr:row>37</xdr:row>
      <xdr:rowOff>54716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2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64893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06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116522</xdr:rowOff>
    </xdr:from>
    <xdr:to>
      <xdr:col>68</xdr:col>
      <xdr:colOff>203200</xdr:colOff>
      <xdr:row>37</xdr:row>
      <xdr:rowOff>46672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56849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05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110490</xdr:rowOff>
    </xdr:from>
    <xdr:to>
      <xdr:col>64</xdr:col>
      <xdr:colOff>152400</xdr:colOff>
      <xdr:row>37</xdr:row>
      <xdr:rowOff>40640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50817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05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類似団体との比較では</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％上回っており高い比率となっている。これは新市建設計画に定める大型施設整備事業実施に伴い新規の地方債発行が増加していることによる。</a:t>
          </a:r>
        </a:p>
        <a:p>
          <a:r>
            <a:rPr kumimoji="1" lang="ja-JP" altLang="en-US" sz="1300">
              <a:latin typeface="ＭＳ Ｐゴシック" panose="020B0600070205080204" pitchFamily="50" charset="-128"/>
              <a:ea typeface="ＭＳ Ｐゴシック" panose="020B0600070205080204" pitchFamily="50" charset="-128"/>
            </a:rPr>
            <a:t>　前年度との比較では</a:t>
          </a:r>
          <a:r>
            <a:rPr kumimoji="1" lang="en-US" altLang="ja-JP" sz="1300">
              <a:latin typeface="ＭＳ Ｐゴシック" panose="020B0600070205080204" pitchFamily="50" charset="-128"/>
              <a:ea typeface="ＭＳ Ｐゴシック" panose="020B0600070205080204" pitchFamily="50" charset="-128"/>
            </a:rPr>
            <a:t>18.3</a:t>
          </a:r>
          <a:r>
            <a:rPr kumimoji="1" lang="ja-JP" altLang="en-US" sz="1300">
              <a:latin typeface="ＭＳ Ｐゴシック" panose="020B0600070205080204" pitchFamily="50" charset="-128"/>
              <a:ea typeface="ＭＳ Ｐゴシック" panose="020B0600070205080204" pitchFamily="50" charset="-128"/>
            </a:rPr>
            <a:t>％改善しており、利率の高い地方債の償還が順次終了していること、及び、事業費の見直しに伴い歳出規模の抑制に努めたことの影響が大きく表れている。</a:t>
          </a:r>
        </a:p>
        <a:p>
          <a:r>
            <a:rPr kumimoji="1" lang="ja-JP" altLang="en-US" sz="1300">
              <a:latin typeface="ＭＳ Ｐゴシック" panose="020B0600070205080204" pitchFamily="50" charset="-128"/>
              <a:ea typeface="ＭＳ Ｐゴシック" panose="020B0600070205080204" pitchFamily="50" charset="-128"/>
            </a:rPr>
            <a:t>　今後事業の実施には、事業内容精査の上、後世への負担を軽減するよう歳出規模の抑制に努める。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29439</xdr:rowOff>
    </xdr:from>
    <xdr:to>
      <xdr:col>81</xdr:col>
      <xdr:colOff>44450</xdr:colOff>
      <xdr:row>15</xdr:row>
      <xdr:rowOff>117754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601189"/>
          <a:ext cx="838200" cy="8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138142</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366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117754</xdr:rowOff>
    </xdr:from>
    <xdr:to>
      <xdr:col>77</xdr:col>
      <xdr:colOff>44450</xdr:colOff>
      <xdr:row>16</xdr:row>
      <xdr:rowOff>17247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689504"/>
          <a:ext cx="889000" cy="7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140606</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36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160223</xdr:rowOff>
    </xdr:from>
    <xdr:to>
      <xdr:col>72</xdr:col>
      <xdr:colOff>203200</xdr:colOff>
      <xdr:row>16</xdr:row>
      <xdr:rowOff>17247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4401800" y="2731973"/>
          <a:ext cx="889000" cy="2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65507</xdr:rowOff>
    </xdr:from>
    <xdr:to>
      <xdr:col>73</xdr:col>
      <xdr:colOff>44450</xdr:colOff>
      <xdr:row>15</xdr:row>
      <xdr:rowOff>167107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5834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40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156845</xdr:rowOff>
    </xdr:from>
    <xdr:to>
      <xdr:col>68</xdr:col>
      <xdr:colOff>152400</xdr:colOff>
      <xdr:row>15</xdr:row>
      <xdr:rowOff>160223</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3512800" y="2728595"/>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60198</xdr:rowOff>
    </xdr:from>
    <xdr:to>
      <xdr:col>68</xdr:col>
      <xdr:colOff>203200</xdr:colOff>
      <xdr:row>15</xdr:row>
      <xdr:rowOff>161798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525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26585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4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150089</xdr:rowOff>
    </xdr:from>
    <xdr:to>
      <xdr:col>81</xdr:col>
      <xdr:colOff>95250</xdr:colOff>
      <xdr:row>15</xdr:row>
      <xdr:rowOff>80239</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55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122166</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52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66954</xdr:rowOff>
    </xdr:from>
    <xdr:to>
      <xdr:col>77</xdr:col>
      <xdr:colOff>95250</xdr:colOff>
      <xdr:row>15</xdr:row>
      <xdr:rowOff>168554</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63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153331</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72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137897</xdr:rowOff>
    </xdr:from>
    <xdr:to>
      <xdr:col>73</xdr:col>
      <xdr:colOff>44450</xdr:colOff>
      <xdr:row>16</xdr:row>
      <xdr:rowOff>68047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70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52824</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796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109423</xdr:rowOff>
    </xdr:from>
    <xdr:to>
      <xdr:col>68</xdr:col>
      <xdr:colOff>203200</xdr:colOff>
      <xdr:row>16</xdr:row>
      <xdr:rowOff>39573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68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24350</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767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106045</xdr:rowOff>
    </xdr:from>
    <xdr:to>
      <xdr:col>64</xdr:col>
      <xdr:colOff>152400</xdr:colOff>
      <xdr:row>16</xdr:row>
      <xdr:rowOff>36195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67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20972</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76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138545</xdr:colOff>
      <xdr:row>26</xdr:row>
      <xdr:rowOff>31172</xdr:rowOff>
    </xdr:from>
    <xdr:ext cx="11256818" cy="730827"/>
    <xdr:sp macro="" textlink="">
      <xdr:nvSpPr>
        <xdr:cNvPr id="470" name="テキスト ボックス 469">
          <a:extLst>
            <a:ext uri="{FF2B5EF4-FFF2-40B4-BE49-F238E27FC236}">
              <a16:creationId xmlns:a16="http://schemas.microsoft.com/office/drawing/2014/main" id="{67AF065C-FDD6-47E9-9660-DD7BB78C3903}"/>
            </a:ext>
          </a:extLst>
        </xdr:cNvPr>
        <xdr:cNvSpPr txBox="1"/>
      </xdr:nvSpPr>
      <xdr:spPr>
        <a:xfrm>
          <a:off x="762000" y="4533899"/>
          <a:ext cx="11256818" cy="7308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rgbClr val="FF0000"/>
              </a:solidFill>
              <a:latin typeface="+mn-ea"/>
              <a:ea typeface="+mn-ea"/>
            </a:rPr>
            <a:t>状況」の「人口</a:t>
          </a:r>
          <a:r>
            <a:rPr kumimoji="1" lang="en-US" altLang="ja-JP" sz="1000">
              <a:solidFill>
                <a:srgbClr val="FF0000"/>
              </a:solidFill>
              <a:latin typeface="+mn-ea"/>
              <a:ea typeface="+mn-ea"/>
            </a:rPr>
            <a:t>1,000</a:t>
          </a:r>
          <a:r>
            <a:rPr kumimoji="1" lang="ja-JP" altLang="en-US" sz="1000">
              <a:solidFill>
                <a:srgbClr val="FF0000"/>
              </a:solidFill>
              <a:latin typeface="+mn-ea"/>
              <a:ea typeface="+mn-ea"/>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mn-ea"/>
            </a:rPr>
            <a:t>職員数及び「給与水準（国との比較）」の「ラスパイレス指数」については、各調査対象年度の翌年の</a:t>
          </a:r>
          <a:endParaRPr kumimoji="1" lang="en-US" altLang="ja-JP" sz="1000">
            <a:solidFill>
              <a:srgbClr val="FF0000"/>
            </a:solidFill>
            <a:latin typeface="ＭＳ Ｐゴシック" panose="020B0600070205080204" pitchFamily="50" charset="-128"/>
            <a:ea typeface="+mn-ea"/>
          </a:endParaRPr>
        </a:p>
        <a:p>
          <a:pPr algn="l"/>
          <a:r>
            <a:rPr kumimoji="1" lang="en-US" altLang="ja-JP" sz="1000">
              <a:solidFill>
                <a:srgbClr val="FF0000"/>
              </a:solidFill>
              <a:latin typeface="ＭＳ Ｐゴシック" panose="020B0600070205080204" pitchFamily="50" charset="-128"/>
              <a:ea typeface="+mn-ea"/>
            </a:rPr>
            <a:t>   </a:t>
          </a:r>
          <a:r>
            <a:rPr kumimoji="1" lang="ja-JP" altLang="en-US" sz="1000">
              <a:solidFill>
                <a:srgbClr val="FF0000"/>
              </a:solidFill>
              <a:latin typeface="ＭＳ Ｐゴシック" panose="020B0600070205080204" pitchFamily="50" charset="-128"/>
              <a:ea typeface="+mn-ea"/>
            </a:rPr>
            <a:t>地方公務員給与実態調査に基づいているが、令和</a:t>
          </a:r>
          <a:r>
            <a:rPr kumimoji="1" lang="en-US" altLang="ja-JP" sz="1000">
              <a:solidFill>
                <a:srgbClr val="FF0000"/>
              </a:solidFill>
              <a:latin typeface="ＭＳ Ｐゴシック" panose="020B0600070205080204" pitchFamily="50" charset="-128"/>
              <a:ea typeface="+mn-ea"/>
            </a:rPr>
            <a:t>3</a:t>
          </a:r>
          <a:r>
            <a:rPr kumimoji="1" lang="ja-JP" altLang="en-US" sz="1000">
              <a:solidFill>
                <a:srgbClr val="FF0000"/>
              </a:solidFill>
              <a:latin typeface="ＭＳ Ｐゴシック" panose="020B0600070205080204" pitchFamily="50" charset="-128"/>
              <a:ea typeface="+mn-ea"/>
            </a:rPr>
            <a:t>年度は令和</a:t>
          </a:r>
          <a:r>
            <a:rPr kumimoji="1" lang="en-US" altLang="ja-JP" sz="1000">
              <a:solidFill>
                <a:srgbClr val="FF0000"/>
              </a:solidFill>
              <a:latin typeface="ＭＳ Ｐゴシック" panose="020B0600070205080204" pitchFamily="50" charset="-128"/>
              <a:ea typeface="+mn-ea"/>
            </a:rPr>
            <a:t>3</a:t>
          </a:r>
          <a:r>
            <a:rPr kumimoji="1" lang="ja-JP" altLang="en-US" sz="1000">
              <a:solidFill>
                <a:srgbClr val="FF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愛媛県伊予市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36,107
35,850
194.44
20,542,748
18,880,194
1,640,379
11,146,946
23,222,186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ポイント下回っているが、愛媛県平均との比較では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ポイント下回っている。前年度を下回っており、第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次定員適正化計画（令和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年度）に基づき適正な人員管理に努め、各種手当を含めた人件費抑制に繋げていくよう努める。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111760</xdr:rowOff>
    </xdr:from>
    <xdr:to>
      <xdr:col>24</xdr:col>
      <xdr:colOff>25400</xdr:colOff>
      <xdr:row>37</xdr:row>
      <xdr:rowOff>54610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839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111760</xdr:rowOff>
    </xdr:from>
    <xdr:to>
      <xdr:col>19</xdr:col>
      <xdr:colOff>187325</xdr:colOff>
      <xdr:row>37</xdr:row>
      <xdr:rowOff>54610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839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73660</xdr:rowOff>
    </xdr:from>
    <xdr:to>
      <xdr:col>15</xdr:col>
      <xdr:colOff>98425</xdr:colOff>
      <xdr:row>36</xdr:row>
      <xdr:rowOff>111760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45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73660</xdr:rowOff>
    </xdr:from>
    <xdr:to>
      <xdr:col>11</xdr:col>
      <xdr:colOff>9525</xdr:colOff>
      <xdr:row>37</xdr:row>
      <xdr:rowOff>16510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458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77487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3810</xdr:rowOff>
    </xdr:from>
    <xdr:to>
      <xdr:col>20</xdr:col>
      <xdr:colOff>38100</xdr:colOff>
      <xdr:row>37</xdr:row>
      <xdr:rowOff>105410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115587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60960</xdr:rowOff>
    </xdr:from>
    <xdr:to>
      <xdr:col>15</xdr:col>
      <xdr:colOff>149225</xdr:colOff>
      <xdr:row>36</xdr:row>
      <xdr:rowOff>162560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22860</xdr:rowOff>
    </xdr:from>
    <xdr:to>
      <xdr:col>11</xdr:col>
      <xdr:colOff>60325</xdr:colOff>
      <xdr:row>36</xdr:row>
      <xdr:rowOff>124460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134637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52087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類似団体と比較してみると、</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ポイント、愛媛県平均との比較で、</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ポイントと上回っており、昨年度よりも悪化している。</a:t>
          </a:r>
        </a:p>
        <a:p>
          <a:r>
            <a:rPr kumimoji="1" lang="ja-JP" altLang="en-US" sz="1300">
              <a:latin typeface="ＭＳ Ｐゴシック" panose="020B0600070205080204" pitchFamily="50" charset="-128"/>
              <a:ea typeface="ＭＳ Ｐゴシック" panose="020B0600070205080204" pitchFamily="50" charset="-128"/>
            </a:rPr>
            <a:t>　全庁を挙げて財政改革に取り組みんだものの、コロナ対策や公共施設の維持管理に多額の経費がかかっている。</a:t>
          </a:r>
        </a:p>
        <a:p>
          <a:r>
            <a:rPr kumimoji="1" lang="ja-JP" altLang="en-US" sz="1300">
              <a:latin typeface="ＭＳ Ｐゴシック" panose="020B0600070205080204" pitchFamily="50" charset="-128"/>
              <a:ea typeface="ＭＳ Ｐゴシック" panose="020B0600070205080204" pitchFamily="50" charset="-128"/>
            </a:rPr>
            <a:t>　今後は民間でも実施可能な業務の民間委託による経費の圧縮を図るとともに、より一層事務事業の見直し等により歳出の抑制に努める。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127000</xdr:rowOff>
    </xdr:from>
    <xdr:to>
      <xdr:col>82</xdr:col>
      <xdr:colOff>107950</xdr:colOff>
      <xdr:row>20</xdr:row>
      <xdr:rowOff>38100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213100"/>
          <a:ext cx="8382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60977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127000</xdr:rowOff>
    </xdr:from>
    <xdr:to>
      <xdr:col>78</xdr:col>
      <xdr:colOff>69850</xdr:colOff>
      <xdr:row>20</xdr:row>
      <xdr:rowOff>76200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2131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60977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76200</xdr:rowOff>
    </xdr:from>
    <xdr:to>
      <xdr:col>73</xdr:col>
      <xdr:colOff>180975</xdr:colOff>
      <xdr:row>20</xdr:row>
      <xdr:rowOff>88900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505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88900</xdr:rowOff>
    </xdr:from>
    <xdr:to>
      <xdr:col>69</xdr:col>
      <xdr:colOff>92075</xdr:colOff>
      <xdr:row>21</xdr:row>
      <xdr:rowOff>6350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517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137177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158750</xdr:rowOff>
    </xdr:from>
    <xdr:to>
      <xdr:col>82</xdr:col>
      <xdr:colOff>158750</xdr:colOff>
      <xdr:row>20</xdr:row>
      <xdr:rowOff>88900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41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130827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38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76200</xdr:rowOff>
    </xdr:from>
    <xdr:to>
      <xdr:col>78</xdr:col>
      <xdr:colOff>120650</xdr:colOff>
      <xdr:row>19</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25400</xdr:rowOff>
    </xdr:from>
    <xdr:to>
      <xdr:col>74</xdr:col>
      <xdr:colOff>31750</xdr:colOff>
      <xdr:row>20</xdr:row>
      <xdr:rowOff>127000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45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111777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38100</xdr:rowOff>
    </xdr:from>
    <xdr:to>
      <xdr:col>69</xdr:col>
      <xdr:colOff>142875</xdr:colOff>
      <xdr:row>20</xdr:row>
      <xdr:rowOff>139700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124477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127000</xdr:rowOff>
    </xdr:from>
    <xdr:to>
      <xdr:col>65</xdr:col>
      <xdr:colOff>53975</xdr:colOff>
      <xdr:row>21</xdr:row>
      <xdr:rowOff>57150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55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41927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類似団体と比べ</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ポイント、愛媛県平均と比べると</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ポイントそれぞれ低くなっている、昨年度とほぼ同水準である。</a:t>
          </a:r>
        </a:p>
        <a:p>
          <a:r>
            <a:rPr kumimoji="1" lang="ja-JP" altLang="en-US" sz="1300">
              <a:latin typeface="ＭＳ Ｐゴシック" panose="020B0600070205080204" pitchFamily="50" charset="-128"/>
              <a:ea typeface="ＭＳ Ｐゴシック" panose="020B0600070205080204" pitchFamily="50" charset="-128"/>
            </a:rPr>
            <a:t>　生活困窮者、高齢者、児童、心身障害者等に対する支援については、サービスの低下をもたらすことなく適正な経費の支出に努めることで、財政を圧迫する上昇傾向に歯止めをかけるよう努める。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55</xdr:row>
      <xdr:rowOff>120650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537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57</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5377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6350</xdr:rowOff>
    </xdr:from>
    <xdr:to>
      <xdr:col>15</xdr:col>
      <xdr:colOff>98425</xdr:colOff>
      <xdr:row>57</xdr:row>
      <xdr:rowOff>31750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779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168927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38100</xdr:rowOff>
    </xdr:from>
    <xdr:to>
      <xdr:col>11</xdr:col>
      <xdr:colOff>9525</xdr:colOff>
      <xdr:row>57</xdr:row>
      <xdr:rowOff>6350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6393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69850</xdr:rowOff>
    </xdr:from>
    <xdr:to>
      <xdr:col>24</xdr:col>
      <xdr:colOff>76200</xdr:colOff>
      <xdr:row>56</xdr:row>
      <xdr:rowOff>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86377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168927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152400</xdr:rowOff>
    </xdr:from>
    <xdr:to>
      <xdr:col>15</xdr:col>
      <xdr:colOff>149225</xdr:colOff>
      <xdr:row>57</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127000</xdr:rowOff>
    </xdr:from>
    <xdr:to>
      <xdr:col>11</xdr:col>
      <xdr:colOff>60325</xdr:colOff>
      <xdr:row>57</xdr:row>
      <xdr:rowOff>57150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158750</xdr:rowOff>
    </xdr:from>
    <xdr:to>
      <xdr:col>6</xdr:col>
      <xdr:colOff>171450</xdr:colOff>
      <xdr:row>56</xdr:row>
      <xdr:rowOff>88900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99077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ポイント下回っているものの、愛媛県平均より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繰出金については、国民健康保険特別会計において、平成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年度から愛媛県が保険者に加わり、財政運営の責任主体となることから、今後の動向を注視しつつ適正化に努めるとともに、保険税率の適正化を図り普通会計の赤字補てんを減らしていくように努める。</a:t>
          </a:r>
        </a:p>
        <a:p>
          <a:r>
            <a:rPr kumimoji="1" lang="ja-JP" altLang="en-US" sz="1300">
              <a:latin typeface="ＭＳ Ｐゴシック" panose="020B0600070205080204" pitchFamily="50" charset="-128"/>
              <a:ea typeface="ＭＳ Ｐゴシック" panose="020B0600070205080204" pitchFamily="50" charset="-128"/>
            </a:rPr>
            <a:t>　また下水道事業・簡易水道事業は、独立採算の原則に立ち返った料金設定等により健全化を図る。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167822</xdr:rowOff>
    </xdr:from>
    <xdr:to>
      <xdr:col>82</xdr:col>
      <xdr:colOff>107950</xdr:colOff>
      <xdr:row>54</xdr:row>
      <xdr:rowOff>61685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2546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33581</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63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135165</xdr:rowOff>
    </xdr:from>
    <xdr:to>
      <xdr:col>78</xdr:col>
      <xdr:colOff>69850</xdr:colOff>
      <xdr:row>53</xdr:row>
      <xdr:rowOff>167822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222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167476</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97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135165</xdr:rowOff>
    </xdr:from>
    <xdr:to>
      <xdr:col>73</xdr:col>
      <xdr:colOff>180975</xdr:colOff>
      <xdr:row>54</xdr:row>
      <xdr:rowOff>9434</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22201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107060</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0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2903</xdr:rowOff>
    </xdr:from>
    <xdr:to>
      <xdr:col>69</xdr:col>
      <xdr:colOff>92075</xdr:colOff>
      <xdr:row>54</xdr:row>
      <xdr:rowOff>9434</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26120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139717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146249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10885</xdr:rowOff>
    </xdr:from>
    <xdr:to>
      <xdr:col>82</xdr:col>
      <xdr:colOff>158750</xdr:colOff>
      <xdr:row>54</xdr:row>
      <xdr:rowOff>112485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27412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117022</xdr:rowOff>
    </xdr:from>
    <xdr:to>
      <xdr:col>78</xdr:col>
      <xdr:colOff>120650</xdr:colOff>
      <xdr:row>54</xdr:row>
      <xdr:rowOff>47172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57349</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84365</xdr:rowOff>
    </xdr:from>
    <xdr:to>
      <xdr:col>74</xdr:col>
      <xdr:colOff>31750</xdr:colOff>
      <xdr:row>54</xdr:row>
      <xdr:rowOff>14515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24692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130084</xdr:rowOff>
    </xdr:from>
    <xdr:to>
      <xdr:col>69</xdr:col>
      <xdr:colOff>142875</xdr:colOff>
      <xdr:row>54</xdr:row>
      <xdr:rowOff>60234</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21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70411</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898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123553</xdr:rowOff>
    </xdr:from>
    <xdr:to>
      <xdr:col>65</xdr:col>
      <xdr:colOff>53975</xdr:colOff>
      <xdr:row>54</xdr:row>
      <xdr:rowOff>53703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21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63880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897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類似団体と比較してみると</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ポイント、愛媛県平均より</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ポイント上回っている。市の補助する各種団体への補助金が近年多額になっている上に、既得権化しているものに対する削減が、なかなか進んでいない現状である。</a:t>
          </a:r>
        </a:p>
        <a:p>
          <a:r>
            <a:rPr kumimoji="1" lang="ja-JP" altLang="en-US" sz="1300">
              <a:latin typeface="ＭＳ Ｐゴシック" panose="020B0600070205080204" pitchFamily="50" charset="-128"/>
              <a:ea typeface="ＭＳ Ｐゴシック" panose="020B0600070205080204" pitchFamily="50" charset="-128"/>
            </a:rPr>
            <a:t>　令和元年度以降は、改めて立ち上げた補助金等審議会において、補助金交付の基準を抜本的に見直し、その後に団体の活動内容も再精査を行い、必要性の低い補助金は見直し、廃止を行う。</a:t>
          </a:r>
        </a:p>
        <a:p>
          <a:r>
            <a:rPr kumimoji="1" lang="ja-JP" altLang="en-US" sz="1300">
              <a:latin typeface="ＭＳ Ｐゴシック" panose="020B0600070205080204" pitchFamily="50" charset="-128"/>
              <a:ea typeface="ＭＳ Ｐゴシック" panose="020B0600070205080204" pitchFamily="50" charset="-128"/>
            </a:rPr>
            <a:t>　また一部事務組合の事業内容についても事前の精査に努める。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81280</xdr:rowOff>
    </xdr:from>
    <xdr:to>
      <xdr:col>82</xdr:col>
      <xdr:colOff>107950</xdr:colOff>
      <xdr:row>38</xdr:row>
      <xdr:rowOff>90424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5963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30988</xdr:rowOff>
    </xdr:from>
    <xdr:to>
      <xdr:col>78</xdr:col>
      <xdr:colOff>69850</xdr:colOff>
      <xdr:row>38</xdr:row>
      <xdr:rowOff>90424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5460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30988</xdr:rowOff>
    </xdr:from>
    <xdr:to>
      <xdr:col>73</xdr:col>
      <xdr:colOff>180975</xdr:colOff>
      <xdr:row>38</xdr:row>
      <xdr:rowOff>40132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5460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143002</xdr:rowOff>
    </xdr:from>
    <xdr:to>
      <xdr:col>69</xdr:col>
      <xdr:colOff>92075</xdr:colOff>
      <xdr:row>38</xdr:row>
      <xdr:rowOff>40132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4866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30480</xdr:rowOff>
    </xdr:from>
    <xdr:to>
      <xdr:col>82</xdr:col>
      <xdr:colOff>158750</xdr:colOff>
      <xdr:row>38</xdr:row>
      <xdr:rowOff>132080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2557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39624</xdr:rowOff>
    </xdr:from>
    <xdr:to>
      <xdr:col>78</xdr:col>
      <xdr:colOff>120650</xdr:colOff>
      <xdr:row>38</xdr:row>
      <xdr:rowOff>141224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126001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64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151638</xdr:rowOff>
    </xdr:from>
    <xdr:to>
      <xdr:col>74</xdr:col>
      <xdr:colOff>31750</xdr:colOff>
      <xdr:row>38</xdr:row>
      <xdr:rowOff>81788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66565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160782</xdr:rowOff>
    </xdr:from>
    <xdr:to>
      <xdr:col>69</xdr:col>
      <xdr:colOff>142875</xdr:colOff>
      <xdr:row>38</xdr:row>
      <xdr:rowOff>90932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75709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92202</xdr:rowOff>
    </xdr:from>
    <xdr:to>
      <xdr:col>65</xdr:col>
      <xdr:colOff>53975</xdr:colOff>
      <xdr:row>38</xdr:row>
      <xdr:rowOff>22352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7129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市町合併後、低金利かつ償還期間の長い地方債を活用してきたため、単年での地方債償還額は、類似団体と比較してみると</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新市建設計画実施により、本庁舎、図書館文化ホールをはじめとした大型建設事業が実施されたため、今後令和</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年度までは増加が見込まれる。</a:t>
          </a:r>
        </a:p>
        <a:p>
          <a:r>
            <a:rPr kumimoji="1" lang="ja-JP" altLang="en-US" sz="1300">
              <a:latin typeface="ＭＳ Ｐゴシック" panose="020B0600070205080204" pitchFamily="50" charset="-128"/>
              <a:ea typeface="ＭＳ Ｐゴシック" panose="020B0600070205080204" pitchFamily="50" charset="-128"/>
            </a:rPr>
            <a:t>　大型建設事業の実施にあたっては、市民ニーズを的確に把握し内容を精査した事業実施に努める。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69850</xdr:rowOff>
    </xdr:from>
    <xdr:to>
      <xdr:col>24</xdr:col>
      <xdr:colOff>25400</xdr:colOff>
      <xdr:row>75</xdr:row>
      <xdr:rowOff>115570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29286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71137</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929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85852</xdr:rowOff>
    </xdr:from>
    <xdr:to>
      <xdr:col>19</xdr:col>
      <xdr:colOff>187325</xdr:colOff>
      <xdr:row>75</xdr:row>
      <xdr:rowOff>115570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294460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27703</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5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78994</xdr:rowOff>
    </xdr:from>
    <xdr:to>
      <xdr:col>15</xdr:col>
      <xdr:colOff>98425</xdr:colOff>
      <xdr:row>75</xdr:row>
      <xdr:rowOff>85852</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293774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29990</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78994</xdr:rowOff>
    </xdr:from>
    <xdr:to>
      <xdr:col>11</xdr:col>
      <xdr:colOff>9525</xdr:colOff>
      <xdr:row>75</xdr:row>
      <xdr:rowOff>88138</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29377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29990</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34562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19050</xdr:rowOff>
    </xdr:from>
    <xdr:to>
      <xdr:col>24</xdr:col>
      <xdr:colOff>76200</xdr:colOff>
      <xdr:row>75</xdr:row>
      <xdr:rowOff>120650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99077</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78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64770</xdr:rowOff>
    </xdr:from>
    <xdr:to>
      <xdr:col>20</xdr:col>
      <xdr:colOff>38100</xdr:colOff>
      <xdr:row>75</xdr:row>
      <xdr:rowOff>166370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5097</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35052</xdr:rowOff>
    </xdr:from>
    <xdr:to>
      <xdr:col>15</xdr:col>
      <xdr:colOff>149225</xdr:colOff>
      <xdr:row>75</xdr:row>
      <xdr:rowOff>136652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89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146829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662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28194</xdr:rowOff>
    </xdr:from>
    <xdr:to>
      <xdr:col>11</xdr:col>
      <xdr:colOff>60325</xdr:colOff>
      <xdr:row>75</xdr:row>
      <xdr:rowOff>129794</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139971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65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37338</xdr:rowOff>
    </xdr:from>
    <xdr:to>
      <xdr:col>6</xdr:col>
      <xdr:colOff>171450</xdr:colOff>
      <xdr:row>75</xdr:row>
      <xdr:rowOff>138938</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149115</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ポイント、愛媛県平均との比較では</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当初予算の編成などを通じて、全庁的な取組により財政悪化傾向に歯止めをかけることが急務である。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88137</xdr:rowOff>
    </xdr:from>
    <xdr:to>
      <xdr:col>82</xdr:col>
      <xdr:colOff>107950</xdr:colOff>
      <xdr:row>79</xdr:row>
      <xdr:rowOff>152146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632687"/>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92727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88137</xdr:rowOff>
    </xdr:from>
    <xdr:to>
      <xdr:col>78</xdr:col>
      <xdr:colOff>69850</xdr:colOff>
      <xdr:row>79</xdr:row>
      <xdr:rowOff>138430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632687"/>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146575</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691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138430</xdr:rowOff>
    </xdr:from>
    <xdr:to>
      <xdr:col>73</xdr:col>
      <xdr:colOff>180975</xdr:colOff>
      <xdr:row>79</xdr:row>
      <xdr:rowOff>152146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6829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25416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129287</xdr:rowOff>
    </xdr:from>
    <xdr:to>
      <xdr:col>69</xdr:col>
      <xdr:colOff>92075</xdr:colOff>
      <xdr:row>79</xdr:row>
      <xdr:rowOff>152146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673837"/>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6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18814</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144542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34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101346</xdr:rowOff>
    </xdr:from>
    <xdr:to>
      <xdr:col>82</xdr:col>
      <xdr:colOff>158750</xdr:colOff>
      <xdr:row>80</xdr:row>
      <xdr:rowOff>31496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73423</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37337</xdr:rowOff>
    </xdr:from>
    <xdr:to>
      <xdr:col>78</xdr:col>
      <xdr:colOff>120650</xdr:colOff>
      <xdr:row>79</xdr:row>
      <xdr:rowOff>138937</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149114</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350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87630</xdr:rowOff>
    </xdr:from>
    <xdr:to>
      <xdr:col>74</xdr:col>
      <xdr:colOff>31750</xdr:colOff>
      <xdr:row>80</xdr:row>
      <xdr:rowOff>17780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27957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40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101346</xdr:rowOff>
    </xdr:from>
    <xdr:to>
      <xdr:col>69</xdr:col>
      <xdr:colOff>142875</xdr:colOff>
      <xdr:row>80</xdr:row>
      <xdr:rowOff>31496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16273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78487</xdr:rowOff>
    </xdr:from>
    <xdr:to>
      <xdr:col>65</xdr:col>
      <xdr:colOff>53975</xdr:colOff>
      <xdr:row>80</xdr:row>
      <xdr:rowOff>8637</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164864</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愛媛県伊予市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134658</xdr:rowOff>
    </xdr:from>
    <xdr:to>
      <xdr:col>29</xdr:col>
      <xdr:colOff>127000</xdr:colOff>
      <xdr:row>17</xdr:row>
      <xdr:rowOff>151486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096933"/>
          <a:ext cx="647700" cy="168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39463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58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134658</xdr:rowOff>
    </xdr:from>
    <xdr:to>
      <xdr:col>26</xdr:col>
      <xdr:colOff>50800</xdr:colOff>
      <xdr:row>17</xdr:row>
      <xdr:rowOff>146012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96933"/>
          <a:ext cx="698500" cy="11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16044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635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146012</xdr:rowOff>
    </xdr:from>
    <xdr:to>
      <xdr:col>22</xdr:col>
      <xdr:colOff>114300</xdr:colOff>
      <xdr:row>17</xdr:row>
      <xdr:rowOff>158204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08287"/>
          <a:ext cx="698500" cy="12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53713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67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125781</xdr:rowOff>
    </xdr:from>
    <xdr:to>
      <xdr:col>18</xdr:col>
      <xdr:colOff>177800</xdr:colOff>
      <xdr:row>17</xdr:row>
      <xdr:rowOff>158204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088056"/>
          <a:ext cx="698500" cy="32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74134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93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88206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100686</xdr:rowOff>
    </xdr:from>
    <xdr:to>
      <xdr:col>29</xdr:col>
      <xdr:colOff>177800</xdr:colOff>
      <xdr:row>18</xdr:row>
      <xdr:rowOff>30836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62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72763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3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83858</xdr:rowOff>
    </xdr:from>
    <xdr:to>
      <xdr:col>26</xdr:col>
      <xdr:colOff>101600</xdr:colOff>
      <xdr:row>18</xdr:row>
      <xdr:rowOff>14008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46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170235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32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95212</xdr:rowOff>
    </xdr:from>
    <xdr:to>
      <xdr:col>22</xdr:col>
      <xdr:colOff>165100</xdr:colOff>
      <xdr:row>18</xdr:row>
      <xdr:rowOff>25362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57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10139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4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107404</xdr:rowOff>
    </xdr:from>
    <xdr:to>
      <xdr:col>19</xdr:col>
      <xdr:colOff>38100</xdr:colOff>
      <xdr:row>18</xdr:row>
      <xdr:rowOff>37554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69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22331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56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74981</xdr:rowOff>
    </xdr:from>
    <xdr:to>
      <xdr:col>15</xdr:col>
      <xdr:colOff>101600</xdr:colOff>
      <xdr:row>18</xdr:row>
      <xdr:rowOff>5131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37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161358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2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34722</xdr:rowOff>
    </xdr:from>
    <xdr:to>
      <xdr:col>29</xdr:col>
      <xdr:colOff>127000</xdr:colOff>
      <xdr:row>38</xdr:row>
      <xdr:rowOff>45272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502322"/>
          <a:ext cx="647700" cy="10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124000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24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13218</xdr:rowOff>
    </xdr:from>
    <xdr:to>
      <xdr:col>26</xdr:col>
      <xdr:colOff>50800</xdr:colOff>
      <xdr:row>38</xdr:row>
      <xdr:rowOff>34722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480818"/>
          <a:ext cx="698500" cy="21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54410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9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13077</xdr:rowOff>
    </xdr:from>
    <xdr:to>
      <xdr:col>22</xdr:col>
      <xdr:colOff>114300</xdr:colOff>
      <xdr:row>38</xdr:row>
      <xdr:rowOff>13218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480677"/>
          <a:ext cx="698500" cy="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51804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13077</xdr:rowOff>
    </xdr:from>
    <xdr:to>
      <xdr:col>18</xdr:col>
      <xdr:colOff>177800</xdr:colOff>
      <xdr:row>38</xdr:row>
      <xdr:rowOff>14849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480677"/>
          <a:ext cx="698500" cy="1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51701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48005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337372</xdr:rowOff>
    </xdr:from>
    <xdr:to>
      <xdr:col>29</xdr:col>
      <xdr:colOff>177800</xdr:colOff>
      <xdr:row>38</xdr:row>
      <xdr:rowOff>96072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62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245949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7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326822</xdr:rowOff>
    </xdr:from>
    <xdr:to>
      <xdr:col>26</xdr:col>
      <xdr:colOff>101600</xdr:colOff>
      <xdr:row>38</xdr:row>
      <xdr:rowOff>85522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51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70299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37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305318</xdr:rowOff>
    </xdr:from>
    <xdr:to>
      <xdr:col>22</xdr:col>
      <xdr:colOff>165100</xdr:colOff>
      <xdr:row>38</xdr:row>
      <xdr:rowOff>64018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30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48795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1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305177</xdr:rowOff>
    </xdr:from>
    <xdr:to>
      <xdr:col>19</xdr:col>
      <xdr:colOff>38100</xdr:colOff>
      <xdr:row>38</xdr:row>
      <xdr:rowOff>63877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29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48654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16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306949</xdr:rowOff>
    </xdr:from>
    <xdr:to>
      <xdr:col>15</xdr:col>
      <xdr:colOff>101600</xdr:colOff>
      <xdr:row>38</xdr:row>
      <xdr:rowOff>65649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31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50426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518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36,107
35,850
194.44
20,542,748
18,880,194
1,640,379
11,146,946
23,222,186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122034</xdr:rowOff>
    </xdr:from>
    <xdr:to>
      <xdr:col>24</xdr:col>
      <xdr:colOff>63500</xdr:colOff>
      <xdr:row>37</xdr:row>
      <xdr:rowOff>134048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465684"/>
          <a:ext cx="838200" cy="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135590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6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122034</xdr:rowOff>
    </xdr:from>
    <xdr:to>
      <xdr:col>19</xdr:col>
      <xdr:colOff>177800</xdr:colOff>
      <xdr:row>38</xdr:row>
      <xdr:rowOff>57900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65684"/>
          <a:ext cx="889000" cy="10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115879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57900</xdr:rowOff>
    </xdr:from>
    <xdr:to>
      <xdr:col>15</xdr:col>
      <xdr:colOff>50800</xdr:colOff>
      <xdr:row>38</xdr:row>
      <xdr:rowOff>69406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73000"/>
          <a:ext cx="8890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65892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56794</xdr:rowOff>
    </xdr:from>
    <xdr:to>
      <xdr:col>10</xdr:col>
      <xdr:colOff>114300</xdr:colOff>
      <xdr:row>38</xdr:row>
      <xdr:rowOff>69406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71894"/>
          <a:ext cx="889000" cy="1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68419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79443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8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83248</xdr:rowOff>
    </xdr:from>
    <xdr:to>
      <xdr:col>24</xdr:col>
      <xdr:colOff>114300</xdr:colOff>
      <xdr:row>38</xdr:row>
      <xdr:rowOff>13398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2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61675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0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71234</xdr:rowOff>
    </xdr:from>
    <xdr:to>
      <xdr:col>20</xdr:col>
      <xdr:colOff>38100</xdr:colOff>
      <xdr:row>38</xdr:row>
      <xdr:rowOff>1384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1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163961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0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7100</xdr:rowOff>
    </xdr:from>
    <xdr:to>
      <xdr:col>15</xdr:col>
      <xdr:colOff>101600</xdr:colOff>
      <xdr:row>38</xdr:row>
      <xdr:rowOff>108700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2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99827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1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18606</xdr:rowOff>
    </xdr:from>
    <xdr:to>
      <xdr:col>10</xdr:col>
      <xdr:colOff>165100</xdr:colOff>
      <xdr:row>38</xdr:row>
      <xdr:rowOff>120206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3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111333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2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5994</xdr:rowOff>
    </xdr:from>
    <xdr:to>
      <xdr:col>6</xdr:col>
      <xdr:colOff>38100</xdr:colOff>
      <xdr:row>38</xdr:row>
      <xdr:rowOff>107594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2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98721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1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143390</xdr:rowOff>
    </xdr:from>
    <xdr:to>
      <xdr:col>24</xdr:col>
      <xdr:colOff>63500</xdr:colOff>
      <xdr:row>57</xdr:row>
      <xdr:rowOff>144878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916040"/>
          <a:ext cx="838200" cy="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61696</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66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144878</xdr:rowOff>
    </xdr:from>
    <xdr:to>
      <xdr:col>19</xdr:col>
      <xdr:colOff>177800</xdr:colOff>
      <xdr:row>57</xdr:row>
      <xdr:rowOff>153361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917528"/>
          <a:ext cx="889000" cy="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171041</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6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153361</xdr:rowOff>
    </xdr:from>
    <xdr:to>
      <xdr:col>15</xdr:col>
      <xdr:colOff>50800</xdr:colOff>
      <xdr:row>57</xdr:row>
      <xdr:rowOff>163058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926011"/>
          <a:ext cx="889000" cy="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60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153875</xdr:rowOff>
    </xdr:from>
    <xdr:to>
      <xdr:col>10</xdr:col>
      <xdr:colOff>114300</xdr:colOff>
      <xdr:row>57</xdr:row>
      <xdr:rowOff>163058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926525"/>
          <a:ext cx="889000" cy="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21783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6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30386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63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92590</xdr:rowOff>
    </xdr:from>
    <xdr:to>
      <xdr:col>24</xdr:col>
      <xdr:colOff>114300</xdr:colOff>
      <xdr:row>58</xdr:row>
      <xdr:rowOff>22740</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8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17246</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78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94078</xdr:rowOff>
    </xdr:from>
    <xdr:to>
      <xdr:col>20</xdr:col>
      <xdr:colOff>38100</xdr:colOff>
      <xdr:row>58</xdr:row>
      <xdr:rowOff>24228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86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15355</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95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102561</xdr:rowOff>
    </xdr:from>
    <xdr:to>
      <xdr:col>15</xdr:col>
      <xdr:colOff>101600</xdr:colOff>
      <xdr:row>58</xdr:row>
      <xdr:rowOff>32711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87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23838</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96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112258</xdr:rowOff>
    </xdr:from>
    <xdr:to>
      <xdr:col>10</xdr:col>
      <xdr:colOff>165100</xdr:colOff>
      <xdr:row>58</xdr:row>
      <xdr:rowOff>42408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88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33535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97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103075</xdr:rowOff>
    </xdr:from>
    <xdr:to>
      <xdr:col>6</xdr:col>
      <xdr:colOff>38100</xdr:colOff>
      <xdr:row>58</xdr:row>
      <xdr:rowOff>33225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87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24352</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96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66270</xdr:rowOff>
    </xdr:from>
    <xdr:to>
      <xdr:col>24</xdr:col>
      <xdr:colOff>63500</xdr:colOff>
      <xdr:row>79</xdr:row>
      <xdr:rowOff>68360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610820"/>
          <a:ext cx="8382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64358</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6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68360</xdr:rowOff>
    </xdr:from>
    <xdr:to>
      <xdr:col>19</xdr:col>
      <xdr:colOff>177800</xdr:colOff>
      <xdr:row>79</xdr:row>
      <xdr:rowOff>74843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612910"/>
          <a:ext cx="889000" cy="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11296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72296</xdr:rowOff>
    </xdr:from>
    <xdr:to>
      <xdr:col>15</xdr:col>
      <xdr:colOff>50800</xdr:colOff>
      <xdr:row>79</xdr:row>
      <xdr:rowOff>74843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616846"/>
          <a:ext cx="8890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56951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72296</xdr:rowOff>
    </xdr:from>
    <xdr:to>
      <xdr:col>10</xdr:col>
      <xdr:colOff>114300</xdr:colOff>
      <xdr:row>79</xdr:row>
      <xdr:rowOff>72672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616846"/>
          <a:ext cx="889000" cy="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41178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35430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23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15470</xdr:rowOff>
    </xdr:from>
    <xdr:to>
      <xdr:col>24</xdr:col>
      <xdr:colOff>114300</xdr:colOff>
      <xdr:row>79</xdr:row>
      <xdr:rowOff>117070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56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101847</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74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17560</xdr:rowOff>
    </xdr:from>
    <xdr:to>
      <xdr:col>20</xdr:col>
      <xdr:colOff>38100</xdr:colOff>
      <xdr:row>79</xdr:row>
      <xdr:rowOff>119160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56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110287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65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24043</xdr:rowOff>
    </xdr:from>
    <xdr:to>
      <xdr:col>15</xdr:col>
      <xdr:colOff>101600</xdr:colOff>
      <xdr:row>79</xdr:row>
      <xdr:rowOff>125643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56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116770</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66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21496</xdr:rowOff>
    </xdr:from>
    <xdr:to>
      <xdr:col>10</xdr:col>
      <xdr:colOff>165100</xdr:colOff>
      <xdr:row>79</xdr:row>
      <xdr:rowOff>123096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56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114223</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658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21872</xdr:rowOff>
    </xdr:from>
    <xdr:to>
      <xdr:col>6</xdr:col>
      <xdr:colOff>38100</xdr:colOff>
      <xdr:row>79</xdr:row>
      <xdr:rowOff>123472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56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114599</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659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151640</xdr:rowOff>
    </xdr:from>
    <xdr:to>
      <xdr:col>24</xdr:col>
      <xdr:colOff>63500</xdr:colOff>
      <xdr:row>98</xdr:row>
      <xdr:rowOff>49006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610840"/>
          <a:ext cx="838200" cy="240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124930</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41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13551</xdr:rowOff>
    </xdr:from>
    <xdr:to>
      <xdr:col>19</xdr:col>
      <xdr:colOff>177800</xdr:colOff>
      <xdr:row>98</xdr:row>
      <xdr:rowOff>49006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815651"/>
          <a:ext cx="889000" cy="3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54833</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34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13551</xdr:rowOff>
    </xdr:from>
    <xdr:to>
      <xdr:col>15</xdr:col>
      <xdr:colOff>50800</xdr:colOff>
      <xdr:row>98</xdr:row>
      <xdr:rowOff>34133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815651"/>
          <a:ext cx="889000" cy="2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54345</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34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34133</xdr:rowOff>
    </xdr:from>
    <xdr:to>
      <xdr:col>10</xdr:col>
      <xdr:colOff>114300</xdr:colOff>
      <xdr:row>98</xdr:row>
      <xdr:rowOff>42492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836233"/>
          <a:ext cx="889000" cy="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86242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7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92408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8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100840</xdr:rowOff>
    </xdr:from>
    <xdr:to>
      <xdr:col>24</xdr:col>
      <xdr:colOff>114300</xdr:colOff>
      <xdr:row>97</xdr:row>
      <xdr:rowOff>30990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6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79267</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38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169656</xdr:rowOff>
    </xdr:from>
    <xdr:to>
      <xdr:col>20</xdr:col>
      <xdr:colOff>38100</xdr:colOff>
      <xdr:row>98</xdr:row>
      <xdr:rowOff>99806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80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90933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89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134201</xdr:rowOff>
    </xdr:from>
    <xdr:to>
      <xdr:col>15</xdr:col>
      <xdr:colOff>101600</xdr:colOff>
      <xdr:row>98</xdr:row>
      <xdr:rowOff>64351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76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55478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85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154783</xdr:rowOff>
    </xdr:from>
    <xdr:to>
      <xdr:col>10</xdr:col>
      <xdr:colOff>165100</xdr:colOff>
      <xdr:row>98</xdr:row>
      <xdr:rowOff>84933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78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76060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87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163142</xdr:rowOff>
    </xdr:from>
    <xdr:to>
      <xdr:col>6</xdr:col>
      <xdr:colOff>38100</xdr:colOff>
      <xdr:row>98</xdr:row>
      <xdr:rowOff>93292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79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84419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88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150067</xdr:rowOff>
    </xdr:from>
    <xdr:to>
      <xdr:col>55</xdr:col>
      <xdr:colOff>0</xdr:colOff>
      <xdr:row>36</xdr:row>
      <xdr:rowOff>170828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979367"/>
          <a:ext cx="838200" cy="36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100608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7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150067</xdr:rowOff>
    </xdr:from>
    <xdr:to>
      <xdr:col>50</xdr:col>
      <xdr:colOff>114300</xdr:colOff>
      <xdr:row>37</xdr:row>
      <xdr:rowOff>96289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979367"/>
          <a:ext cx="889000" cy="460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35135</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69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96289</xdr:rowOff>
    </xdr:from>
    <xdr:to>
      <xdr:col>45</xdr:col>
      <xdr:colOff>177800</xdr:colOff>
      <xdr:row>37</xdr:row>
      <xdr:rowOff>115964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39939"/>
          <a:ext cx="889000" cy="1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139759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48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96712</xdr:rowOff>
    </xdr:from>
    <xdr:to>
      <xdr:col>41</xdr:col>
      <xdr:colOff>50800</xdr:colOff>
      <xdr:row>37</xdr:row>
      <xdr:rowOff>115964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440362"/>
          <a:ext cx="889000" cy="1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162828</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5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167477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51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120028</xdr:rowOff>
    </xdr:from>
    <xdr:to>
      <xdr:col>55</xdr:col>
      <xdr:colOff>50800</xdr:colOff>
      <xdr:row>37</xdr:row>
      <xdr:rowOff>50178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9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142905</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43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99267</xdr:rowOff>
    </xdr:from>
    <xdr:to>
      <xdr:col>50</xdr:col>
      <xdr:colOff>165100</xdr:colOff>
      <xdr:row>35</xdr:row>
      <xdr:rowOff>29417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92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20544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02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45489</xdr:rowOff>
    </xdr:from>
    <xdr:to>
      <xdr:col>46</xdr:col>
      <xdr:colOff>38100</xdr:colOff>
      <xdr:row>37</xdr:row>
      <xdr:rowOff>147089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8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163616</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16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65164</xdr:rowOff>
    </xdr:from>
    <xdr:to>
      <xdr:col>41</xdr:col>
      <xdr:colOff>101600</xdr:colOff>
      <xdr:row>37</xdr:row>
      <xdr:rowOff>166763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088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11841</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18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45912</xdr:rowOff>
    </xdr:from>
    <xdr:to>
      <xdr:col>36</xdr:col>
      <xdr:colOff>165100</xdr:colOff>
      <xdr:row>37</xdr:row>
      <xdr:rowOff>147512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8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164039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16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159771</xdr:rowOff>
    </xdr:from>
    <xdr:to>
      <xdr:col>55</xdr:col>
      <xdr:colOff>0</xdr:colOff>
      <xdr:row>58</xdr:row>
      <xdr:rowOff>34009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932421"/>
          <a:ext cx="838200" cy="4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13621</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43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126364</xdr:rowOff>
    </xdr:from>
    <xdr:to>
      <xdr:col>50</xdr:col>
      <xdr:colOff>114300</xdr:colOff>
      <xdr:row>57</xdr:row>
      <xdr:rowOff>159771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556114"/>
          <a:ext cx="889000" cy="37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126413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126364</xdr:rowOff>
    </xdr:from>
    <xdr:to>
      <xdr:col>45</xdr:col>
      <xdr:colOff>177800</xdr:colOff>
      <xdr:row>57</xdr:row>
      <xdr:rowOff>11016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556114"/>
          <a:ext cx="889000" cy="22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94389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8237</xdr:rowOff>
    </xdr:from>
    <xdr:to>
      <xdr:col>41</xdr:col>
      <xdr:colOff>50800</xdr:colOff>
      <xdr:row>57</xdr:row>
      <xdr:rowOff>11016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780887"/>
          <a:ext cx="889000" cy="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160516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143165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154659</xdr:rowOff>
    </xdr:from>
    <xdr:to>
      <xdr:col>55</xdr:col>
      <xdr:colOff>50800</xdr:colOff>
      <xdr:row>58</xdr:row>
      <xdr:rowOff>84809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2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69586</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4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108971</xdr:rowOff>
    </xdr:from>
    <xdr:to>
      <xdr:col>50</xdr:col>
      <xdr:colOff>165100</xdr:colOff>
      <xdr:row>58</xdr:row>
      <xdr:rowOff>39121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8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30248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97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75564</xdr:rowOff>
    </xdr:from>
    <xdr:to>
      <xdr:col>46</xdr:col>
      <xdr:colOff>38100</xdr:colOff>
      <xdr:row>56</xdr:row>
      <xdr:rowOff>5714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50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22241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280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131666</xdr:rowOff>
    </xdr:from>
    <xdr:to>
      <xdr:col>41</xdr:col>
      <xdr:colOff>101600</xdr:colOff>
      <xdr:row>57</xdr:row>
      <xdr:rowOff>61816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73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52943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82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128887</xdr:rowOff>
    </xdr:from>
    <xdr:to>
      <xdr:col>36</xdr:col>
      <xdr:colOff>165100</xdr:colOff>
      <xdr:row>57</xdr:row>
      <xdr:rowOff>59037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73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50164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82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168813</xdr:rowOff>
    </xdr:from>
    <xdr:to>
      <xdr:col>55</xdr:col>
      <xdr:colOff>0</xdr:colOff>
      <xdr:row>77</xdr:row>
      <xdr:rowOff>169207</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370463"/>
          <a:ext cx="838200" cy="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27960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058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110965</xdr:rowOff>
    </xdr:from>
    <xdr:to>
      <xdr:col>50</xdr:col>
      <xdr:colOff>114300</xdr:colOff>
      <xdr:row>77</xdr:row>
      <xdr:rowOff>168813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2969715"/>
          <a:ext cx="889000" cy="40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111232</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29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110965</xdr:rowOff>
    </xdr:from>
    <xdr:to>
      <xdr:col>45</xdr:col>
      <xdr:colOff>177800</xdr:colOff>
      <xdr:row>77</xdr:row>
      <xdr:rowOff>134299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2969715"/>
          <a:ext cx="889000" cy="36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90118</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29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127184</xdr:rowOff>
    </xdr:from>
    <xdr:to>
      <xdr:col>41</xdr:col>
      <xdr:colOff>50800</xdr:colOff>
      <xdr:row>77</xdr:row>
      <xdr:rowOff>134299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328834"/>
          <a:ext cx="889000" cy="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123982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29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109803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296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118407</xdr:rowOff>
    </xdr:from>
    <xdr:to>
      <xdr:col>55</xdr:col>
      <xdr:colOff>50800</xdr:colOff>
      <xdr:row>78</xdr:row>
      <xdr:rowOff>48557</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32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33334</xdr:rowOff>
    </xdr:from>
    <xdr:ext cx="469744"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23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118013</xdr:rowOff>
    </xdr:from>
    <xdr:to>
      <xdr:col>50</xdr:col>
      <xdr:colOff>165100</xdr:colOff>
      <xdr:row>78</xdr:row>
      <xdr:rowOff>48163</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31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39290</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04428" y="1341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60165</xdr:rowOff>
    </xdr:from>
    <xdr:to>
      <xdr:col>46</xdr:col>
      <xdr:colOff>38100</xdr:colOff>
      <xdr:row>75</xdr:row>
      <xdr:rowOff>161765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291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6842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269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83499</xdr:rowOff>
    </xdr:from>
    <xdr:to>
      <xdr:col>41</xdr:col>
      <xdr:colOff>101600</xdr:colOff>
      <xdr:row>78</xdr:row>
      <xdr:rowOff>13649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28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4776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37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76384</xdr:rowOff>
    </xdr:from>
    <xdr:to>
      <xdr:col>36</xdr:col>
      <xdr:colOff>165100</xdr:colOff>
      <xdr:row>78</xdr:row>
      <xdr:rowOff>6534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27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169111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37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19050</xdr:rowOff>
    </xdr:from>
    <xdr:to>
      <xdr:col>55</xdr:col>
      <xdr:colOff>0</xdr:colOff>
      <xdr:row>98</xdr:row>
      <xdr:rowOff>61720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9639300" y="16821150"/>
          <a:ext cx="838200" cy="4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30766</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8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165655</xdr:rowOff>
    </xdr:from>
    <xdr:to>
      <xdr:col>50</xdr:col>
      <xdr:colOff>114300</xdr:colOff>
      <xdr:row>98</xdr:row>
      <xdr:rowOff>19050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8750300" y="16796305"/>
          <a:ext cx="889000" cy="2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146091</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4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69205</xdr:rowOff>
    </xdr:from>
    <xdr:to>
      <xdr:col>45</xdr:col>
      <xdr:colOff>177800</xdr:colOff>
      <xdr:row>97</xdr:row>
      <xdr:rowOff>165655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7861300" y="16699855"/>
          <a:ext cx="889000" cy="9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138707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4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69205</xdr:rowOff>
    </xdr:from>
    <xdr:to>
      <xdr:col>41</xdr:col>
      <xdr:colOff>50800</xdr:colOff>
      <xdr:row>97</xdr:row>
      <xdr:rowOff>79240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699855"/>
          <a:ext cx="889000" cy="1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149879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78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144932</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7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10920</xdr:rowOff>
    </xdr:from>
    <xdr:to>
      <xdr:col>55</xdr:col>
      <xdr:colOff>50800</xdr:colOff>
      <xdr:row>98</xdr:row>
      <xdr:rowOff>112520</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81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97297</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72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139700</xdr:rowOff>
    </xdr:from>
    <xdr:to>
      <xdr:col>50</xdr:col>
      <xdr:colOff>165100</xdr:colOff>
      <xdr:row>98</xdr:row>
      <xdr:rowOff>69850</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77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60977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86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114855</xdr:rowOff>
    </xdr:from>
    <xdr:to>
      <xdr:col>46</xdr:col>
      <xdr:colOff>38100</xdr:colOff>
      <xdr:row>98</xdr:row>
      <xdr:rowOff>45005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74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36132</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83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18405</xdr:rowOff>
    </xdr:from>
    <xdr:to>
      <xdr:col>41</xdr:col>
      <xdr:colOff>101600</xdr:colOff>
      <xdr:row>97</xdr:row>
      <xdr:rowOff>120005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64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136532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42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28440</xdr:rowOff>
    </xdr:from>
    <xdr:to>
      <xdr:col>36</xdr:col>
      <xdr:colOff>165100</xdr:colOff>
      <xdr:row>97</xdr:row>
      <xdr:rowOff>130040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65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146567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43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106193</xdr:rowOff>
    </xdr:from>
    <xdr:to>
      <xdr:col>85</xdr:col>
      <xdr:colOff>127000</xdr:colOff>
      <xdr:row>37</xdr:row>
      <xdr:rowOff>137877</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449843"/>
          <a:ext cx="838200" cy="3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66961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10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106193</xdr:rowOff>
    </xdr:from>
    <xdr:to>
      <xdr:col>81</xdr:col>
      <xdr:colOff>50800</xdr:colOff>
      <xdr:row>37</xdr:row>
      <xdr:rowOff>137568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449843"/>
          <a:ext cx="889000" cy="3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14692</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52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137568</xdr:rowOff>
    </xdr:from>
    <xdr:to>
      <xdr:col>76</xdr:col>
      <xdr:colOff>114300</xdr:colOff>
      <xdr:row>37</xdr:row>
      <xdr:rowOff>137597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481218"/>
          <a:ext cx="889000" cy="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9508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52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137597</xdr:rowOff>
    </xdr:from>
    <xdr:to>
      <xdr:col>71</xdr:col>
      <xdr:colOff>177800</xdr:colOff>
      <xdr:row>38</xdr:row>
      <xdr:rowOff>9581</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481247"/>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15264</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53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62237</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2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87077</xdr:rowOff>
    </xdr:from>
    <xdr:to>
      <xdr:col>85</xdr:col>
      <xdr:colOff>177800</xdr:colOff>
      <xdr:row>38</xdr:row>
      <xdr:rowOff>17227</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43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46454</xdr:rowOff>
    </xdr:from>
    <xdr:ext cx="534377"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2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55393</xdr:rowOff>
    </xdr:from>
    <xdr:to>
      <xdr:col>81</xdr:col>
      <xdr:colOff>101600</xdr:colOff>
      <xdr:row>37</xdr:row>
      <xdr:rowOff>156993</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39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2070</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17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86768</xdr:rowOff>
    </xdr:from>
    <xdr:to>
      <xdr:col>76</xdr:col>
      <xdr:colOff>165100</xdr:colOff>
      <xdr:row>38</xdr:row>
      <xdr:rowOff>16918</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3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33445</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20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86797</xdr:rowOff>
    </xdr:from>
    <xdr:to>
      <xdr:col>72</xdr:col>
      <xdr:colOff>38100</xdr:colOff>
      <xdr:row>38</xdr:row>
      <xdr:rowOff>16947</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43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33474</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36111" y="620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130231</xdr:rowOff>
    </xdr:from>
    <xdr:to>
      <xdr:col>67</xdr:col>
      <xdr:colOff>101600</xdr:colOff>
      <xdr:row>38</xdr:row>
      <xdr:rowOff>60381</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47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51508</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566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105910</xdr:rowOff>
    </xdr:from>
    <xdr:to>
      <xdr:col>85</xdr:col>
      <xdr:colOff>127000</xdr:colOff>
      <xdr:row>78</xdr:row>
      <xdr:rowOff>112412</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5481300" y="13479010"/>
          <a:ext cx="838200" cy="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168829</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9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105910</xdr:rowOff>
    </xdr:from>
    <xdr:to>
      <xdr:col>81</xdr:col>
      <xdr:colOff>50800</xdr:colOff>
      <xdr:row>78</xdr:row>
      <xdr:rowOff>119569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479010"/>
          <a:ext cx="889000" cy="1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107377</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119569</xdr:rowOff>
    </xdr:from>
    <xdr:to>
      <xdr:col>76</xdr:col>
      <xdr:colOff>114300</xdr:colOff>
      <xdr:row>78</xdr:row>
      <xdr:rowOff>126467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492669"/>
          <a:ext cx="889000" cy="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111743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121062</xdr:rowOff>
    </xdr:from>
    <xdr:to>
      <xdr:col>71</xdr:col>
      <xdr:colOff>177800</xdr:colOff>
      <xdr:row>78</xdr:row>
      <xdr:rowOff>126467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494162"/>
          <a:ext cx="889000" cy="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109597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108862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61612</xdr:rowOff>
    </xdr:from>
    <xdr:to>
      <xdr:col>85</xdr:col>
      <xdr:colOff>177800</xdr:colOff>
      <xdr:row>78</xdr:row>
      <xdr:rowOff>163212</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43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147989</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3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55110</xdr:rowOff>
    </xdr:from>
    <xdr:to>
      <xdr:col>81</xdr:col>
      <xdr:colOff>101600</xdr:colOff>
      <xdr:row>78</xdr:row>
      <xdr:rowOff>156710</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42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147837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52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68769</xdr:rowOff>
    </xdr:from>
    <xdr:to>
      <xdr:col>76</xdr:col>
      <xdr:colOff>165100</xdr:colOff>
      <xdr:row>78</xdr:row>
      <xdr:rowOff>170369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44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161496</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53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75667</xdr:rowOff>
    </xdr:from>
    <xdr:to>
      <xdr:col>72</xdr:col>
      <xdr:colOff>38100</xdr:colOff>
      <xdr:row>79</xdr:row>
      <xdr:rowOff>5817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44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168394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54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70262</xdr:rowOff>
    </xdr:from>
    <xdr:to>
      <xdr:col>67</xdr:col>
      <xdr:colOff>101600</xdr:colOff>
      <xdr:row>79</xdr:row>
      <xdr:rowOff>412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44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162989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53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70853</xdr:rowOff>
    </xdr:from>
    <xdr:to>
      <xdr:col>85</xdr:col>
      <xdr:colOff>127000</xdr:colOff>
      <xdr:row>98</xdr:row>
      <xdr:rowOff>122008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872953"/>
          <a:ext cx="838200" cy="5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122008</xdr:rowOff>
    </xdr:from>
    <xdr:to>
      <xdr:col>81</xdr:col>
      <xdr:colOff>50800</xdr:colOff>
      <xdr:row>98</xdr:row>
      <xdr:rowOff>130984</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924108"/>
          <a:ext cx="889000" cy="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134492</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130952</xdr:rowOff>
    </xdr:from>
    <xdr:to>
      <xdr:col>76</xdr:col>
      <xdr:colOff>114300</xdr:colOff>
      <xdr:row>98</xdr:row>
      <xdr:rowOff>130984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3703300" y="16933052"/>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148705</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130952</xdr:rowOff>
    </xdr:from>
    <xdr:to>
      <xdr:col>71</xdr:col>
      <xdr:colOff>177800</xdr:colOff>
      <xdr:row>98</xdr:row>
      <xdr:rowOff>139658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2814300" y="16933052"/>
          <a:ext cx="889000" cy="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157780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160813</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20053</xdr:rowOff>
    </xdr:from>
    <xdr:to>
      <xdr:col>85</xdr:col>
      <xdr:colOff>177800</xdr:colOff>
      <xdr:row>98</xdr:row>
      <xdr:rowOff>121653</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82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127746</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75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71208</xdr:rowOff>
    </xdr:from>
    <xdr:to>
      <xdr:col>81</xdr:col>
      <xdr:colOff>101600</xdr:colOff>
      <xdr:row>99</xdr:row>
      <xdr:rowOff>1358</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87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163935</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46428" y="1696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80184</xdr:rowOff>
    </xdr:from>
    <xdr:to>
      <xdr:col>76</xdr:col>
      <xdr:colOff>165100</xdr:colOff>
      <xdr:row>99</xdr:row>
      <xdr:rowOff>10334</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88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1461</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57428" y="16975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80152</xdr:rowOff>
    </xdr:from>
    <xdr:to>
      <xdr:col>72</xdr:col>
      <xdr:colOff>38100</xdr:colOff>
      <xdr:row>99</xdr:row>
      <xdr:rowOff>10302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8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1429</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68428" y="1697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88858</xdr:rowOff>
    </xdr:from>
    <xdr:to>
      <xdr:col>67</xdr:col>
      <xdr:colOff>101600</xdr:colOff>
      <xdr:row>99</xdr:row>
      <xdr:rowOff>19008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89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99</xdr:row>
      <xdr:rowOff>10135</xdr:rowOff>
    </xdr:from>
    <xdr:ext cx="313932"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57333" y="169836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128118</xdr:rowOff>
    </xdr:from>
    <xdr:to>
      <xdr:col>116</xdr:col>
      <xdr:colOff>63500</xdr:colOff>
      <xdr:row>37</xdr:row>
      <xdr:rowOff>20447</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1323300" y="6300318"/>
          <a:ext cx="838200" cy="6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5262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520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20447</xdr:rowOff>
    </xdr:from>
    <xdr:to>
      <xdr:col>111</xdr:col>
      <xdr:colOff>177800</xdr:colOff>
      <xdr:row>39</xdr:row>
      <xdr:rowOff>16751</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0434300" y="6364097"/>
          <a:ext cx="889000" cy="33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108704</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62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4864</xdr:rowOff>
    </xdr:from>
    <xdr:to>
      <xdr:col>107</xdr:col>
      <xdr:colOff>50800</xdr:colOff>
      <xdr:row>39</xdr:row>
      <xdr:rowOff>16751</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691414"/>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4864</xdr:rowOff>
    </xdr:from>
    <xdr:to>
      <xdr:col>102</xdr:col>
      <xdr:colOff>114300</xdr:colOff>
      <xdr:row>39</xdr:row>
      <xdr:rowOff>23761</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8656300" y="6691414"/>
          <a:ext cx="889000" cy="1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77318</xdr:rowOff>
    </xdr:from>
    <xdr:to>
      <xdr:col>116</xdr:col>
      <xdr:colOff>114300</xdr:colOff>
      <xdr:row>37</xdr:row>
      <xdr:rowOff>7468</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24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100195</xdr:rowOff>
    </xdr:from>
    <xdr:ext cx="534377"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10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141097</xdr:rowOff>
    </xdr:from>
    <xdr:to>
      <xdr:col>112</xdr:col>
      <xdr:colOff>38100</xdr:colOff>
      <xdr:row>37</xdr:row>
      <xdr:rowOff>71247</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31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87774</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08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137401</xdr:rowOff>
    </xdr:from>
    <xdr:to>
      <xdr:col>107</xdr:col>
      <xdr:colOff>101600</xdr:colOff>
      <xdr:row>39</xdr:row>
      <xdr:rowOff>67551</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5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58678</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745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125514</xdr:rowOff>
    </xdr:from>
    <xdr:to>
      <xdr:col>102</xdr:col>
      <xdr:colOff>165100</xdr:colOff>
      <xdr:row>39</xdr:row>
      <xdr:rowOff>55664</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4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46791</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73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144411</xdr:rowOff>
    </xdr:from>
    <xdr:to>
      <xdr:col>98</xdr:col>
      <xdr:colOff>38100</xdr:colOff>
      <xdr:row>39</xdr:row>
      <xdr:rowOff>74561</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65688</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752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23343</xdr:rowOff>
    </xdr:from>
    <xdr:to>
      <xdr:col>116</xdr:col>
      <xdr:colOff>63500</xdr:colOff>
      <xdr:row>59</xdr:row>
      <xdr:rowOff>23552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10138893"/>
          <a:ext cx="8382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85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23552</xdr:rowOff>
    </xdr:from>
    <xdr:to>
      <xdr:col>111</xdr:col>
      <xdr:colOff>177800</xdr:colOff>
      <xdr:row>59</xdr:row>
      <xdr:rowOff>23819</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10139102"/>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23819</xdr:rowOff>
    </xdr:from>
    <xdr:to>
      <xdr:col>107</xdr:col>
      <xdr:colOff>50800</xdr:colOff>
      <xdr:row>59</xdr:row>
      <xdr:rowOff>24009</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10139369"/>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7478</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24009</xdr:rowOff>
    </xdr:from>
    <xdr:to>
      <xdr:col>102</xdr:col>
      <xdr:colOff>114300</xdr:colOff>
      <xdr:row>59</xdr:row>
      <xdr:rowOff>24105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10139559"/>
          <a:ext cx="889000" cy="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5345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9269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7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143993</xdr:rowOff>
    </xdr:from>
    <xdr:to>
      <xdr:col>116</xdr:col>
      <xdr:colOff>114300</xdr:colOff>
      <xdr:row>59</xdr:row>
      <xdr:rowOff>74143</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8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58920</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1000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144202</xdr:rowOff>
    </xdr:from>
    <xdr:to>
      <xdr:col>112</xdr:col>
      <xdr:colOff>38100</xdr:colOff>
      <xdr:row>59</xdr:row>
      <xdr:rowOff>74352</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8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65479</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1018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144469</xdr:rowOff>
    </xdr:from>
    <xdr:to>
      <xdr:col>107</xdr:col>
      <xdr:colOff>101600</xdr:colOff>
      <xdr:row>59</xdr:row>
      <xdr:rowOff>74619</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8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65746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18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144659</xdr:rowOff>
    </xdr:from>
    <xdr:to>
      <xdr:col>102</xdr:col>
      <xdr:colOff>165100</xdr:colOff>
      <xdr:row>59</xdr:row>
      <xdr:rowOff>74809</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8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65936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18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144755</xdr:rowOff>
    </xdr:from>
    <xdr:to>
      <xdr:col>98</xdr:col>
      <xdr:colOff>38100</xdr:colOff>
      <xdr:row>59</xdr:row>
      <xdr:rowOff>74905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66032</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18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133806</xdr:rowOff>
    </xdr:from>
    <xdr:to>
      <xdr:col>116</xdr:col>
      <xdr:colOff>63500</xdr:colOff>
      <xdr:row>77</xdr:row>
      <xdr:rowOff>148141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1323300" y="13335456"/>
          <a:ext cx="838200" cy="1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10393</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869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60474</xdr:rowOff>
    </xdr:from>
    <xdr:to>
      <xdr:col>111</xdr:col>
      <xdr:colOff>177800</xdr:colOff>
      <xdr:row>77</xdr:row>
      <xdr:rowOff>133806</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3090674"/>
          <a:ext cx="889000" cy="24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136944</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60474</xdr:rowOff>
    </xdr:from>
    <xdr:to>
      <xdr:col>107</xdr:col>
      <xdr:colOff>50800</xdr:colOff>
      <xdr:row>76</xdr:row>
      <xdr:rowOff>71627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3090674"/>
          <a:ext cx="889000" cy="1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12750</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7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71627</xdr:rowOff>
    </xdr:from>
    <xdr:to>
      <xdr:col>102</xdr:col>
      <xdr:colOff>114300</xdr:colOff>
      <xdr:row>76</xdr:row>
      <xdr:rowOff>81815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3101827"/>
          <a:ext cx="889000" cy="1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162842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147607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97341</xdr:rowOff>
    </xdr:from>
    <xdr:to>
      <xdr:col>116</xdr:col>
      <xdr:colOff>114300</xdr:colOff>
      <xdr:row>78</xdr:row>
      <xdr:rowOff>27491</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29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75768</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27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83006</xdr:rowOff>
    </xdr:from>
    <xdr:to>
      <xdr:col>112</xdr:col>
      <xdr:colOff>38100</xdr:colOff>
      <xdr:row>78</xdr:row>
      <xdr:rowOff>13156</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28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4283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37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9674</xdr:rowOff>
    </xdr:from>
    <xdr:to>
      <xdr:col>107</xdr:col>
      <xdr:colOff>101600</xdr:colOff>
      <xdr:row>76</xdr:row>
      <xdr:rowOff>111274</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03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102401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13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20827</xdr:rowOff>
    </xdr:from>
    <xdr:to>
      <xdr:col>102</xdr:col>
      <xdr:colOff>165100</xdr:colOff>
      <xdr:row>76</xdr:row>
      <xdr:rowOff>122427</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05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113554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1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31015</xdr:rowOff>
    </xdr:from>
    <xdr:to>
      <xdr:col>98</xdr:col>
      <xdr:colOff>38100</xdr:colOff>
      <xdr:row>76</xdr:row>
      <xdr:rowOff>132615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06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123742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15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522,896</a:t>
          </a:r>
          <a:r>
            <a:rPr kumimoji="1" lang="ja-JP" altLang="en-US" sz="1300">
              <a:latin typeface="ＭＳ Ｐゴシック" panose="020B0600070205080204" pitchFamily="50" charset="-128"/>
              <a:ea typeface="ＭＳ Ｐゴシック" panose="020B0600070205080204" pitchFamily="50" charset="-128"/>
            </a:rPr>
            <a:t>円となっている。普通建設事業費は住民一人当たり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23,117</a:t>
          </a:r>
          <a:r>
            <a:rPr kumimoji="1" lang="ja-JP" altLang="en-US" sz="1300">
              <a:latin typeface="ＭＳ Ｐゴシック" panose="020B0600070205080204" pitchFamily="50" charset="-128"/>
              <a:ea typeface="ＭＳ Ｐゴシック" panose="020B0600070205080204" pitchFamily="50" charset="-128"/>
            </a:rPr>
            <a:t>円で、一人当たりのコストは類似団体と比較して低い状況となっている。令和元年度に大型の建設事業のほとんどが完了したことによる。</a:t>
          </a:r>
        </a:p>
        <a:p>
          <a:r>
            <a:rPr kumimoji="1" lang="ja-JP" altLang="en-US" sz="1300">
              <a:latin typeface="ＭＳ Ｐゴシック" panose="020B0600070205080204" pitchFamily="50" charset="-128"/>
              <a:ea typeface="ＭＳ Ｐゴシック" panose="020B0600070205080204" pitchFamily="50" charset="-128"/>
            </a:rPr>
            <a:t>それ以外の建設工事等については、公共施設等総合管理計画に基づき、事業の取捨選択を徹底していくことで、事業費の抑制を目指している。</a:t>
          </a:r>
        </a:p>
        <a:p>
          <a:r>
            <a:rPr kumimoji="1" lang="ja-JP" altLang="en-US" sz="1300">
              <a:latin typeface="ＭＳ Ｐゴシック" panose="020B0600070205080204" pitchFamily="50" charset="-128"/>
              <a:ea typeface="ＭＳ Ｐゴシック" panose="020B0600070205080204" pitchFamily="50" charset="-128"/>
            </a:rPr>
            <a:t>補助費等については一人当たり</a:t>
          </a:r>
          <a:r>
            <a:rPr kumimoji="1" lang="en-US" altLang="ja-JP" sz="1300">
              <a:latin typeface="ＭＳ Ｐゴシック" panose="020B0600070205080204" pitchFamily="50" charset="-128"/>
              <a:ea typeface="ＭＳ Ｐゴシック" panose="020B0600070205080204" pitchFamily="50" charset="-128"/>
            </a:rPr>
            <a:t>101,830</a:t>
          </a:r>
          <a:r>
            <a:rPr kumimoji="1" lang="ja-JP" altLang="en-US" sz="1300">
              <a:latin typeface="ＭＳ Ｐゴシック" panose="020B0600070205080204" pitchFamily="50" charset="-128"/>
              <a:ea typeface="ＭＳ Ｐゴシック" panose="020B0600070205080204" pitchFamily="50" charset="-128"/>
            </a:rPr>
            <a:t>円で類似団体と比較しても同水準となっている。今後は補助金交付の適正性の精査を徹底し、見直し及び廃止を行うとともに、一部事務組合についても抑制に努める。</a:t>
          </a:r>
        </a:p>
        <a:p>
          <a:r>
            <a:rPr kumimoji="1" lang="ja-JP" altLang="en-US" sz="1300">
              <a:latin typeface="ＭＳ Ｐゴシック" panose="020B0600070205080204" pitchFamily="50" charset="-128"/>
              <a:ea typeface="ＭＳ Ｐゴシック" panose="020B0600070205080204" pitchFamily="50" charset="-128"/>
            </a:rPr>
            <a:t>災害復旧事業費については一人当たり</a:t>
          </a:r>
          <a:r>
            <a:rPr kumimoji="1" lang="en-US" altLang="ja-JP" sz="1300">
              <a:latin typeface="ＭＳ Ｐゴシック" panose="020B0600070205080204" pitchFamily="50" charset="-128"/>
              <a:ea typeface="ＭＳ Ｐゴシック" panose="020B0600070205080204" pitchFamily="50" charset="-128"/>
            </a:rPr>
            <a:t>10,319</a:t>
          </a:r>
          <a:r>
            <a:rPr kumimoji="1" lang="ja-JP" altLang="en-US" sz="1300">
              <a:latin typeface="ＭＳ Ｐゴシック" panose="020B0600070205080204" pitchFamily="50" charset="-128"/>
              <a:ea typeface="ＭＳ Ｐゴシック" panose="020B0600070205080204" pitchFamily="50" charset="-128"/>
            </a:rPr>
            <a:t>円で、平成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年及び令和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年豪雨災害の影響を受け、類似団体と比較して若干高い状況が続いている。</a:t>
          </a:r>
        </a:p>
        <a:p>
          <a:r>
            <a:rPr kumimoji="1" lang="ja-JP" altLang="en-US" sz="1300">
              <a:latin typeface="ＭＳ Ｐゴシック" panose="020B0600070205080204" pitchFamily="50" charset="-128"/>
              <a:ea typeface="ＭＳ Ｐゴシック" panose="020B0600070205080204" pitchFamily="50" charset="-128"/>
            </a:rPr>
            <a:t>積立金については、今後の地域の基盤整備の推進のため、基金積立の予算編成を行った結果、一人当たり</a:t>
          </a:r>
          <a:r>
            <a:rPr kumimoji="1" lang="en-US" altLang="ja-JP" sz="1300">
              <a:latin typeface="ＭＳ Ｐゴシック" panose="020B0600070205080204" pitchFamily="50" charset="-128"/>
              <a:ea typeface="ＭＳ Ｐゴシック" panose="020B0600070205080204" pitchFamily="50" charset="-128"/>
            </a:rPr>
            <a:t>30,117</a:t>
          </a:r>
          <a:r>
            <a:rPr kumimoji="1" lang="ja-JP" altLang="en-US" sz="1300">
              <a:latin typeface="ＭＳ Ｐゴシック" panose="020B0600070205080204" pitchFamily="50" charset="-128"/>
              <a:ea typeface="ＭＳ Ｐゴシック" panose="020B0600070205080204" pitchFamily="50" charset="-128"/>
            </a:rPr>
            <a:t>円と前年より増となったが、まだ類似団体と比較して低い状況にある。</a:t>
          </a:r>
        </a:p>
        <a:p>
          <a:r>
            <a:rPr kumimoji="1" lang="ja-JP" altLang="en-US" sz="1300">
              <a:latin typeface="ＭＳ Ｐゴシック" panose="020B0600070205080204" pitchFamily="50" charset="-128"/>
              <a:ea typeface="ＭＳ Ｐゴシック" panose="020B0600070205080204" pitchFamily="50" charset="-128"/>
            </a:rPr>
            <a:t>今後は歳出全般の圧縮に努め、財政調整基金の現状維持、さらには本市の財政規模に見合った積立を目標に健全な財政運営を図る。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36,107
35,850
194.44
20,542,748
18,880,194
1,640,379
11,146,946
23,222,186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107886</xdr:rowOff>
    </xdr:from>
    <xdr:to>
      <xdr:col>24</xdr:col>
      <xdr:colOff>63500</xdr:colOff>
      <xdr:row>37</xdr:row>
      <xdr:rowOff>10732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80086"/>
          <a:ext cx="838200" cy="7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123398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2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91884</xdr:rowOff>
    </xdr:from>
    <xdr:to>
      <xdr:col>19</xdr:col>
      <xdr:colOff>177800</xdr:colOff>
      <xdr:row>36</xdr:row>
      <xdr:rowOff>107886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6408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72343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91884</xdr:rowOff>
    </xdr:from>
    <xdr:to>
      <xdr:col>15</xdr:col>
      <xdr:colOff>50800</xdr:colOff>
      <xdr:row>36</xdr:row>
      <xdr:rowOff>111506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64084"/>
          <a:ext cx="8890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32910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111506</xdr:rowOff>
    </xdr:from>
    <xdr:to>
      <xdr:col>10</xdr:col>
      <xdr:colOff>114300</xdr:colOff>
      <xdr:row>36</xdr:row>
      <xdr:rowOff>115126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83706"/>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27957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131382</xdr:rowOff>
    </xdr:from>
    <xdr:to>
      <xdr:col>24</xdr:col>
      <xdr:colOff>114300</xdr:colOff>
      <xdr:row>37</xdr:row>
      <xdr:rowOff>61532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0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46309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1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57086</xdr:rowOff>
    </xdr:from>
    <xdr:to>
      <xdr:col>20</xdr:col>
      <xdr:colOff>38100</xdr:colOff>
      <xdr:row>36</xdr:row>
      <xdr:rowOff>158686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149813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2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41084</xdr:rowOff>
    </xdr:from>
    <xdr:to>
      <xdr:col>15</xdr:col>
      <xdr:colOff>101600</xdr:colOff>
      <xdr:row>36</xdr:row>
      <xdr:rowOff>142684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1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133811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06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60706</xdr:rowOff>
    </xdr:from>
    <xdr:to>
      <xdr:col>10</xdr:col>
      <xdr:colOff>165100</xdr:colOff>
      <xdr:row>36</xdr:row>
      <xdr:rowOff>162306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153433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2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64326</xdr:rowOff>
    </xdr:from>
    <xdr:to>
      <xdr:col>6</xdr:col>
      <xdr:colOff>38100</xdr:colOff>
      <xdr:row>36</xdr:row>
      <xdr:rowOff>165926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3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157053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29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24065</xdr:rowOff>
    </xdr:from>
    <xdr:to>
      <xdr:col>24</xdr:col>
      <xdr:colOff>63500</xdr:colOff>
      <xdr:row>58</xdr:row>
      <xdr:rowOff>128394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68165"/>
          <a:ext cx="838200" cy="10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17453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90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24065</xdr:rowOff>
    </xdr:from>
    <xdr:to>
      <xdr:col>19</xdr:col>
      <xdr:colOff>177800</xdr:colOff>
      <xdr:row>58</xdr:row>
      <xdr:rowOff>154555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68165"/>
          <a:ext cx="889000" cy="13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15619</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1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154555</xdr:rowOff>
    </xdr:from>
    <xdr:to>
      <xdr:col>15</xdr:col>
      <xdr:colOff>50800</xdr:colOff>
      <xdr:row>58</xdr:row>
      <xdr:rowOff>159490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98655"/>
          <a:ext cx="889000" cy="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154198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114159</xdr:rowOff>
    </xdr:from>
    <xdr:to>
      <xdr:col>10</xdr:col>
      <xdr:colOff>114300</xdr:colOff>
      <xdr:row>58</xdr:row>
      <xdr:rowOff>159490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58259"/>
          <a:ext cx="889000" cy="4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169770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77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170662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7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77594</xdr:rowOff>
    </xdr:from>
    <xdr:to>
      <xdr:col>24</xdr:col>
      <xdr:colOff>114300</xdr:colOff>
      <xdr:row>59</xdr:row>
      <xdr:rowOff>7744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2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163971</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3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144715</xdr:rowOff>
    </xdr:from>
    <xdr:to>
      <xdr:col>20</xdr:col>
      <xdr:colOff>38100</xdr:colOff>
      <xdr:row>58</xdr:row>
      <xdr:rowOff>74865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1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65992</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010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103755</xdr:rowOff>
    </xdr:from>
    <xdr:to>
      <xdr:col>15</xdr:col>
      <xdr:colOff>101600</xdr:colOff>
      <xdr:row>59</xdr:row>
      <xdr:rowOff>33905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4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25032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14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108690</xdr:rowOff>
    </xdr:from>
    <xdr:to>
      <xdr:col>10</xdr:col>
      <xdr:colOff>165100</xdr:colOff>
      <xdr:row>59</xdr:row>
      <xdr:rowOff>38840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5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29967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4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63359</xdr:rowOff>
    </xdr:from>
    <xdr:to>
      <xdr:col>6</xdr:col>
      <xdr:colOff>38100</xdr:colOff>
      <xdr:row>58</xdr:row>
      <xdr:rowOff>164959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0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156086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0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23475</xdr:rowOff>
    </xdr:from>
    <xdr:to>
      <xdr:col>24</xdr:col>
      <xdr:colOff>63500</xdr:colOff>
      <xdr:row>76</xdr:row>
      <xdr:rowOff>128333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053675"/>
          <a:ext cx="838200" cy="10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93050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128333</xdr:rowOff>
    </xdr:from>
    <xdr:to>
      <xdr:col>19</xdr:col>
      <xdr:colOff>177800</xdr:colOff>
      <xdr:row>76</xdr:row>
      <xdr:rowOff>158747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58533"/>
          <a:ext cx="889000" cy="3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144253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158747</xdr:rowOff>
    </xdr:from>
    <xdr:to>
      <xdr:col>15</xdr:col>
      <xdr:colOff>50800</xdr:colOff>
      <xdr:row>77</xdr:row>
      <xdr:rowOff>45627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88947"/>
          <a:ext cx="889000" cy="5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158925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45627</xdr:rowOff>
    </xdr:from>
    <xdr:to>
      <xdr:col>10</xdr:col>
      <xdr:colOff>114300</xdr:colOff>
      <xdr:row>77</xdr:row>
      <xdr:rowOff>49129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47277"/>
          <a:ext cx="889000" cy="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10623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20416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144125</xdr:rowOff>
    </xdr:from>
    <xdr:to>
      <xdr:col>24</xdr:col>
      <xdr:colOff>114300</xdr:colOff>
      <xdr:row>76</xdr:row>
      <xdr:rowOff>74275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122552</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81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77533</xdr:rowOff>
    </xdr:from>
    <xdr:to>
      <xdr:col>20</xdr:col>
      <xdr:colOff>38100</xdr:colOff>
      <xdr:row>77</xdr:row>
      <xdr:rowOff>7683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0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170260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00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107947</xdr:rowOff>
    </xdr:from>
    <xdr:to>
      <xdr:col>15</xdr:col>
      <xdr:colOff>101600</xdr:colOff>
      <xdr:row>77</xdr:row>
      <xdr:rowOff>38097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3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29224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30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166277</xdr:rowOff>
    </xdr:from>
    <xdr:to>
      <xdr:col>10</xdr:col>
      <xdr:colOff>165100</xdr:colOff>
      <xdr:row>77</xdr:row>
      <xdr:rowOff>96427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9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87554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89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169779</xdr:rowOff>
    </xdr:from>
    <xdr:to>
      <xdr:col>6</xdr:col>
      <xdr:colOff>38100</xdr:colOff>
      <xdr:row>77</xdr:row>
      <xdr:rowOff>99929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9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91056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29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64590</xdr:rowOff>
    </xdr:from>
    <xdr:to>
      <xdr:col>24</xdr:col>
      <xdr:colOff>63500</xdr:colOff>
      <xdr:row>97</xdr:row>
      <xdr:rowOff>125755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695240"/>
          <a:ext cx="838200" cy="6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38923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2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125755</xdr:rowOff>
    </xdr:from>
    <xdr:to>
      <xdr:col>19</xdr:col>
      <xdr:colOff>177800</xdr:colOff>
      <xdr:row>97</xdr:row>
      <xdr:rowOff>160624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56405"/>
          <a:ext cx="889000" cy="3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20283</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30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122174</xdr:rowOff>
    </xdr:from>
    <xdr:to>
      <xdr:col>15</xdr:col>
      <xdr:colOff>50800</xdr:colOff>
      <xdr:row>97</xdr:row>
      <xdr:rowOff>160624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752824"/>
          <a:ext cx="889000" cy="3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30700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1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122174</xdr:rowOff>
    </xdr:from>
    <xdr:to>
      <xdr:col>10</xdr:col>
      <xdr:colOff>114300</xdr:colOff>
      <xdr:row>97</xdr:row>
      <xdr:rowOff>156784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752824"/>
          <a:ext cx="889000" cy="3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48920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3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47951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3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13790</xdr:rowOff>
    </xdr:from>
    <xdr:to>
      <xdr:col>24</xdr:col>
      <xdr:colOff>114300</xdr:colOff>
      <xdr:row>97</xdr:row>
      <xdr:rowOff>115390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4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100167</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5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74955</xdr:rowOff>
    </xdr:from>
    <xdr:to>
      <xdr:col>20</xdr:col>
      <xdr:colOff>38100</xdr:colOff>
      <xdr:row>98</xdr:row>
      <xdr:rowOff>5105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0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167682</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109824</xdr:rowOff>
    </xdr:from>
    <xdr:to>
      <xdr:col>15</xdr:col>
      <xdr:colOff>101600</xdr:colOff>
      <xdr:row>98</xdr:row>
      <xdr:rowOff>39974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4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31101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3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71374</xdr:rowOff>
    </xdr:from>
    <xdr:to>
      <xdr:col>10</xdr:col>
      <xdr:colOff>165100</xdr:colOff>
      <xdr:row>98</xdr:row>
      <xdr:rowOff>1524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0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164101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9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105984</xdr:rowOff>
    </xdr:from>
    <xdr:to>
      <xdr:col>6</xdr:col>
      <xdr:colOff>38100</xdr:colOff>
      <xdr:row>98</xdr:row>
      <xdr:rowOff>36134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3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27261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2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108153</xdr:rowOff>
    </xdr:from>
    <xdr:to>
      <xdr:col>55</xdr:col>
      <xdr:colOff>0</xdr:colOff>
      <xdr:row>38</xdr:row>
      <xdr:rowOff>108382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623253"/>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102633</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74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108382</xdr:rowOff>
    </xdr:from>
    <xdr:to>
      <xdr:col>50</xdr:col>
      <xdr:colOff>114300</xdr:colOff>
      <xdr:row>38</xdr:row>
      <xdr:rowOff>108839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62348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108839</xdr:rowOff>
    </xdr:from>
    <xdr:to>
      <xdr:col>45</xdr:col>
      <xdr:colOff>177800</xdr:colOff>
      <xdr:row>38</xdr:row>
      <xdr:rowOff>109068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623939"/>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41520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109068</xdr:rowOff>
    </xdr:from>
    <xdr:to>
      <xdr:col>41</xdr:col>
      <xdr:colOff>50800</xdr:colOff>
      <xdr:row>38</xdr:row>
      <xdr:rowOff>109068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241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42892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21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33062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20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57353</xdr:rowOff>
    </xdr:from>
    <xdr:to>
      <xdr:col>55</xdr:col>
      <xdr:colOff>50800</xdr:colOff>
      <xdr:row>38</xdr:row>
      <xdr:rowOff>158953</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57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143730</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487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57582</xdr:rowOff>
    </xdr:from>
    <xdr:to>
      <xdr:col>50</xdr:col>
      <xdr:colOff>165100</xdr:colOff>
      <xdr:row>38</xdr:row>
      <xdr:rowOff>159182</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57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150309</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665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58039</xdr:rowOff>
    </xdr:from>
    <xdr:to>
      <xdr:col>46</xdr:col>
      <xdr:colOff>38100</xdr:colOff>
      <xdr:row>38</xdr:row>
      <xdr:rowOff>159639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57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150766</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665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58268</xdr:rowOff>
    </xdr:from>
    <xdr:to>
      <xdr:col>41</xdr:col>
      <xdr:colOff>101600</xdr:colOff>
      <xdr:row>38</xdr:row>
      <xdr:rowOff>159868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57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150995</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666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58268</xdr:rowOff>
    </xdr:from>
    <xdr:to>
      <xdr:col>36</xdr:col>
      <xdr:colOff>165100</xdr:colOff>
      <xdr:row>38</xdr:row>
      <xdr:rowOff>159868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57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150995</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666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124117</xdr:rowOff>
    </xdr:from>
    <xdr:to>
      <xdr:col>55</xdr:col>
      <xdr:colOff>0</xdr:colOff>
      <xdr:row>57</xdr:row>
      <xdr:rowOff>140246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896767"/>
          <a:ext cx="838200" cy="1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33228</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46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124117</xdr:rowOff>
    </xdr:from>
    <xdr:to>
      <xdr:col>50</xdr:col>
      <xdr:colOff>114300</xdr:colOff>
      <xdr:row>57</xdr:row>
      <xdr:rowOff>163716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896767"/>
          <a:ext cx="889000" cy="3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139844</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3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163716</xdr:rowOff>
    </xdr:from>
    <xdr:to>
      <xdr:col>45</xdr:col>
      <xdr:colOff>177800</xdr:colOff>
      <xdr:row>58</xdr:row>
      <xdr:rowOff>4191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936366"/>
          <a:ext cx="889000" cy="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5339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43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4191</xdr:rowOff>
    </xdr:from>
    <xdr:to>
      <xdr:col>41</xdr:col>
      <xdr:colOff>50800</xdr:colOff>
      <xdr:row>58</xdr:row>
      <xdr:rowOff>18390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948291"/>
          <a:ext cx="889000" cy="1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167453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89446</xdr:rowOff>
    </xdr:from>
    <xdr:to>
      <xdr:col>55</xdr:col>
      <xdr:colOff>50800</xdr:colOff>
      <xdr:row>58</xdr:row>
      <xdr:rowOff>19596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86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67873</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84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73317</xdr:rowOff>
    </xdr:from>
    <xdr:to>
      <xdr:col>50</xdr:col>
      <xdr:colOff>165100</xdr:colOff>
      <xdr:row>58</xdr:row>
      <xdr:rowOff>3467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84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166044</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93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112916</xdr:rowOff>
    </xdr:from>
    <xdr:to>
      <xdr:col>46</xdr:col>
      <xdr:colOff>38100</xdr:colOff>
      <xdr:row>58</xdr:row>
      <xdr:rowOff>43066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8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34193</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97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124841</xdr:rowOff>
    </xdr:from>
    <xdr:to>
      <xdr:col>41</xdr:col>
      <xdr:colOff>101600</xdr:colOff>
      <xdr:row>58</xdr:row>
      <xdr:rowOff>54991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89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46118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9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139040</xdr:rowOff>
    </xdr:from>
    <xdr:to>
      <xdr:col>36</xdr:col>
      <xdr:colOff>165100</xdr:colOff>
      <xdr:row>58</xdr:row>
      <xdr:rowOff>69190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91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60317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1000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20627</xdr:rowOff>
    </xdr:from>
    <xdr:to>
      <xdr:col>55</xdr:col>
      <xdr:colOff>0</xdr:colOff>
      <xdr:row>78</xdr:row>
      <xdr:rowOff>34616</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393727"/>
          <a:ext cx="838200" cy="1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142053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72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20627</xdr:rowOff>
    </xdr:from>
    <xdr:to>
      <xdr:col>50</xdr:col>
      <xdr:colOff>114300</xdr:colOff>
      <xdr:row>78</xdr:row>
      <xdr:rowOff>88306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393727"/>
          <a:ext cx="889000" cy="6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58693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88306</xdr:rowOff>
    </xdr:from>
    <xdr:to>
      <xdr:col>45</xdr:col>
      <xdr:colOff>177800</xdr:colOff>
      <xdr:row>78</xdr:row>
      <xdr:rowOff>92942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461406"/>
          <a:ext cx="889000" cy="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108025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92942</xdr:rowOff>
    </xdr:from>
    <xdr:to>
      <xdr:col>41</xdr:col>
      <xdr:colOff>50800</xdr:colOff>
      <xdr:row>78</xdr:row>
      <xdr:rowOff>99009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466042"/>
          <a:ext cx="889000" cy="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119550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120868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5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155266</xdr:rowOff>
    </xdr:from>
    <xdr:to>
      <xdr:col>55</xdr:col>
      <xdr:colOff>50800</xdr:colOff>
      <xdr:row>78</xdr:row>
      <xdr:rowOff>85416</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5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97602</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29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141277</xdr:rowOff>
    </xdr:from>
    <xdr:to>
      <xdr:col>50</xdr:col>
      <xdr:colOff>165100</xdr:colOff>
      <xdr:row>78</xdr:row>
      <xdr:rowOff>71427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4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62554</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43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37506</xdr:rowOff>
    </xdr:from>
    <xdr:to>
      <xdr:col>46</xdr:col>
      <xdr:colOff>38100</xdr:colOff>
      <xdr:row>78</xdr:row>
      <xdr:rowOff>139106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1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130233</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50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42142</xdr:rowOff>
    </xdr:from>
    <xdr:to>
      <xdr:col>41</xdr:col>
      <xdr:colOff>101600</xdr:colOff>
      <xdr:row>78</xdr:row>
      <xdr:rowOff>143742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1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134869</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50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48209</xdr:rowOff>
    </xdr:from>
    <xdr:to>
      <xdr:col>36</xdr:col>
      <xdr:colOff>165100</xdr:colOff>
      <xdr:row>78</xdr:row>
      <xdr:rowOff>149809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2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140936</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51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106562</xdr:rowOff>
    </xdr:from>
    <xdr:to>
      <xdr:col>55</xdr:col>
      <xdr:colOff>0</xdr:colOff>
      <xdr:row>97</xdr:row>
      <xdr:rowOff>138480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737212"/>
          <a:ext cx="838200" cy="3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157921</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445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32153</xdr:rowOff>
    </xdr:from>
    <xdr:to>
      <xdr:col>50</xdr:col>
      <xdr:colOff>114300</xdr:colOff>
      <xdr:row>97</xdr:row>
      <xdr:rowOff>138480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662803"/>
          <a:ext cx="889000" cy="10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105757</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39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32153</xdr:rowOff>
    </xdr:from>
    <xdr:to>
      <xdr:col>45</xdr:col>
      <xdr:colOff>177800</xdr:colOff>
      <xdr:row>97</xdr:row>
      <xdr:rowOff>113032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662803"/>
          <a:ext cx="889000" cy="8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104419</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73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113032</xdr:rowOff>
    </xdr:from>
    <xdr:to>
      <xdr:col>41</xdr:col>
      <xdr:colOff>50800</xdr:colOff>
      <xdr:row>97</xdr:row>
      <xdr:rowOff>118596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743682"/>
          <a:ext cx="889000" cy="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125215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1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123127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41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55762</xdr:rowOff>
    </xdr:from>
    <xdr:to>
      <xdr:col>55</xdr:col>
      <xdr:colOff>50800</xdr:colOff>
      <xdr:row>97</xdr:row>
      <xdr:rowOff>157362</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68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142139</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60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87680</xdr:rowOff>
    </xdr:from>
    <xdr:to>
      <xdr:col>50</xdr:col>
      <xdr:colOff>165100</xdr:colOff>
      <xdr:row>98</xdr:row>
      <xdr:rowOff>17830</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71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8957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81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152803</xdr:rowOff>
    </xdr:from>
    <xdr:to>
      <xdr:col>46</xdr:col>
      <xdr:colOff>38100</xdr:colOff>
      <xdr:row>97</xdr:row>
      <xdr:rowOff>82953</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61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99480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38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62232</xdr:rowOff>
    </xdr:from>
    <xdr:to>
      <xdr:col>41</xdr:col>
      <xdr:colOff>101600</xdr:colOff>
      <xdr:row>97</xdr:row>
      <xdr:rowOff>163832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69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154959</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78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67796</xdr:rowOff>
    </xdr:from>
    <xdr:to>
      <xdr:col>36</xdr:col>
      <xdr:colOff>165100</xdr:colOff>
      <xdr:row>97</xdr:row>
      <xdr:rowOff>169396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69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160523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79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127851</xdr:rowOff>
    </xdr:from>
    <xdr:to>
      <xdr:col>85</xdr:col>
      <xdr:colOff>127000</xdr:colOff>
      <xdr:row>36</xdr:row>
      <xdr:rowOff>129394</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5481300" y="6300051"/>
          <a:ext cx="838200" cy="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18394</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019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124879</xdr:rowOff>
    </xdr:from>
    <xdr:to>
      <xdr:col>81</xdr:col>
      <xdr:colOff>50800</xdr:colOff>
      <xdr:row>36</xdr:row>
      <xdr:rowOff>127851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4592300" y="6297079"/>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103414</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124879</xdr:rowOff>
    </xdr:from>
    <xdr:to>
      <xdr:col>76</xdr:col>
      <xdr:colOff>114300</xdr:colOff>
      <xdr:row>36</xdr:row>
      <xdr:rowOff>126517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297079"/>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151515</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126517</xdr:rowOff>
    </xdr:from>
    <xdr:to>
      <xdr:col>71</xdr:col>
      <xdr:colOff>177800</xdr:colOff>
      <xdr:row>36</xdr:row>
      <xdr:rowOff>145929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298717"/>
          <a:ext cx="889000" cy="1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155401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171213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78594</xdr:rowOff>
    </xdr:from>
    <xdr:to>
      <xdr:col>85</xdr:col>
      <xdr:colOff>177800</xdr:colOff>
      <xdr:row>37</xdr:row>
      <xdr:rowOff>8744</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25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57021</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22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77051</xdr:rowOff>
    </xdr:from>
    <xdr:to>
      <xdr:col>81</xdr:col>
      <xdr:colOff>101600</xdr:colOff>
      <xdr:row>37</xdr:row>
      <xdr:rowOff>7201</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24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169778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34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74079</xdr:rowOff>
    </xdr:from>
    <xdr:to>
      <xdr:col>76</xdr:col>
      <xdr:colOff>165100</xdr:colOff>
      <xdr:row>37</xdr:row>
      <xdr:rowOff>4229</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24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166806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33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75717</xdr:rowOff>
    </xdr:from>
    <xdr:to>
      <xdr:col>72</xdr:col>
      <xdr:colOff>38100</xdr:colOff>
      <xdr:row>37</xdr:row>
      <xdr:rowOff>5867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24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168444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34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95129</xdr:rowOff>
    </xdr:from>
    <xdr:to>
      <xdr:col>67</xdr:col>
      <xdr:colOff>101600</xdr:colOff>
      <xdr:row>37</xdr:row>
      <xdr:rowOff>25279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26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16406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36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17070</xdr:rowOff>
    </xdr:from>
    <xdr:to>
      <xdr:col>85</xdr:col>
      <xdr:colOff>127000</xdr:colOff>
      <xdr:row>58</xdr:row>
      <xdr:rowOff>44045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961170"/>
          <a:ext cx="8382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143624</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40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130428</xdr:rowOff>
    </xdr:from>
    <xdr:to>
      <xdr:col>81</xdr:col>
      <xdr:colOff>50800</xdr:colOff>
      <xdr:row>58</xdr:row>
      <xdr:rowOff>17070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045828"/>
          <a:ext cx="889000" cy="91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166779</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2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130428</xdr:rowOff>
    </xdr:from>
    <xdr:to>
      <xdr:col>76</xdr:col>
      <xdr:colOff>114300</xdr:colOff>
      <xdr:row>55</xdr:row>
      <xdr:rowOff>68405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045828"/>
          <a:ext cx="889000" cy="45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5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29594</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6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68405</xdr:rowOff>
    </xdr:from>
    <xdr:to>
      <xdr:col>71</xdr:col>
      <xdr:colOff>177800</xdr:colOff>
      <xdr:row>57</xdr:row>
      <xdr:rowOff>25157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498155"/>
          <a:ext cx="889000" cy="29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63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126634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72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143505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40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164695</xdr:rowOff>
    </xdr:from>
    <xdr:to>
      <xdr:col>85</xdr:col>
      <xdr:colOff>177800</xdr:colOff>
      <xdr:row>58</xdr:row>
      <xdr:rowOff>94845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93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143122</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91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137720</xdr:rowOff>
    </xdr:from>
    <xdr:to>
      <xdr:col>81</xdr:col>
      <xdr:colOff>101600</xdr:colOff>
      <xdr:row>58</xdr:row>
      <xdr:rowOff>67870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91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58997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1000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79628</xdr:rowOff>
    </xdr:from>
    <xdr:to>
      <xdr:col>76</xdr:col>
      <xdr:colOff>165100</xdr:colOff>
      <xdr:row>53</xdr:row>
      <xdr:rowOff>9778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899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26305</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292795" y="8770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17605</xdr:rowOff>
    </xdr:from>
    <xdr:to>
      <xdr:col>72</xdr:col>
      <xdr:colOff>38100</xdr:colOff>
      <xdr:row>55</xdr:row>
      <xdr:rowOff>119205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44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135732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22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145807</xdr:rowOff>
    </xdr:from>
    <xdr:to>
      <xdr:col>67</xdr:col>
      <xdr:colOff>101600</xdr:colOff>
      <xdr:row>57</xdr:row>
      <xdr:rowOff>75957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74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67084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83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106194</xdr:rowOff>
    </xdr:from>
    <xdr:to>
      <xdr:col>85</xdr:col>
      <xdr:colOff>127000</xdr:colOff>
      <xdr:row>77</xdr:row>
      <xdr:rowOff>137877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307844"/>
          <a:ext cx="838200" cy="3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66961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68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106194</xdr:rowOff>
    </xdr:from>
    <xdr:to>
      <xdr:col>81</xdr:col>
      <xdr:colOff>50800</xdr:colOff>
      <xdr:row>77</xdr:row>
      <xdr:rowOff>137568</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307844"/>
          <a:ext cx="889000" cy="3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14691</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46428" y="1338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137568</xdr:rowOff>
    </xdr:from>
    <xdr:to>
      <xdr:col>76</xdr:col>
      <xdr:colOff>114300</xdr:colOff>
      <xdr:row>77</xdr:row>
      <xdr:rowOff>137596</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339218"/>
          <a:ext cx="889000" cy="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9509</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38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137596</xdr:rowOff>
    </xdr:from>
    <xdr:to>
      <xdr:col>71</xdr:col>
      <xdr:colOff>177800</xdr:colOff>
      <xdr:row>78</xdr:row>
      <xdr:rowOff>9581</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339246"/>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15264</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68428" y="1338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62237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0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87077</xdr:rowOff>
    </xdr:from>
    <xdr:to>
      <xdr:col>85</xdr:col>
      <xdr:colOff>177800</xdr:colOff>
      <xdr:row>78</xdr:row>
      <xdr:rowOff>17227</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28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46454</xdr:rowOff>
    </xdr:from>
    <xdr:ext cx="534377"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0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55394</xdr:rowOff>
    </xdr:from>
    <xdr:to>
      <xdr:col>81</xdr:col>
      <xdr:colOff>101600</xdr:colOff>
      <xdr:row>77</xdr:row>
      <xdr:rowOff>156994</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25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2071</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14111" y="1303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86768</xdr:rowOff>
    </xdr:from>
    <xdr:to>
      <xdr:col>76</xdr:col>
      <xdr:colOff>165100</xdr:colOff>
      <xdr:row>78</xdr:row>
      <xdr:rowOff>16918</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28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33445</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06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86796</xdr:rowOff>
    </xdr:from>
    <xdr:to>
      <xdr:col>72</xdr:col>
      <xdr:colOff>38100</xdr:colOff>
      <xdr:row>78</xdr:row>
      <xdr:rowOff>16946</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28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33473</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36111" y="1306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130231</xdr:rowOff>
    </xdr:from>
    <xdr:to>
      <xdr:col>67</xdr:col>
      <xdr:colOff>101600</xdr:colOff>
      <xdr:row>78</xdr:row>
      <xdr:rowOff>60381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33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51508</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424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105910</xdr:rowOff>
    </xdr:from>
    <xdr:to>
      <xdr:col>85</xdr:col>
      <xdr:colOff>127000</xdr:colOff>
      <xdr:row>98</xdr:row>
      <xdr:rowOff>112412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5481300" y="16908010"/>
          <a:ext cx="838200" cy="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168818</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628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105910</xdr:rowOff>
    </xdr:from>
    <xdr:to>
      <xdr:col>81</xdr:col>
      <xdr:colOff>50800</xdr:colOff>
      <xdr:row>98</xdr:row>
      <xdr:rowOff>119569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908010"/>
          <a:ext cx="889000" cy="1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107363</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119569</xdr:rowOff>
    </xdr:from>
    <xdr:to>
      <xdr:col>76</xdr:col>
      <xdr:colOff>114300</xdr:colOff>
      <xdr:row>98</xdr:row>
      <xdr:rowOff>126467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921669"/>
          <a:ext cx="889000" cy="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111737</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121062</xdr:rowOff>
    </xdr:from>
    <xdr:to>
      <xdr:col>71</xdr:col>
      <xdr:colOff>177800</xdr:colOff>
      <xdr:row>98</xdr:row>
      <xdr:rowOff>126467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923162"/>
          <a:ext cx="889000" cy="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109579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108817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61612</xdr:rowOff>
    </xdr:from>
    <xdr:to>
      <xdr:col>85</xdr:col>
      <xdr:colOff>177800</xdr:colOff>
      <xdr:row>98</xdr:row>
      <xdr:rowOff>163212</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86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147989</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77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55110</xdr:rowOff>
    </xdr:from>
    <xdr:to>
      <xdr:col>81</xdr:col>
      <xdr:colOff>101600</xdr:colOff>
      <xdr:row>98</xdr:row>
      <xdr:rowOff>156710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85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147837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94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68769</xdr:rowOff>
    </xdr:from>
    <xdr:to>
      <xdr:col>76</xdr:col>
      <xdr:colOff>165100</xdr:colOff>
      <xdr:row>98</xdr:row>
      <xdr:rowOff>170369</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87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161496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96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75667</xdr:rowOff>
    </xdr:from>
    <xdr:to>
      <xdr:col>72</xdr:col>
      <xdr:colOff>38100</xdr:colOff>
      <xdr:row>99</xdr:row>
      <xdr:rowOff>5817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87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168394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97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70262</xdr:rowOff>
    </xdr:from>
    <xdr:to>
      <xdr:col>67</xdr:col>
      <xdr:colOff>101600</xdr:colOff>
      <xdr:row>99</xdr:row>
      <xdr:rowOff>412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87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162989</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96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117526</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632626"/>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3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117526</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18656300" y="6632626"/>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3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28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66726</xdr:rowOff>
    </xdr:from>
    <xdr:to>
      <xdr:col>102</xdr:col>
      <xdr:colOff>165100</xdr:colOff>
      <xdr:row>38</xdr:row>
      <xdr:rowOff>168326</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58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159453</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88333" y="6674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総務費は、前年度比</a:t>
          </a:r>
          <a:r>
            <a:rPr kumimoji="1" lang="en-US" altLang="ja-JP" sz="1300">
              <a:latin typeface="ＭＳ Ｐゴシック" panose="020B0600070205080204" pitchFamily="50" charset="-128"/>
              <a:ea typeface="ＭＳ Ｐゴシック" panose="020B0600070205080204" pitchFamily="50" charset="-128"/>
            </a:rPr>
            <a:t>54.4</a:t>
          </a:r>
          <a:r>
            <a:rPr kumimoji="1" lang="ja-JP" altLang="en-US" sz="1300">
              <a:latin typeface="ＭＳ Ｐゴシック" panose="020B0600070205080204" pitchFamily="50" charset="-128"/>
              <a:ea typeface="ＭＳ Ｐゴシック" panose="020B0600070205080204" pitchFamily="50" charset="-128"/>
            </a:rPr>
            <a:t>％減となっており大きく減少している。新型コロナウイルス感染症対策事業の特別定額給付金事業の終了等によるものである。</a:t>
          </a:r>
        </a:p>
        <a:p>
          <a:r>
            <a:rPr kumimoji="1" lang="ja-JP" altLang="en-US" sz="1300">
              <a:latin typeface="ＭＳ Ｐゴシック" panose="020B0600070205080204" pitchFamily="50" charset="-128"/>
              <a:ea typeface="ＭＳ Ｐゴシック" panose="020B0600070205080204" pitchFamily="50" charset="-128"/>
            </a:rPr>
            <a:t>民生費は、前年度比</a:t>
          </a:r>
          <a:r>
            <a:rPr kumimoji="1" lang="en-US" altLang="ja-JP" sz="1300">
              <a:latin typeface="ＭＳ Ｐゴシック" panose="020B0600070205080204" pitchFamily="50" charset="-128"/>
              <a:ea typeface="ＭＳ Ｐゴシック" panose="020B0600070205080204" pitchFamily="50" charset="-128"/>
            </a:rPr>
            <a:t>12.9</a:t>
          </a:r>
          <a:r>
            <a:rPr kumimoji="1" lang="ja-JP" altLang="en-US" sz="1300">
              <a:latin typeface="ＭＳ Ｐゴシック" panose="020B0600070205080204" pitchFamily="50" charset="-128"/>
              <a:ea typeface="ＭＳ Ｐゴシック" panose="020B0600070205080204" pitchFamily="50" charset="-128"/>
            </a:rPr>
            <a:t>％増となっている。子育て世帯等臨時特別給付金事業等の新型コロナウイルス感染症対策に係る事業の増等によるものである。</a:t>
          </a:r>
        </a:p>
        <a:p>
          <a:r>
            <a:rPr kumimoji="1" lang="ja-JP" altLang="en-US" sz="1300">
              <a:latin typeface="ＭＳ Ｐゴシック" panose="020B0600070205080204" pitchFamily="50" charset="-128"/>
              <a:ea typeface="ＭＳ Ｐゴシック" panose="020B0600070205080204" pitchFamily="50" charset="-128"/>
            </a:rPr>
            <a:t>教育費は、前年度比</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％減となっている。児童生徒向けの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台端末の整備等の</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スクール構想の推進に伴う事業の減少等によるものである。今後は、学校施設の長寿命化改良事業による大幅増が見込まれるため、歳出削減の徹底に努める。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愛媛県伊予市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財政調整基金残高は、適切な財源の確保と歳出の精査により、近年取崩しを回避している。今後の行財政運営及び大規模災害に備え、この程度の残高の維持若しくは積立が必要であると考えている。</a:t>
          </a:r>
        </a:p>
        <a:p>
          <a:r>
            <a:rPr kumimoji="1" lang="ja-JP" altLang="en-US" sz="1100">
              <a:latin typeface="ＭＳ ゴシック" pitchFamily="49" charset="-128"/>
              <a:ea typeface="ＭＳ ゴシック" pitchFamily="49" charset="-128"/>
            </a:rPr>
            <a:t>　実質収支及び実質単年度収支ともに、悪化が続いていたが、実質収支については回復傾向にあり、実質単年度収支については昨年度に引き続き黒字となった。</a:t>
          </a:r>
        </a:p>
        <a:p>
          <a:r>
            <a:rPr kumimoji="1" lang="ja-JP" altLang="en-US" sz="1100">
              <a:latin typeface="ＭＳ ゴシック" pitchFamily="49" charset="-128"/>
              <a:ea typeface="ＭＳ ゴシック" pitchFamily="49" charset="-128"/>
            </a:rPr>
            <a:t>　大きな要因としては、新市建設計画に基づく大型施設整備事業の大部分が令和元年度で完了したことと、全庁を挙げての歳出見直しによる効果が現れ始めたことによる。これを維持できるように、引き続き事務事業の見直し・統廃合など歳出の合理化等を徹底し、財政の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愛媛県伊予市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水道事業会計においては、令和２年度から耐震補強にかかる大型事業が増加したことによる事業費が増加しており、徐々に黒字額が減少している。</a:t>
          </a:r>
        </a:p>
        <a:p>
          <a:r>
            <a:rPr kumimoji="1" lang="ja-JP" altLang="en-US" sz="1200">
              <a:latin typeface="ＭＳ ゴシック" pitchFamily="49" charset="-128"/>
              <a:ea typeface="ＭＳ ゴシック" pitchFamily="49" charset="-128"/>
            </a:rPr>
            <a:t>　国民健康保険特別会計（事業勘定）においては、毎年一般会計から赤字補填を行わざるを得ず財政を圧迫している状況が続いている。介護保険特別会計は、令和２年度から保険料改定の影響により黒字額の増となった。</a:t>
          </a:r>
        </a:p>
        <a:p>
          <a:r>
            <a:rPr kumimoji="1" lang="ja-JP" altLang="en-US" sz="1200">
              <a:latin typeface="ＭＳ ゴシック" pitchFamily="49" charset="-128"/>
              <a:ea typeface="ＭＳ ゴシック" pitchFamily="49" charset="-128"/>
            </a:rPr>
            <a:t>　その他の公営企業会計では、いずれも独立採算制を目標としているものの、一般会計からの繰出により維持されている会計となっている。（上屋特別会計、国民健康保険特別会計（診療施設勘定）以外の全て）</a:t>
          </a:r>
        </a:p>
        <a:p>
          <a:r>
            <a:rPr kumimoji="1" lang="ja-JP" altLang="en-US" sz="1200">
              <a:latin typeface="ＭＳ ゴシック" pitchFamily="49" charset="-128"/>
              <a:ea typeface="ＭＳ ゴシック" pitchFamily="49" charset="-128"/>
            </a:rPr>
            <a:t>　今後も、各会計において独立採算制の原則のもと、財政健全化に向けた取り組みを進めることで市全体として健全な財政を維持していく必要がある。</a:t>
          </a:r>
        </a:p>
        <a:p>
          <a:r>
            <a:rPr kumimoji="1" lang="ja-JP" altLang="en-US" sz="1200">
              <a:latin typeface="ＭＳ ゴシック" pitchFamily="49" charset="-128"/>
              <a:ea typeface="ＭＳ ゴシック" pitchFamily="49" charset="-128"/>
            </a:rPr>
            <a:t>　赤字決算に至った会計はないが、一般会計から独立した運営は困難を極めており、公営企業法適用を機に、経営戦略による中長期的な改革が必要である。</a:t>
          </a:r>
        </a:p>
        <a:p>
          <a:r>
            <a:rPr kumimoji="1" lang="ja-JP" altLang="en-US" sz="1200">
              <a:latin typeface="ＭＳ ゴシック" pitchFamily="49" charset="-128"/>
              <a:ea typeface="ＭＳ ゴシック" pitchFamily="49" charset="-128"/>
            </a:rPr>
            <a:t>　経営手法としてのＰＦＩや民間委託を検討をするものの、実態とそぐわないとの見解もあり、多くは実施には至っていない。</a:t>
          </a:r>
        </a:p>
        <a:p>
          <a:r>
            <a:rPr kumimoji="1" lang="ja-JP" altLang="en-US" sz="1200">
              <a:latin typeface="ＭＳ ゴシック" pitchFamily="49" charset="-128"/>
              <a:ea typeface="ＭＳ ゴシック" pitchFamily="49" charset="-128"/>
            </a:rPr>
            <a:t>　今後は、市総合計画に基づいた事業を実施し、予算においてはこれまでより一層の予算の厳格なシーリングを行い、一般会計からの繰出金・補助金・出資金を抑制しつつ、黒字の維持に努める。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c r="B2" s="179" t="s">
        <v>81</v>
      </c>
      <c r="C2" s="179"/>
      <c r="D2" s="180"/>
    </row>
    <row r="3" spans="1:119" ht="18.75" customHeight="1" thickBot="1">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20542748</v>
      </c>
      <c r="BO4" s="374"/>
      <c r="BP4" s="374"/>
      <c r="BQ4" s="374"/>
      <c r="BR4" s="374"/>
      <c r="BS4" s="374"/>
      <c r="BT4" s="374"/>
      <c r="BU4" s="375"/>
      <c r="BV4" s="373">
        <v>22211088</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14.7</v>
      </c>
      <c r="CU4" s="380"/>
      <c r="CV4" s="380"/>
      <c r="CW4" s="380"/>
      <c r="CX4" s="380"/>
      <c r="CY4" s="380"/>
      <c r="CZ4" s="380"/>
      <c r="DA4" s="381"/>
      <c r="DB4" s="379">
        <v>8</v>
      </c>
      <c r="DC4" s="380"/>
      <c r="DD4" s="380"/>
      <c r="DE4" s="380"/>
      <c r="DF4" s="380"/>
      <c r="DG4" s="380"/>
      <c r="DH4" s="380"/>
      <c r="DI4" s="381"/>
    </row>
    <row r="5" spans="1:119" ht="18.75" customHeight="1">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18880194</v>
      </c>
      <c r="BO5" s="411"/>
      <c r="BP5" s="411"/>
      <c r="BQ5" s="411"/>
      <c r="BR5" s="411"/>
      <c r="BS5" s="411"/>
      <c r="BT5" s="411"/>
      <c r="BU5" s="412"/>
      <c r="BV5" s="410">
        <v>21196782</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89.3</v>
      </c>
      <c r="CU5" s="408"/>
      <c r="CV5" s="408"/>
      <c r="CW5" s="408"/>
      <c r="CX5" s="408"/>
      <c r="CY5" s="408"/>
      <c r="CZ5" s="408"/>
      <c r="DA5" s="409"/>
      <c r="DB5" s="407">
        <v>89.9</v>
      </c>
      <c r="DC5" s="408"/>
      <c r="DD5" s="408"/>
      <c r="DE5" s="408"/>
      <c r="DF5" s="408"/>
      <c r="DG5" s="408"/>
      <c r="DH5" s="408"/>
      <c r="DI5" s="409"/>
    </row>
    <row r="6" spans="1:119" ht="18.75" customHeight="1">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102</v>
      </c>
      <c r="AV6" s="443"/>
      <c r="AW6" s="443"/>
      <c r="AX6" s="443"/>
      <c r="AY6" s="444" t="s">
        <v>103</v>
      </c>
      <c r="AZ6" s="445"/>
      <c r="BA6" s="445"/>
      <c r="BB6" s="445"/>
      <c r="BC6" s="445"/>
      <c r="BD6" s="445"/>
      <c r="BE6" s="445"/>
      <c r="BF6" s="445"/>
      <c r="BG6" s="445"/>
      <c r="BH6" s="445"/>
      <c r="BI6" s="445"/>
      <c r="BJ6" s="445"/>
      <c r="BK6" s="445"/>
      <c r="BL6" s="445"/>
      <c r="BM6" s="446"/>
      <c r="BN6" s="410">
        <v>1662554</v>
      </c>
      <c r="BO6" s="411"/>
      <c r="BP6" s="411"/>
      <c r="BQ6" s="411"/>
      <c r="BR6" s="411"/>
      <c r="BS6" s="411"/>
      <c r="BT6" s="411"/>
      <c r="BU6" s="412"/>
      <c r="BV6" s="410">
        <v>1014306</v>
      </c>
      <c r="BW6" s="411"/>
      <c r="BX6" s="411"/>
      <c r="BY6" s="411"/>
      <c r="BZ6" s="411"/>
      <c r="CA6" s="411"/>
      <c r="CB6" s="411"/>
      <c r="CC6" s="412"/>
      <c r="CD6" s="413" t="s">
        <v>104</v>
      </c>
      <c r="CE6" s="414"/>
      <c r="CF6" s="414"/>
      <c r="CG6" s="414"/>
      <c r="CH6" s="414"/>
      <c r="CI6" s="414"/>
      <c r="CJ6" s="414"/>
      <c r="CK6" s="414"/>
      <c r="CL6" s="414"/>
      <c r="CM6" s="414"/>
      <c r="CN6" s="414"/>
      <c r="CO6" s="414"/>
      <c r="CP6" s="414"/>
      <c r="CQ6" s="414"/>
      <c r="CR6" s="414"/>
      <c r="CS6" s="415"/>
      <c r="CT6" s="447">
        <v>93.5</v>
      </c>
      <c r="CU6" s="448"/>
      <c r="CV6" s="448"/>
      <c r="CW6" s="448"/>
      <c r="CX6" s="448"/>
      <c r="CY6" s="448"/>
      <c r="CZ6" s="448"/>
      <c r="DA6" s="449"/>
      <c r="DB6" s="447">
        <v>93.3</v>
      </c>
      <c r="DC6" s="448"/>
      <c r="DD6" s="448"/>
      <c r="DE6" s="448"/>
      <c r="DF6" s="448"/>
      <c r="DG6" s="448"/>
      <c r="DH6" s="448"/>
      <c r="DI6" s="449"/>
    </row>
    <row r="7" spans="1:119" ht="18.75" customHeight="1">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105</v>
      </c>
      <c r="AN7" s="440"/>
      <c r="AO7" s="440"/>
      <c r="AP7" s="440"/>
      <c r="AQ7" s="440"/>
      <c r="AR7" s="440"/>
      <c r="AS7" s="440"/>
      <c r="AT7" s="441"/>
      <c r="AU7" s="442" t="s">
        <v>94</v>
      </c>
      <c r="AV7" s="443"/>
      <c r="AW7" s="443"/>
      <c r="AX7" s="443"/>
      <c r="AY7" s="444" t="s">
        <v>106</v>
      </c>
      <c r="AZ7" s="445"/>
      <c r="BA7" s="445"/>
      <c r="BB7" s="445"/>
      <c r="BC7" s="445"/>
      <c r="BD7" s="445"/>
      <c r="BE7" s="445"/>
      <c r="BF7" s="445"/>
      <c r="BG7" s="445"/>
      <c r="BH7" s="445"/>
      <c r="BI7" s="445"/>
      <c r="BJ7" s="445"/>
      <c r="BK7" s="445"/>
      <c r="BL7" s="445"/>
      <c r="BM7" s="446"/>
      <c r="BN7" s="410">
        <v>22175</v>
      </c>
      <c r="BO7" s="411"/>
      <c r="BP7" s="411"/>
      <c r="BQ7" s="411"/>
      <c r="BR7" s="411"/>
      <c r="BS7" s="411"/>
      <c r="BT7" s="411"/>
      <c r="BU7" s="412"/>
      <c r="BV7" s="410">
        <v>159438</v>
      </c>
      <c r="BW7" s="411"/>
      <c r="BX7" s="411"/>
      <c r="BY7" s="411"/>
      <c r="BZ7" s="411"/>
      <c r="CA7" s="411"/>
      <c r="CB7" s="411"/>
      <c r="CC7" s="412"/>
      <c r="CD7" s="413" t="s">
        <v>107</v>
      </c>
      <c r="CE7" s="414"/>
      <c r="CF7" s="414"/>
      <c r="CG7" s="414"/>
      <c r="CH7" s="414"/>
      <c r="CI7" s="414"/>
      <c r="CJ7" s="414"/>
      <c r="CK7" s="414"/>
      <c r="CL7" s="414"/>
      <c r="CM7" s="414"/>
      <c r="CN7" s="414"/>
      <c r="CO7" s="414"/>
      <c r="CP7" s="414"/>
      <c r="CQ7" s="414"/>
      <c r="CR7" s="414"/>
      <c r="CS7" s="415"/>
      <c r="CT7" s="410">
        <v>11146946</v>
      </c>
      <c r="CU7" s="411"/>
      <c r="CV7" s="411"/>
      <c r="CW7" s="411"/>
      <c r="CX7" s="411"/>
      <c r="CY7" s="411"/>
      <c r="CZ7" s="411"/>
      <c r="DA7" s="412"/>
      <c r="DB7" s="410">
        <v>10697233</v>
      </c>
      <c r="DC7" s="411"/>
      <c r="DD7" s="411"/>
      <c r="DE7" s="411"/>
      <c r="DF7" s="411"/>
      <c r="DG7" s="411"/>
      <c r="DH7" s="411"/>
      <c r="DI7" s="412"/>
    </row>
    <row r="8" spans="1:119" ht="18.75" customHeight="1" thickBot="1">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108</v>
      </c>
      <c r="AN8" s="440"/>
      <c r="AO8" s="440"/>
      <c r="AP8" s="440"/>
      <c r="AQ8" s="440"/>
      <c r="AR8" s="440"/>
      <c r="AS8" s="440"/>
      <c r="AT8" s="441"/>
      <c r="AU8" s="442" t="s">
        <v>94</v>
      </c>
      <c r="AV8" s="443"/>
      <c r="AW8" s="443"/>
      <c r="AX8" s="443"/>
      <c r="AY8" s="444" t="s">
        <v>109</v>
      </c>
      <c r="AZ8" s="445"/>
      <c r="BA8" s="445"/>
      <c r="BB8" s="445"/>
      <c r="BC8" s="445"/>
      <c r="BD8" s="445"/>
      <c r="BE8" s="445"/>
      <c r="BF8" s="445"/>
      <c r="BG8" s="445"/>
      <c r="BH8" s="445"/>
      <c r="BI8" s="445"/>
      <c r="BJ8" s="445"/>
      <c r="BK8" s="445"/>
      <c r="BL8" s="445"/>
      <c r="BM8" s="446"/>
      <c r="BN8" s="410">
        <v>1640379</v>
      </c>
      <c r="BO8" s="411"/>
      <c r="BP8" s="411"/>
      <c r="BQ8" s="411"/>
      <c r="BR8" s="411"/>
      <c r="BS8" s="411"/>
      <c r="BT8" s="411"/>
      <c r="BU8" s="412"/>
      <c r="BV8" s="410">
        <v>854868</v>
      </c>
      <c r="BW8" s="411"/>
      <c r="BX8" s="411"/>
      <c r="BY8" s="411"/>
      <c r="BZ8" s="411"/>
      <c r="CA8" s="411"/>
      <c r="CB8" s="411"/>
      <c r="CC8" s="412"/>
      <c r="CD8" s="413" t="s">
        <v>110</v>
      </c>
      <c r="CE8" s="414"/>
      <c r="CF8" s="414"/>
      <c r="CG8" s="414"/>
      <c r="CH8" s="414"/>
      <c r="CI8" s="414"/>
      <c r="CJ8" s="414"/>
      <c r="CK8" s="414"/>
      <c r="CL8" s="414"/>
      <c r="CM8" s="414"/>
      <c r="CN8" s="414"/>
      <c r="CO8" s="414"/>
      <c r="CP8" s="414"/>
      <c r="CQ8" s="414"/>
      <c r="CR8" s="414"/>
      <c r="CS8" s="415"/>
      <c r="CT8" s="450">
        <v>0.41</v>
      </c>
      <c r="CU8" s="451"/>
      <c r="CV8" s="451"/>
      <c r="CW8" s="451"/>
      <c r="CX8" s="451"/>
      <c r="CY8" s="451"/>
      <c r="CZ8" s="451"/>
      <c r="DA8" s="452"/>
      <c r="DB8" s="450">
        <v>0.42</v>
      </c>
      <c r="DC8" s="451"/>
      <c r="DD8" s="451"/>
      <c r="DE8" s="451"/>
      <c r="DF8" s="451"/>
      <c r="DG8" s="451"/>
      <c r="DH8" s="451"/>
      <c r="DI8" s="452"/>
    </row>
    <row r="9" spans="1:119" ht="18.75" customHeight="1" thickBot="1">
      <c r="A9" s="178"/>
      <c r="B9" s="404" t="s">
        <v>111</v>
      </c>
      <c r="C9" s="405"/>
      <c r="D9" s="405"/>
      <c r="E9" s="405"/>
      <c r="F9" s="405"/>
      <c r="G9" s="405"/>
      <c r="H9" s="405"/>
      <c r="I9" s="405"/>
      <c r="J9" s="405"/>
      <c r="K9" s="453"/>
      <c r="L9" s="454" t="s">
        <v>112</v>
      </c>
      <c r="M9" s="455"/>
      <c r="N9" s="455"/>
      <c r="O9" s="455"/>
      <c r="P9" s="455"/>
      <c r="Q9" s="456"/>
      <c r="R9" s="457">
        <v>35133</v>
      </c>
      <c r="S9" s="458"/>
      <c r="T9" s="458"/>
      <c r="U9" s="458"/>
      <c r="V9" s="459"/>
      <c r="W9" s="367" t="s">
        <v>113</v>
      </c>
      <c r="X9" s="368"/>
      <c r="Y9" s="368"/>
      <c r="Z9" s="368"/>
      <c r="AA9" s="368"/>
      <c r="AB9" s="368"/>
      <c r="AC9" s="368"/>
      <c r="AD9" s="368"/>
      <c r="AE9" s="368"/>
      <c r="AF9" s="368"/>
      <c r="AG9" s="368"/>
      <c r="AH9" s="368"/>
      <c r="AI9" s="368"/>
      <c r="AJ9" s="368"/>
      <c r="AK9" s="368"/>
      <c r="AL9" s="369"/>
      <c r="AM9" s="439" t="s">
        <v>114</v>
      </c>
      <c r="AN9" s="440"/>
      <c r="AO9" s="440"/>
      <c r="AP9" s="440"/>
      <c r="AQ9" s="440"/>
      <c r="AR9" s="440"/>
      <c r="AS9" s="440"/>
      <c r="AT9" s="441"/>
      <c r="AU9" s="442" t="s">
        <v>94</v>
      </c>
      <c r="AV9" s="443"/>
      <c r="AW9" s="443"/>
      <c r="AX9" s="443"/>
      <c r="AY9" s="444" t="s">
        <v>115</v>
      </c>
      <c r="AZ9" s="445"/>
      <c r="BA9" s="445"/>
      <c r="BB9" s="445"/>
      <c r="BC9" s="445"/>
      <c r="BD9" s="445"/>
      <c r="BE9" s="445"/>
      <c r="BF9" s="445"/>
      <c r="BG9" s="445"/>
      <c r="BH9" s="445"/>
      <c r="BI9" s="445"/>
      <c r="BJ9" s="445"/>
      <c r="BK9" s="445"/>
      <c r="BL9" s="445"/>
      <c r="BM9" s="446"/>
      <c r="BN9" s="410">
        <v>785511</v>
      </c>
      <c r="BO9" s="411"/>
      <c r="BP9" s="411"/>
      <c r="BQ9" s="411"/>
      <c r="BR9" s="411"/>
      <c r="BS9" s="411"/>
      <c r="BT9" s="411"/>
      <c r="BU9" s="412"/>
      <c r="BV9" s="410">
        <v>222296</v>
      </c>
      <c r="BW9" s="411"/>
      <c r="BX9" s="411"/>
      <c r="BY9" s="411"/>
      <c r="BZ9" s="411"/>
      <c r="CA9" s="411"/>
      <c r="CB9" s="411"/>
      <c r="CC9" s="412"/>
      <c r="CD9" s="413" t="s">
        <v>116</v>
      </c>
      <c r="CE9" s="414"/>
      <c r="CF9" s="414"/>
      <c r="CG9" s="414"/>
      <c r="CH9" s="414"/>
      <c r="CI9" s="414"/>
      <c r="CJ9" s="414"/>
      <c r="CK9" s="414"/>
      <c r="CL9" s="414"/>
      <c r="CM9" s="414"/>
      <c r="CN9" s="414"/>
      <c r="CO9" s="414"/>
      <c r="CP9" s="414"/>
      <c r="CQ9" s="414"/>
      <c r="CR9" s="414"/>
      <c r="CS9" s="415"/>
      <c r="CT9" s="407">
        <v>12.6</v>
      </c>
      <c r="CU9" s="408"/>
      <c r="CV9" s="408"/>
      <c r="CW9" s="408"/>
      <c r="CX9" s="408"/>
      <c r="CY9" s="408"/>
      <c r="CZ9" s="408"/>
      <c r="DA9" s="409"/>
      <c r="DB9" s="407">
        <v>13.9</v>
      </c>
      <c r="DC9" s="408"/>
      <c r="DD9" s="408"/>
      <c r="DE9" s="408"/>
      <c r="DF9" s="408"/>
      <c r="DG9" s="408"/>
      <c r="DH9" s="408"/>
      <c r="DI9" s="409"/>
    </row>
    <row r="10" spans="1:119" ht="18.75" customHeight="1" thickBot="1">
      <c r="A10" s="178"/>
      <c r="B10" s="404"/>
      <c r="C10" s="405"/>
      <c r="D10" s="405"/>
      <c r="E10" s="405"/>
      <c r="F10" s="405"/>
      <c r="G10" s="405"/>
      <c r="H10" s="405"/>
      <c r="I10" s="405"/>
      <c r="J10" s="405"/>
      <c r="K10" s="453"/>
      <c r="L10" s="460" t="s">
        <v>117</v>
      </c>
      <c r="M10" s="440"/>
      <c r="N10" s="440"/>
      <c r="O10" s="440"/>
      <c r="P10" s="440"/>
      <c r="Q10" s="441"/>
      <c r="R10" s="461">
        <v>36827</v>
      </c>
      <c r="S10" s="462"/>
      <c r="T10" s="462"/>
      <c r="U10" s="462"/>
      <c r="V10" s="463"/>
      <c r="W10" s="398"/>
      <c r="X10" s="399"/>
      <c r="Y10" s="399"/>
      <c r="Z10" s="399"/>
      <c r="AA10" s="399"/>
      <c r="AB10" s="399"/>
      <c r="AC10" s="399"/>
      <c r="AD10" s="399"/>
      <c r="AE10" s="399"/>
      <c r="AF10" s="399"/>
      <c r="AG10" s="399"/>
      <c r="AH10" s="399"/>
      <c r="AI10" s="399"/>
      <c r="AJ10" s="399"/>
      <c r="AK10" s="399"/>
      <c r="AL10" s="402"/>
      <c r="AM10" s="439" t="s">
        <v>118</v>
      </c>
      <c r="AN10" s="440"/>
      <c r="AO10" s="440"/>
      <c r="AP10" s="440"/>
      <c r="AQ10" s="440"/>
      <c r="AR10" s="440"/>
      <c r="AS10" s="440"/>
      <c r="AT10" s="441"/>
      <c r="AU10" s="442" t="s">
        <v>119</v>
      </c>
      <c r="AV10" s="443"/>
      <c r="AW10" s="443"/>
      <c r="AX10" s="443"/>
      <c r="AY10" s="444" t="s">
        <v>120</v>
      </c>
      <c r="AZ10" s="445"/>
      <c r="BA10" s="445"/>
      <c r="BB10" s="445"/>
      <c r="BC10" s="445"/>
      <c r="BD10" s="445"/>
      <c r="BE10" s="445"/>
      <c r="BF10" s="445"/>
      <c r="BG10" s="445"/>
      <c r="BH10" s="445"/>
      <c r="BI10" s="445"/>
      <c r="BJ10" s="445"/>
      <c r="BK10" s="445"/>
      <c r="BL10" s="445"/>
      <c r="BM10" s="446"/>
      <c r="BN10" s="410">
        <v>238</v>
      </c>
      <c r="BO10" s="411"/>
      <c r="BP10" s="411"/>
      <c r="BQ10" s="411"/>
      <c r="BR10" s="411"/>
      <c r="BS10" s="411"/>
      <c r="BT10" s="411"/>
      <c r="BU10" s="412"/>
      <c r="BV10" s="410">
        <v>200299</v>
      </c>
      <c r="BW10" s="411"/>
      <c r="BX10" s="411"/>
      <c r="BY10" s="411"/>
      <c r="BZ10" s="411"/>
      <c r="CA10" s="411"/>
      <c r="CB10" s="411"/>
      <c r="CC10" s="412"/>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04"/>
      <c r="C11" s="405"/>
      <c r="D11" s="405"/>
      <c r="E11" s="405"/>
      <c r="F11" s="405"/>
      <c r="G11" s="405"/>
      <c r="H11" s="405"/>
      <c r="I11" s="405"/>
      <c r="J11" s="405"/>
      <c r="K11" s="453"/>
      <c r="L11" s="464" t="s">
        <v>122</v>
      </c>
      <c r="M11" s="465"/>
      <c r="N11" s="465"/>
      <c r="O11" s="465"/>
      <c r="P11" s="465"/>
      <c r="Q11" s="466"/>
      <c r="R11" s="467" t="s">
        <v>123</v>
      </c>
      <c r="S11" s="468"/>
      <c r="T11" s="468"/>
      <c r="U11" s="468"/>
      <c r="V11" s="469"/>
      <c r="W11" s="398"/>
      <c r="X11" s="399"/>
      <c r="Y11" s="399"/>
      <c r="Z11" s="399"/>
      <c r="AA11" s="399"/>
      <c r="AB11" s="399"/>
      <c r="AC11" s="399"/>
      <c r="AD11" s="399"/>
      <c r="AE11" s="399"/>
      <c r="AF11" s="399"/>
      <c r="AG11" s="399"/>
      <c r="AH11" s="399"/>
      <c r="AI11" s="399"/>
      <c r="AJ11" s="399"/>
      <c r="AK11" s="399"/>
      <c r="AL11" s="402"/>
      <c r="AM11" s="439" t="s">
        <v>124</v>
      </c>
      <c r="AN11" s="440"/>
      <c r="AO11" s="440"/>
      <c r="AP11" s="440"/>
      <c r="AQ11" s="440"/>
      <c r="AR11" s="440"/>
      <c r="AS11" s="440"/>
      <c r="AT11" s="441"/>
      <c r="AU11" s="442" t="s">
        <v>125</v>
      </c>
      <c r="AV11" s="443"/>
      <c r="AW11" s="443"/>
      <c r="AX11" s="443"/>
      <c r="AY11" s="444" t="s">
        <v>126</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127</v>
      </c>
      <c r="CE11" s="414"/>
      <c r="CF11" s="414"/>
      <c r="CG11" s="414"/>
      <c r="CH11" s="414"/>
      <c r="CI11" s="414"/>
      <c r="CJ11" s="414"/>
      <c r="CK11" s="414"/>
      <c r="CL11" s="414"/>
      <c r="CM11" s="414"/>
      <c r="CN11" s="414"/>
      <c r="CO11" s="414"/>
      <c r="CP11" s="414"/>
      <c r="CQ11" s="414"/>
      <c r="CR11" s="414"/>
      <c r="CS11" s="415"/>
      <c r="CT11" s="450" t="s">
        <v>128</v>
      </c>
      <c r="CU11" s="451"/>
      <c r="CV11" s="451"/>
      <c r="CW11" s="451"/>
      <c r="CX11" s="451"/>
      <c r="CY11" s="451"/>
      <c r="CZ11" s="451"/>
      <c r="DA11" s="452"/>
      <c r="DB11" s="450" t="s">
        <v>128</v>
      </c>
      <c r="DC11" s="451"/>
      <c r="DD11" s="451"/>
      <c r="DE11" s="451"/>
      <c r="DF11" s="451"/>
      <c r="DG11" s="451"/>
      <c r="DH11" s="451"/>
      <c r="DI11" s="452"/>
    </row>
    <row r="12" spans="1:119" ht="18.75" customHeight="1">
      <c r="A12" s="178"/>
      <c r="B12" s="470" t="s">
        <v>129</v>
      </c>
      <c r="C12" s="471"/>
      <c r="D12" s="471"/>
      <c r="E12" s="471"/>
      <c r="F12" s="471"/>
      <c r="G12" s="471"/>
      <c r="H12" s="471"/>
      <c r="I12" s="471"/>
      <c r="J12" s="471"/>
      <c r="K12" s="472"/>
      <c r="L12" s="479" t="s">
        <v>130</v>
      </c>
      <c r="M12" s="480"/>
      <c r="N12" s="480"/>
      <c r="O12" s="480"/>
      <c r="P12" s="480"/>
      <c r="Q12" s="481"/>
      <c r="R12" s="482">
        <v>36107</v>
      </c>
      <c r="S12" s="483"/>
      <c r="T12" s="483"/>
      <c r="U12" s="483"/>
      <c r="V12" s="484"/>
      <c r="W12" s="485" t="s">
        <v>1</v>
      </c>
      <c r="X12" s="443"/>
      <c r="Y12" s="443"/>
      <c r="Z12" s="443"/>
      <c r="AA12" s="443"/>
      <c r="AB12" s="486"/>
      <c r="AC12" s="487" t="s">
        <v>131</v>
      </c>
      <c r="AD12" s="488"/>
      <c r="AE12" s="488"/>
      <c r="AF12" s="488"/>
      <c r="AG12" s="489"/>
      <c r="AH12" s="487" t="s">
        <v>132</v>
      </c>
      <c r="AI12" s="488"/>
      <c r="AJ12" s="488"/>
      <c r="AK12" s="488"/>
      <c r="AL12" s="490"/>
      <c r="AM12" s="439" t="s">
        <v>133</v>
      </c>
      <c r="AN12" s="440"/>
      <c r="AO12" s="440"/>
      <c r="AP12" s="440"/>
      <c r="AQ12" s="440"/>
      <c r="AR12" s="440"/>
      <c r="AS12" s="440"/>
      <c r="AT12" s="441"/>
      <c r="AU12" s="442" t="s">
        <v>134</v>
      </c>
      <c r="AV12" s="443"/>
      <c r="AW12" s="443"/>
      <c r="AX12" s="443"/>
      <c r="AY12" s="444" t="s">
        <v>135</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0</v>
      </c>
      <c r="BW12" s="411"/>
      <c r="BX12" s="411"/>
      <c r="BY12" s="411"/>
      <c r="BZ12" s="411"/>
      <c r="CA12" s="411"/>
      <c r="CB12" s="411"/>
      <c r="CC12" s="412"/>
      <c r="CD12" s="413" t="s">
        <v>136</v>
      </c>
      <c r="CE12" s="414"/>
      <c r="CF12" s="414"/>
      <c r="CG12" s="414"/>
      <c r="CH12" s="414"/>
      <c r="CI12" s="414"/>
      <c r="CJ12" s="414"/>
      <c r="CK12" s="414"/>
      <c r="CL12" s="414"/>
      <c r="CM12" s="414"/>
      <c r="CN12" s="414"/>
      <c r="CO12" s="414"/>
      <c r="CP12" s="414"/>
      <c r="CQ12" s="414"/>
      <c r="CR12" s="414"/>
      <c r="CS12" s="415"/>
      <c r="CT12" s="450" t="s">
        <v>137</v>
      </c>
      <c r="CU12" s="451"/>
      <c r="CV12" s="451"/>
      <c r="CW12" s="451"/>
      <c r="CX12" s="451"/>
      <c r="CY12" s="451"/>
      <c r="CZ12" s="451"/>
      <c r="DA12" s="452"/>
      <c r="DB12" s="450" t="s">
        <v>138</v>
      </c>
      <c r="DC12" s="451"/>
      <c r="DD12" s="451"/>
      <c r="DE12" s="451"/>
      <c r="DF12" s="451"/>
      <c r="DG12" s="451"/>
      <c r="DH12" s="451"/>
      <c r="DI12" s="452"/>
    </row>
    <row r="13" spans="1:119" ht="18.75" customHeight="1">
      <c r="A13" s="178"/>
      <c r="B13" s="473"/>
      <c r="C13" s="474"/>
      <c r="D13" s="474"/>
      <c r="E13" s="474"/>
      <c r="F13" s="474"/>
      <c r="G13" s="474"/>
      <c r="H13" s="474"/>
      <c r="I13" s="474"/>
      <c r="J13" s="474"/>
      <c r="K13" s="475"/>
      <c r="L13" s="187"/>
      <c r="M13" s="501" t="s">
        <v>139</v>
      </c>
      <c r="N13" s="502"/>
      <c r="O13" s="502"/>
      <c r="P13" s="502"/>
      <c r="Q13" s="503"/>
      <c r="R13" s="494">
        <v>35850</v>
      </c>
      <c r="S13" s="495"/>
      <c r="T13" s="495"/>
      <c r="U13" s="495"/>
      <c r="V13" s="496"/>
      <c r="W13" s="426" t="s">
        <v>140</v>
      </c>
      <c r="X13" s="427"/>
      <c r="Y13" s="427"/>
      <c r="Z13" s="427"/>
      <c r="AA13" s="427"/>
      <c r="AB13" s="417"/>
      <c r="AC13" s="461">
        <v>2080</v>
      </c>
      <c r="AD13" s="462"/>
      <c r="AE13" s="462"/>
      <c r="AF13" s="462"/>
      <c r="AG13" s="504"/>
      <c r="AH13" s="461">
        <v>2641</v>
      </c>
      <c r="AI13" s="462"/>
      <c r="AJ13" s="462"/>
      <c r="AK13" s="462"/>
      <c r="AL13" s="463"/>
      <c r="AM13" s="439" t="s">
        <v>141</v>
      </c>
      <c r="AN13" s="440"/>
      <c r="AO13" s="440"/>
      <c r="AP13" s="440"/>
      <c r="AQ13" s="440"/>
      <c r="AR13" s="440"/>
      <c r="AS13" s="440"/>
      <c r="AT13" s="441"/>
      <c r="AU13" s="442" t="s">
        <v>142</v>
      </c>
      <c r="AV13" s="443"/>
      <c r="AW13" s="443"/>
      <c r="AX13" s="443"/>
      <c r="AY13" s="444" t="s">
        <v>143</v>
      </c>
      <c r="AZ13" s="445"/>
      <c r="BA13" s="445"/>
      <c r="BB13" s="445"/>
      <c r="BC13" s="445"/>
      <c r="BD13" s="445"/>
      <c r="BE13" s="445"/>
      <c r="BF13" s="445"/>
      <c r="BG13" s="445"/>
      <c r="BH13" s="445"/>
      <c r="BI13" s="445"/>
      <c r="BJ13" s="445"/>
      <c r="BK13" s="445"/>
      <c r="BL13" s="445"/>
      <c r="BM13" s="446"/>
      <c r="BN13" s="410">
        <v>785749</v>
      </c>
      <c r="BO13" s="411"/>
      <c r="BP13" s="411"/>
      <c r="BQ13" s="411"/>
      <c r="BR13" s="411"/>
      <c r="BS13" s="411"/>
      <c r="BT13" s="411"/>
      <c r="BU13" s="412"/>
      <c r="BV13" s="410">
        <v>422595</v>
      </c>
      <c r="BW13" s="411"/>
      <c r="BX13" s="411"/>
      <c r="BY13" s="411"/>
      <c r="BZ13" s="411"/>
      <c r="CA13" s="411"/>
      <c r="CB13" s="411"/>
      <c r="CC13" s="412"/>
      <c r="CD13" s="413" t="s">
        <v>144</v>
      </c>
      <c r="CE13" s="414"/>
      <c r="CF13" s="414"/>
      <c r="CG13" s="414"/>
      <c r="CH13" s="414"/>
      <c r="CI13" s="414"/>
      <c r="CJ13" s="414"/>
      <c r="CK13" s="414"/>
      <c r="CL13" s="414"/>
      <c r="CM13" s="414"/>
      <c r="CN13" s="414"/>
      <c r="CO13" s="414"/>
      <c r="CP13" s="414"/>
      <c r="CQ13" s="414"/>
      <c r="CR13" s="414"/>
      <c r="CS13" s="415"/>
      <c r="CT13" s="407">
        <v>6.2</v>
      </c>
      <c r="CU13" s="408"/>
      <c r="CV13" s="408"/>
      <c r="CW13" s="408"/>
      <c r="CX13" s="408"/>
      <c r="CY13" s="408"/>
      <c r="CZ13" s="408"/>
      <c r="DA13" s="409"/>
      <c r="DB13" s="407">
        <v>7.5</v>
      </c>
      <c r="DC13" s="408"/>
      <c r="DD13" s="408"/>
      <c r="DE13" s="408"/>
      <c r="DF13" s="408"/>
      <c r="DG13" s="408"/>
      <c r="DH13" s="408"/>
      <c r="DI13" s="409"/>
    </row>
    <row r="14" spans="1:119" ht="18.75" customHeight="1" thickBot="1">
      <c r="A14" s="178"/>
      <c r="B14" s="473"/>
      <c r="C14" s="474"/>
      <c r="D14" s="474"/>
      <c r="E14" s="474"/>
      <c r="F14" s="474"/>
      <c r="G14" s="474"/>
      <c r="H14" s="474"/>
      <c r="I14" s="474"/>
      <c r="J14" s="474"/>
      <c r="K14" s="475"/>
      <c r="L14" s="491" t="s">
        <v>145</v>
      </c>
      <c r="M14" s="492"/>
      <c r="N14" s="492"/>
      <c r="O14" s="492"/>
      <c r="P14" s="492"/>
      <c r="Q14" s="493"/>
      <c r="R14" s="494">
        <v>36463</v>
      </c>
      <c r="S14" s="495"/>
      <c r="T14" s="495"/>
      <c r="U14" s="495"/>
      <c r="V14" s="496"/>
      <c r="W14" s="400"/>
      <c r="X14" s="401"/>
      <c r="Y14" s="401"/>
      <c r="Z14" s="401"/>
      <c r="AA14" s="401"/>
      <c r="AB14" s="390"/>
      <c r="AC14" s="497">
        <v>12.2</v>
      </c>
      <c r="AD14" s="498"/>
      <c r="AE14" s="498"/>
      <c r="AF14" s="498"/>
      <c r="AG14" s="499"/>
      <c r="AH14" s="497">
        <v>14.8</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146</v>
      </c>
      <c r="CE14" s="506"/>
      <c r="CF14" s="506"/>
      <c r="CG14" s="506"/>
      <c r="CH14" s="506"/>
      <c r="CI14" s="506"/>
      <c r="CJ14" s="506"/>
      <c r="CK14" s="506"/>
      <c r="CL14" s="506"/>
      <c r="CM14" s="506"/>
      <c r="CN14" s="506"/>
      <c r="CO14" s="506"/>
      <c r="CP14" s="506"/>
      <c r="CQ14" s="506"/>
      <c r="CR14" s="506"/>
      <c r="CS14" s="507"/>
      <c r="CT14" s="508">
        <v>31.1</v>
      </c>
      <c r="CU14" s="509"/>
      <c r="CV14" s="509"/>
      <c r="CW14" s="509"/>
      <c r="CX14" s="509"/>
      <c r="CY14" s="509"/>
      <c r="CZ14" s="509"/>
      <c r="DA14" s="510"/>
      <c r="DB14" s="508">
        <v>49.4</v>
      </c>
      <c r="DC14" s="509"/>
      <c r="DD14" s="509"/>
      <c r="DE14" s="509"/>
      <c r="DF14" s="509"/>
      <c r="DG14" s="509"/>
      <c r="DH14" s="509"/>
      <c r="DI14" s="510"/>
    </row>
    <row r="15" spans="1:119" ht="18.75" customHeight="1">
      <c r="A15" s="178"/>
      <c r="B15" s="473"/>
      <c r="C15" s="474"/>
      <c r="D15" s="474"/>
      <c r="E15" s="474"/>
      <c r="F15" s="474"/>
      <c r="G15" s="474"/>
      <c r="H15" s="474"/>
      <c r="I15" s="474"/>
      <c r="J15" s="474"/>
      <c r="K15" s="475"/>
      <c r="L15" s="187"/>
      <c r="M15" s="501" t="s">
        <v>139</v>
      </c>
      <c r="N15" s="502"/>
      <c r="O15" s="502"/>
      <c r="P15" s="502"/>
      <c r="Q15" s="503"/>
      <c r="R15" s="494">
        <v>36199</v>
      </c>
      <c r="S15" s="495"/>
      <c r="T15" s="495"/>
      <c r="U15" s="495"/>
      <c r="V15" s="496"/>
      <c r="W15" s="426" t="s">
        <v>147</v>
      </c>
      <c r="X15" s="427"/>
      <c r="Y15" s="427"/>
      <c r="Z15" s="427"/>
      <c r="AA15" s="427"/>
      <c r="AB15" s="417"/>
      <c r="AC15" s="461">
        <v>4374</v>
      </c>
      <c r="AD15" s="462"/>
      <c r="AE15" s="462"/>
      <c r="AF15" s="462"/>
      <c r="AG15" s="504"/>
      <c r="AH15" s="461">
        <v>4566</v>
      </c>
      <c r="AI15" s="462"/>
      <c r="AJ15" s="462"/>
      <c r="AK15" s="462"/>
      <c r="AL15" s="463"/>
      <c r="AM15" s="439"/>
      <c r="AN15" s="440"/>
      <c r="AO15" s="440"/>
      <c r="AP15" s="440"/>
      <c r="AQ15" s="440"/>
      <c r="AR15" s="440"/>
      <c r="AS15" s="440"/>
      <c r="AT15" s="441"/>
      <c r="AU15" s="442"/>
      <c r="AV15" s="443"/>
      <c r="AW15" s="443"/>
      <c r="AX15" s="443"/>
      <c r="AY15" s="370" t="s">
        <v>148</v>
      </c>
      <c r="AZ15" s="371"/>
      <c r="BA15" s="371"/>
      <c r="BB15" s="371"/>
      <c r="BC15" s="371"/>
      <c r="BD15" s="371"/>
      <c r="BE15" s="371"/>
      <c r="BF15" s="371"/>
      <c r="BG15" s="371"/>
      <c r="BH15" s="371"/>
      <c r="BI15" s="371"/>
      <c r="BJ15" s="371"/>
      <c r="BK15" s="371"/>
      <c r="BL15" s="371"/>
      <c r="BM15" s="372"/>
      <c r="BN15" s="373">
        <v>3810500</v>
      </c>
      <c r="BO15" s="374"/>
      <c r="BP15" s="374"/>
      <c r="BQ15" s="374"/>
      <c r="BR15" s="374"/>
      <c r="BS15" s="374"/>
      <c r="BT15" s="374"/>
      <c r="BU15" s="375"/>
      <c r="BV15" s="373">
        <v>3907740</v>
      </c>
      <c r="BW15" s="374"/>
      <c r="BX15" s="374"/>
      <c r="BY15" s="374"/>
      <c r="BZ15" s="374"/>
      <c r="CA15" s="374"/>
      <c r="CB15" s="374"/>
      <c r="CC15" s="375"/>
      <c r="CD15" s="511" t="s">
        <v>149</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c r="A16" s="178"/>
      <c r="B16" s="473"/>
      <c r="C16" s="474"/>
      <c r="D16" s="474"/>
      <c r="E16" s="474"/>
      <c r="F16" s="474"/>
      <c r="G16" s="474"/>
      <c r="H16" s="474"/>
      <c r="I16" s="474"/>
      <c r="J16" s="474"/>
      <c r="K16" s="475"/>
      <c r="L16" s="491" t="s">
        <v>150</v>
      </c>
      <c r="M16" s="514"/>
      <c r="N16" s="514"/>
      <c r="O16" s="514"/>
      <c r="P16" s="514"/>
      <c r="Q16" s="515"/>
      <c r="R16" s="516" t="s">
        <v>151</v>
      </c>
      <c r="S16" s="517"/>
      <c r="T16" s="517"/>
      <c r="U16" s="517"/>
      <c r="V16" s="518"/>
      <c r="W16" s="400"/>
      <c r="X16" s="401"/>
      <c r="Y16" s="401"/>
      <c r="Z16" s="401"/>
      <c r="AA16" s="401"/>
      <c r="AB16" s="390"/>
      <c r="AC16" s="497">
        <v>25.7</v>
      </c>
      <c r="AD16" s="498"/>
      <c r="AE16" s="498"/>
      <c r="AF16" s="498"/>
      <c r="AG16" s="499"/>
      <c r="AH16" s="497">
        <v>25.6</v>
      </c>
      <c r="AI16" s="498"/>
      <c r="AJ16" s="498"/>
      <c r="AK16" s="498"/>
      <c r="AL16" s="500"/>
      <c r="AM16" s="439"/>
      <c r="AN16" s="440"/>
      <c r="AO16" s="440"/>
      <c r="AP16" s="440"/>
      <c r="AQ16" s="440"/>
      <c r="AR16" s="440"/>
      <c r="AS16" s="440"/>
      <c r="AT16" s="441"/>
      <c r="AU16" s="442"/>
      <c r="AV16" s="443"/>
      <c r="AW16" s="443"/>
      <c r="AX16" s="443"/>
      <c r="AY16" s="444" t="s">
        <v>152</v>
      </c>
      <c r="AZ16" s="445"/>
      <c r="BA16" s="445"/>
      <c r="BB16" s="445"/>
      <c r="BC16" s="445"/>
      <c r="BD16" s="445"/>
      <c r="BE16" s="445"/>
      <c r="BF16" s="445"/>
      <c r="BG16" s="445"/>
      <c r="BH16" s="445"/>
      <c r="BI16" s="445"/>
      <c r="BJ16" s="445"/>
      <c r="BK16" s="445"/>
      <c r="BL16" s="445"/>
      <c r="BM16" s="446"/>
      <c r="BN16" s="410">
        <v>9670148</v>
      </c>
      <c r="BO16" s="411"/>
      <c r="BP16" s="411"/>
      <c r="BQ16" s="411"/>
      <c r="BR16" s="411"/>
      <c r="BS16" s="411"/>
      <c r="BT16" s="411"/>
      <c r="BU16" s="412"/>
      <c r="BV16" s="410">
        <v>9237383</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c r="A17" s="178"/>
      <c r="B17" s="476"/>
      <c r="C17" s="477"/>
      <c r="D17" s="477"/>
      <c r="E17" s="477"/>
      <c r="F17" s="477"/>
      <c r="G17" s="477"/>
      <c r="H17" s="477"/>
      <c r="I17" s="477"/>
      <c r="J17" s="477"/>
      <c r="K17" s="478"/>
      <c r="L17" s="192"/>
      <c r="M17" s="521" t="s">
        <v>153</v>
      </c>
      <c r="N17" s="522"/>
      <c r="O17" s="522"/>
      <c r="P17" s="522"/>
      <c r="Q17" s="523"/>
      <c r="R17" s="516" t="s">
        <v>154</v>
      </c>
      <c r="S17" s="517"/>
      <c r="T17" s="517"/>
      <c r="U17" s="517"/>
      <c r="V17" s="518"/>
      <c r="W17" s="426" t="s">
        <v>155</v>
      </c>
      <c r="X17" s="427"/>
      <c r="Y17" s="427"/>
      <c r="Z17" s="427"/>
      <c r="AA17" s="427"/>
      <c r="AB17" s="417"/>
      <c r="AC17" s="461">
        <v>10578</v>
      </c>
      <c r="AD17" s="462"/>
      <c r="AE17" s="462"/>
      <c r="AF17" s="462"/>
      <c r="AG17" s="504"/>
      <c r="AH17" s="461">
        <v>10613</v>
      </c>
      <c r="AI17" s="462"/>
      <c r="AJ17" s="462"/>
      <c r="AK17" s="462"/>
      <c r="AL17" s="463"/>
      <c r="AM17" s="439"/>
      <c r="AN17" s="440"/>
      <c r="AO17" s="440"/>
      <c r="AP17" s="440"/>
      <c r="AQ17" s="440"/>
      <c r="AR17" s="440"/>
      <c r="AS17" s="440"/>
      <c r="AT17" s="441"/>
      <c r="AU17" s="442"/>
      <c r="AV17" s="443"/>
      <c r="AW17" s="443"/>
      <c r="AX17" s="443"/>
      <c r="AY17" s="444" t="s">
        <v>156</v>
      </c>
      <c r="AZ17" s="445"/>
      <c r="BA17" s="445"/>
      <c r="BB17" s="445"/>
      <c r="BC17" s="445"/>
      <c r="BD17" s="445"/>
      <c r="BE17" s="445"/>
      <c r="BF17" s="445"/>
      <c r="BG17" s="445"/>
      <c r="BH17" s="445"/>
      <c r="BI17" s="445"/>
      <c r="BJ17" s="445"/>
      <c r="BK17" s="445"/>
      <c r="BL17" s="445"/>
      <c r="BM17" s="446"/>
      <c r="BN17" s="410">
        <v>4769971</v>
      </c>
      <c r="BO17" s="411"/>
      <c r="BP17" s="411"/>
      <c r="BQ17" s="411"/>
      <c r="BR17" s="411"/>
      <c r="BS17" s="411"/>
      <c r="BT17" s="411"/>
      <c r="BU17" s="412"/>
      <c r="BV17" s="410">
        <v>4900778</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c r="A18" s="178"/>
      <c r="B18" s="532" t="s">
        <v>157</v>
      </c>
      <c r="C18" s="453"/>
      <c r="D18" s="453"/>
      <c r="E18" s="533"/>
      <c r="F18" s="533"/>
      <c r="G18" s="533"/>
      <c r="H18" s="533"/>
      <c r="I18" s="533"/>
      <c r="J18" s="533"/>
      <c r="K18" s="533"/>
      <c r="L18" s="534">
        <v>194.44</v>
      </c>
      <c r="M18" s="534"/>
      <c r="N18" s="534"/>
      <c r="O18" s="534"/>
      <c r="P18" s="534"/>
      <c r="Q18" s="534"/>
      <c r="R18" s="535"/>
      <c r="S18" s="535"/>
      <c r="T18" s="535"/>
      <c r="U18" s="535"/>
      <c r="V18" s="536"/>
      <c r="W18" s="428"/>
      <c r="X18" s="429"/>
      <c r="Y18" s="429"/>
      <c r="Z18" s="429"/>
      <c r="AA18" s="429"/>
      <c r="AB18" s="420"/>
      <c r="AC18" s="537">
        <v>62.1</v>
      </c>
      <c r="AD18" s="538"/>
      <c r="AE18" s="538"/>
      <c r="AF18" s="538"/>
      <c r="AG18" s="539"/>
      <c r="AH18" s="537">
        <v>59.6</v>
      </c>
      <c r="AI18" s="538"/>
      <c r="AJ18" s="538"/>
      <c r="AK18" s="538"/>
      <c r="AL18" s="540"/>
      <c r="AM18" s="439"/>
      <c r="AN18" s="440"/>
      <c r="AO18" s="440"/>
      <c r="AP18" s="440"/>
      <c r="AQ18" s="440"/>
      <c r="AR18" s="440"/>
      <c r="AS18" s="440"/>
      <c r="AT18" s="441"/>
      <c r="AU18" s="442"/>
      <c r="AV18" s="443"/>
      <c r="AW18" s="443"/>
      <c r="AX18" s="443"/>
      <c r="AY18" s="444" t="s">
        <v>158</v>
      </c>
      <c r="AZ18" s="445"/>
      <c r="BA18" s="445"/>
      <c r="BB18" s="445"/>
      <c r="BC18" s="445"/>
      <c r="BD18" s="445"/>
      <c r="BE18" s="445"/>
      <c r="BF18" s="445"/>
      <c r="BG18" s="445"/>
      <c r="BH18" s="445"/>
      <c r="BI18" s="445"/>
      <c r="BJ18" s="445"/>
      <c r="BK18" s="445"/>
      <c r="BL18" s="445"/>
      <c r="BM18" s="446"/>
      <c r="BN18" s="410">
        <v>10307446</v>
      </c>
      <c r="BO18" s="411"/>
      <c r="BP18" s="411"/>
      <c r="BQ18" s="411"/>
      <c r="BR18" s="411"/>
      <c r="BS18" s="411"/>
      <c r="BT18" s="411"/>
      <c r="BU18" s="412"/>
      <c r="BV18" s="410">
        <v>9649603</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c r="A19" s="178"/>
      <c r="B19" s="532" t="s">
        <v>159</v>
      </c>
      <c r="C19" s="453"/>
      <c r="D19" s="453"/>
      <c r="E19" s="533"/>
      <c r="F19" s="533"/>
      <c r="G19" s="533"/>
      <c r="H19" s="533"/>
      <c r="I19" s="533"/>
      <c r="J19" s="533"/>
      <c r="K19" s="533"/>
      <c r="L19" s="541">
        <v>181</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160</v>
      </c>
      <c r="AZ19" s="445"/>
      <c r="BA19" s="445"/>
      <c r="BB19" s="445"/>
      <c r="BC19" s="445"/>
      <c r="BD19" s="445"/>
      <c r="BE19" s="445"/>
      <c r="BF19" s="445"/>
      <c r="BG19" s="445"/>
      <c r="BH19" s="445"/>
      <c r="BI19" s="445"/>
      <c r="BJ19" s="445"/>
      <c r="BK19" s="445"/>
      <c r="BL19" s="445"/>
      <c r="BM19" s="446"/>
      <c r="BN19" s="410">
        <v>13702117</v>
      </c>
      <c r="BO19" s="411"/>
      <c r="BP19" s="411"/>
      <c r="BQ19" s="411"/>
      <c r="BR19" s="411"/>
      <c r="BS19" s="411"/>
      <c r="BT19" s="411"/>
      <c r="BU19" s="412"/>
      <c r="BV19" s="410">
        <v>13071822</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c r="A20" s="178"/>
      <c r="B20" s="532" t="s">
        <v>161</v>
      </c>
      <c r="C20" s="453"/>
      <c r="D20" s="453"/>
      <c r="E20" s="533"/>
      <c r="F20" s="533"/>
      <c r="G20" s="533"/>
      <c r="H20" s="533"/>
      <c r="I20" s="533"/>
      <c r="J20" s="533"/>
      <c r="K20" s="533"/>
      <c r="L20" s="541">
        <v>14161</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c r="A21" s="178"/>
      <c r="B21" s="550" t="s">
        <v>162</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c r="A22" s="178"/>
      <c r="B22" s="580" t="s">
        <v>163</v>
      </c>
      <c r="C22" s="554"/>
      <c r="D22" s="555"/>
      <c r="E22" s="422" t="s">
        <v>1</v>
      </c>
      <c r="F22" s="427"/>
      <c r="G22" s="427"/>
      <c r="H22" s="427"/>
      <c r="I22" s="427"/>
      <c r="J22" s="427"/>
      <c r="K22" s="417"/>
      <c r="L22" s="422" t="s">
        <v>164</v>
      </c>
      <c r="M22" s="427"/>
      <c r="N22" s="427"/>
      <c r="O22" s="427"/>
      <c r="P22" s="417"/>
      <c r="Q22" s="585" t="s">
        <v>165</v>
      </c>
      <c r="R22" s="586"/>
      <c r="S22" s="586"/>
      <c r="T22" s="586"/>
      <c r="U22" s="586"/>
      <c r="V22" s="587"/>
      <c r="W22" s="553" t="s">
        <v>166</v>
      </c>
      <c r="X22" s="554"/>
      <c r="Y22" s="555"/>
      <c r="Z22" s="422" t="s">
        <v>1</v>
      </c>
      <c r="AA22" s="427"/>
      <c r="AB22" s="427"/>
      <c r="AC22" s="427"/>
      <c r="AD22" s="427"/>
      <c r="AE22" s="427"/>
      <c r="AF22" s="427"/>
      <c r="AG22" s="417"/>
      <c r="AH22" s="591" t="s">
        <v>167</v>
      </c>
      <c r="AI22" s="427"/>
      <c r="AJ22" s="427"/>
      <c r="AK22" s="427"/>
      <c r="AL22" s="417"/>
      <c r="AM22" s="591" t="s">
        <v>168</v>
      </c>
      <c r="AN22" s="592"/>
      <c r="AO22" s="592"/>
      <c r="AP22" s="592"/>
      <c r="AQ22" s="592"/>
      <c r="AR22" s="593"/>
      <c r="AS22" s="585" t="s">
        <v>165</v>
      </c>
      <c r="AT22" s="586"/>
      <c r="AU22" s="586"/>
      <c r="AV22" s="586"/>
      <c r="AW22" s="586"/>
      <c r="AX22" s="597"/>
      <c r="AY22" s="370" t="s">
        <v>169</v>
      </c>
      <c r="AZ22" s="371"/>
      <c r="BA22" s="371"/>
      <c r="BB22" s="371"/>
      <c r="BC22" s="371"/>
      <c r="BD22" s="371"/>
      <c r="BE22" s="371"/>
      <c r="BF22" s="371"/>
      <c r="BG22" s="371"/>
      <c r="BH22" s="371"/>
      <c r="BI22" s="371"/>
      <c r="BJ22" s="371"/>
      <c r="BK22" s="371"/>
      <c r="BL22" s="371"/>
      <c r="BM22" s="372"/>
      <c r="BN22" s="373">
        <v>23222186</v>
      </c>
      <c r="BO22" s="374"/>
      <c r="BP22" s="374"/>
      <c r="BQ22" s="374"/>
      <c r="BR22" s="374"/>
      <c r="BS22" s="374"/>
      <c r="BT22" s="374"/>
      <c r="BU22" s="375"/>
      <c r="BV22" s="373">
        <v>23522906</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170</v>
      </c>
      <c r="AZ23" s="445"/>
      <c r="BA23" s="445"/>
      <c r="BB23" s="445"/>
      <c r="BC23" s="445"/>
      <c r="BD23" s="445"/>
      <c r="BE23" s="445"/>
      <c r="BF23" s="445"/>
      <c r="BG23" s="445"/>
      <c r="BH23" s="445"/>
      <c r="BI23" s="445"/>
      <c r="BJ23" s="445"/>
      <c r="BK23" s="445"/>
      <c r="BL23" s="445"/>
      <c r="BM23" s="446"/>
      <c r="BN23" s="410">
        <v>19772801</v>
      </c>
      <c r="BO23" s="411"/>
      <c r="BP23" s="411"/>
      <c r="BQ23" s="411"/>
      <c r="BR23" s="411"/>
      <c r="BS23" s="411"/>
      <c r="BT23" s="411"/>
      <c r="BU23" s="412"/>
      <c r="BV23" s="410">
        <v>19909851</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c r="A24" s="178"/>
      <c r="B24" s="581"/>
      <c r="C24" s="557"/>
      <c r="D24" s="558"/>
      <c r="E24" s="460" t="s">
        <v>171</v>
      </c>
      <c r="F24" s="440"/>
      <c r="G24" s="440"/>
      <c r="H24" s="440"/>
      <c r="I24" s="440"/>
      <c r="J24" s="440"/>
      <c r="K24" s="441"/>
      <c r="L24" s="461">
        <v>1</v>
      </c>
      <c r="M24" s="462"/>
      <c r="N24" s="462"/>
      <c r="O24" s="462"/>
      <c r="P24" s="504"/>
      <c r="Q24" s="461">
        <v>7353</v>
      </c>
      <c r="R24" s="462"/>
      <c r="S24" s="462"/>
      <c r="T24" s="462"/>
      <c r="U24" s="462"/>
      <c r="V24" s="504"/>
      <c r="W24" s="556"/>
      <c r="X24" s="557"/>
      <c r="Y24" s="558"/>
      <c r="Z24" s="460" t="s">
        <v>172</v>
      </c>
      <c r="AA24" s="440"/>
      <c r="AB24" s="440"/>
      <c r="AC24" s="440"/>
      <c r="AD24" s="440"/>
      <c r="AE24" s="440"/>
      <c r="AF24" s="440"/>
      <c r="AG24" s="441"/>
      <c r="AH24" s="461">
        <v>299</v>
      </c>
      <c r="AI24" s="462"/>
      <c r="AJ24" s="462"/>
      <c r="AK24" s="462"/>
      <c r="AL24" s="504"/>
      <c r="AM24" s="461">
        <v>928096</v>
      </c>
      <c r="AN24" s="462"/>
      <c r="AO24" s="462"/>
      <c r="AP24" s="462"/>
      <c r="AQ24" s="462"/>
      <c r="AR24" s="504"/>
      <c r="AS24" s="461">
        <v>3104</v>
      </c>
      <c r="AT24" s="462"/>
      <c r="AU24" s="462"/>
      <c r="AV24" s="462"/>
      <c r="AW24" s="462"/>
      <c r="AX24" s="463"/>
      <c r="AY24" s="526" t="s">
        <v>173</v>
      </c>
      <c r="AZ24" s="527"/>
      <c r="BA24" s="527"/>
      <c r="BB24" s="527"/>
      <c r="BC24" s="527"/>
      <c r="BD24" s="527"/>
      <c r="BE24" s="527"/>
      <c r="BF24" s="527"/>
      <c r="BG24" s="527"/>
      <c r="BH24" s="527"/>
      <c r="BI24" s="527"/>
      <c r="BJ24" s="527"/>
      <c r="BK24" s="527"/>
      <c r="BL24" s="527"/>
      <c r="BM24" s="528"/>
      <c r="BN24" s="410">
        <v>15980186</v>
      </c>
      <c r="BO24" s="411"/>
      <c r="BP24" s="411"/>
      <c r="BQ24" s="411"/>
      <c r="BR24" s="411"/>
      <c r="BS24" s="411"/>
      <c r="BT24" s="411"/>
      <c r="BU24" s="412"/>
      <c r="BV24" s="410">
        <v>16164083</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c r="A25" s="178"/>
      <c r="B25" s="581"/>
      <c r="C25" s="557"/>
      <c r="D25" s="558"/>
      <c r="E25" s="460" t="s">
        <v>174</v>
      </c>
      <c r="F25" s="440"/>
      <c r="G25" s="440"/>
      <c r="H25" s="440"/>
      <c r="I25" s="440"/>
      <c r="J25" s="440"/>
      <c r="K25" s="441"/>
      <c r="L25" s="461">
        <v>1</v>
      </c>
      <c r="M25" s="462"/>
      <c r="N25" s="462"/>
      <c r="O25" s="462"/>
      <c r="P25" s="504"/>
      <c r="Q25" s="461">
        <v>6039</v>
      </c>
      <c r="R25" s="462"/>
      <c r="S25" s="462"/>
      <c r="T25" s="462"/>
      <c r="U25" s="462"/>
      <c r="V25" s="504"/>
      <c r="W25" s="556"/>
      <c r="X25" s="557"/>
      <c r="Y25" s="558"/>
      <c r="Z25" s="460" t="s">
        <v>175</v>
      </c>
      <c r="AA25" s="440"/>
      <c r="AB25" s="440"/>
      <c r="AC25" s="440"/>
      <c r="AD25" s="440"/>
      <c r="AE25" s="440"/>
      <c r="AF25" s="440"/>
      <c r="AG25" s="441"/>
      <c r="AH25" s="461" t="s">
        <v>176</v>
      </c>
      <c r="AI25" s="462"/>
      <c r="AJ25" s="462"/>
      <c r="AK25" s="462"/>
      <c r="AL25" s="504"/>
      <c r="AM25" s="461" t="s">
        <v>138</v>
      </c>
      <c r="AN25" s="462"/>
      <c r="AO25" s="462"/>
      <c r="AP25" s="462"/>
      <c r="AQ25" s="462"/>
      <c r="AR25" s="504"/>
      <c r="AS25" s="461" t="s">
        <v>137</v>
      </c>
      <c r="AT25" s="462"/>
      <c r="AU25" s="462"/>
      <c r="AV25" s="462"/>
      <c r="AW25" s="462"/>
      <c r="AX25" s="463"/>
      <c r="AY25" s="370" t="s">
        <v>177</v>
      </c>
      <c r="AZ25" s="371"/>
      <c r="BA25" s="371"/>
      <c r="BB25" s="371"/>
      <c r="BC25" s="371"/>
      <c r="BD25" s="371"/>
      <c r="BE25" s="371"/>
      <c r="BF25" s="371"/>
      <c r="BG25" s="371"/>
      <c r="BH25" s="371"/>
      <c r="BI25" s="371"/>
      <c r="BJ25" s="371"/>
      <c r="BK25" s="371"/>
      <c r="BL25" s="371"/>
      <c r="BM25" s="372"/>
      <c r="BN25" s="373">
        <v>2454288</v>
      </c>
      <c r="BO25" s="374"/>
      <c r="BP25" s="374"/>
      <c r="BQ25" s="374"/>
      <c r="BR25" s="374"/>
      <c r="BS25" s="374"/>
      <c r="BT25" s="374"/>
      <c r="BU25" s="375"/>
      <c r="BV25" s="373">
        <v>1500437</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c r="A26" s="178"/>
      <c r="B26" s="581"/>
      <c r="C26" s="557"/>
      <c r="D26" s="558"/>
      <c r="E26" s="460" t="s">
        <v>178</v>
      </c>
      <c r="F26" s="440"/>
      <c r="G26" s="440"/>
      <c r="H26" s="440"/>
      <c r="I26" s="440"/>
      <c r="J26" s="440"/>
      <c r="K26" s="441"/>
      <c r="L26" s="461">
        <v>1</v>
      </c>
      <c r="M26" s="462"/>
      <c r="N26" s="462"/>
      <c r="O26" s="462"/>
      <c r="P26" s="504"/>
      <c r="Q26" s="461">
        <v>5227</v>
      </c>
      <c r="R26" s="462"/>
      <c r="S26" s="462"/>
      <c r="T26" s="462"/>
      <c r="U26" s="462"/>
      <c r="V26" s="504"/>
      <c r="W26" s="556"/>
      <c r="X26" s="557"/>
      <c r="Y26" s="558"/>
      <c r="Z26" s="460" t="s">
        <v>179</v>
      </c>
      <c r="AA26" s="562"/>
      <c r="AB26" s="562"/>
      <c r="AC26" s="562"/>
      <c r="AD26" s="562"/>
      <c r="AE26" s="562"/>
      <c r="AF26" s="562"/>
      <c r="AG26" s="563"/>
      <c r="AH26" s="461">
        <v>8</v>
      </c>
      <c r="AI26" s="462"/>
      <c r="AJ26" s="462"/>
      <c r="AK26" s="462"/>
      <c r="AL26" s="504"/>
      <c r="AM26" s="461">
        <v>21544</v>
      </c>
      <c r="AN26" s="462"/>
      <c r="AO26" s="462"/>
      <c r="AP26" s="462"/>
      <c r="AQ26" s="462"/>
      <c r="AR26" s="504"/>
      <c r="AS26" s="461">
        <v>2693</v>
      </c>
      <c r="AT26" s="462"/>
      <c r="AU26" s="462"/>
      <c r="AV26" s="462"/>
      <c r="AW26" s="462"/>
      <c r="AX26" s="463"/>
      <c r="AY26" s="413" t="s">
        <v>180</v>
      </c>
      <c r="AZ26" s="414"/>
      <c r="BA26" s="414"/>
      <c r="BB26" s="414"/>
      <c r="BC26" s="414"/>
      <c r="BD26" s="414"/>
      <c r="BE26" s="414"/>
      <c r="BF26" s="414"/>
      <c r="BG26" s="414"/>
      <c r="BH26" s="414"/>
      <c r="BI26" s="414"/>
      <c r="BJ26" s="414"/>
      <c r="BK26" s="414"/>
      <c r="BL26" s="414"/>
      <c r="BM26" s="415"/>
      <c r="BN26" s="410" t="s">
        <v>176</v>
      </c>
      <c r="BO26" s="411"/>
      <c r="BP26" s="411"/>
      <c r="BQ26" s="411"/>
      <c r="BR26" s="411"/>
      <c r="BS26" s="411"/>
      <c r="BT26" s="411"/>
      <c r="BU26" s="412"/>
      <c r="BV26" s="410" t="s">
        <v>176</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c r="A27" s="178"/>
      <c r="B27" s="581"/>
      <c r="C27" s="557"/>
      <c r="D27" s="558"/>
      <c r="E27" s="460" t="s">
        <v>181</v>
      </c>
      <c r="F27" s="440"/>
      <c r="G27" s="440"/>
      <c r="H27" s="440"/>
      <c r="I27" s="440"/>
      <c r="J27" s="440"/>
      <c r="K27" s="441"/>
      <c r="L27" s="461">
        <v>1</v>
      </c>
      <c r="M27" s="462"/>
      <c r="N27" s="462"/>
      <c r="O27" s="462"/>
      <c r="P27" s="504"/>
      <c r="Q27" s="461">
        <v>4090</v>
      </c>
      <c r="R27" s="462"/>
      <c r="S27" s="462"/>
      <c r="T27" s="462"/>
      <c r="U27" s="462"/>
      <c r="V27" s="504"/>
      <c r="W27" s="556"/>
      <c r="X27" s="557"/>
      <c r="Y27" s="558"/>
      <c r="Z27" s="460" t="s">
        <v>182</v>
      </c>
      <c r="AA27" s="440"/>
      <c r="AB27" s="440"/>
      <c r="AC27" s="440"/>
      <c r="AD27" s="440"/>
      <c r="AE27" s="440"/>
      <c r="AF27" s="440"/>
      <c r="AG27" s="441"/>
      <c r="AH27" s="461">
        <v>8</v>
      </c>
      <c r="AI27" s="462"/>
      <c r="AJ27" s="462"/>
      <c r="AK27" s="462"/>
      <c r="AL27" s="504"/>
      <c r="AM27" s="461">
        <v>30276</v>
      </c>
      <c r="AN27" s="462"/>
      <c r="AO27" s="462"/>
      <c r="AP27" s="462"/>
      <c r="AQ27" s="462"/>
      <c r="AR27" s="504"/>
      <c r="AS27" s="461">
        <v>3785</v>
      </c>
      <c r="AT27" s="462"/>
      <c r="AU27" s="462"/>
      <c r="AV27" s="462"/>
      <c r="AW27" s="462"/>
      <c r="AX27" s="463"/>
      <c r="AY27" s="505" t="s">
        <v>183</v>
      </c>
      <c r="AZ27" s="506"/>
      <c r="BA27" s="506"/>
      <c r="BB27" s="506"/>
      <c r="BC27" s="506"/>
      <c r="BD27" s="506"/>
      <c r="BE27" s="506"/>
      <c r="BF27" s="506"/>
      <c r="BG27" s="506"/>
      <c r="BH27" s="506"/>
      <c r="BI27" s="506"/>
      <c r="BJ27" s="506"/>
      <c r="BK27" s="506"/>
      <c r="BL27" s="506"/>
      <c r="BM27" s="507"/>
      <c r="BN27" s="529" t="s">
        <v>137</v>
      </c>
      <c r="BO27" s="530"/>
      <c r="BP27" s="530"/>
      <c r="BQ27" s="530"/>
      <c r="BR27" s="530"/>
      <c r="BS27" s="530"/>
      <c r="BT27" s="530"/>
      <c r="BU27" s="531"/>
      <c r="BV27" s="529">
        <v>360875</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c r="A28" s="178"/>
      <c r="B28" s="581"/>
      <c r="C28" s="557"/>
      <c r="D28" s="558"/>
      <c r="E28" s="460" t="s">
        <v>184</v>
      </c>
      <c r="F28" s="440"/>
      <c r="G28" s="440"/>
      <c r="H28" s="440"/>
      <c r="I28" s="440"/>
      <c r="J28" s="440"/>
      <c r="K28" s="441"/>
      <c r="L28" s="461">
        <v>1</v>
      </c>
      <c r="M28" s="462"/>
      <c r="N28" s="462"/>
      <c r="O28" s="462"/>
      <c r="P28" s="504"/>
      <c r="Q28" s="461">
        <v>3330</v>
      </c>
      <c r="R28" s="462"/>
      <c r="S28" s="462"/>
      <c r="T28" s="462"/>
      <c r="U28" s="462"/>
      <c r="V28" s="504"/>
      <c r="W28" s="556"/>
      <c r="X28" s="557"/>
      <c r="Y28" s="558"/>
      <c r="Z28" s="460" t="s">
        <v>185</v>
      </c>
      <c r="AA28" s="440"/>
      <c r="AB28" s="440"/>
      <c r="AC28" s="440"/>
      <c r="AD28" s="440"/>
      <c r="AE28" s="440"/>
      <c r="AF28" s="440"/>
      <c r="AG28" s="441"/>
      <c r="AH28" s="461" t="s">
        <v>176</v>
      </c>
      <c r="AI28" s="462"/>
      <c r="AJ28" s="462"/>
      <c r="AK28" s="462"/>
      <c r="AL28" s="504"/>
      <c r="AM28" s="461" t="s">
        <v>137</v>
      </c>
      <c r="AN28" s="462"/>
      <c r="AO28" s="462"/>
      <c r="AP28" s="462"/>
      <c r="AQ28" s="462"/>
      <c r="AR28" s="504"/>
      <c r="AS28" s="461" t="s">
        <v>137</v>
      </c>
      <c r="AT28" s="462"/>
      <c r="AU28" s="462"/>
      <c r="AV28" s="462"/>
      <c r="AW28" s="462"/>
      <c r="AX28" s="463"/>
      <c r="AY28" s="564" t="s">
        <v>186</v>
      </c>
      <c r="AZ28" s="565"/>
      <c r="BA28" s="565"/>
      <c r="BB28" s="566"/>
      <c r="BC28" s="370" t="s">
        <v>48</v>
      </c>
      <c r="BD28" s="371"/>
      <c r="BE28" s="371"/>
      <c r="BF28" s="371"/>
      <c r="BG28" s="371"/>
      <c r="BH28" s="371"/>
      <c r="BI28" s="371"/>
      <c r="BJ28" s="371"/>
      <c r="BK28" s="371"/>
      <c r="BL28" s="371"/>
      <c r="BM28" s="372"/>
      <c r="BN28" s="373">
        <v>2072178</v>
      </c>
      <c r="BO28" s="374"/>
      <c r="BP28" s="374"/>
      <c r="BQ28" s="374"/>
      <c r="BR28" s="374"/>
      <c r="BS28" s="374"/>
      <c r="BT28" s="374"/>
      <c r="BU28" s="375"/>
      <c r="BV28" s="373">
        <v>2071940</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c r="A29" s="178"/>
      <c r="B29" s="581"/>
      <c r="C29" s="557"/>
      <c r="D29" s="558"/>
      <c r="E29" s="460" t="s">
        <v>187</v>
      </c>
      <c r="F29" s="440"/>
      <c r="G29" s="440"/>
      <c r="H29" s="440"/>
      <c r="I29" s="440"/>
      <c r="J29" s="440"/>
      <c r="K29" s="441"/>
      <c r="L29" s="461">
        <v>17</v>
      </c>
      <c r="M29" s="462"/>
      <c r="N29" s="462"/>
      <c r="O29" s="462"/>
      <c r="P29" s="504"/>
      <c r="Q29" s="461">
        <v>3050</v>
      </c>
      <c r="R29" s="462"/>
      <c r="S29" s="462"/>
      <c r="T29" s="462"/>
      <c r="U29" s="462"/>
      <c r="V29" s="504"/>
      <c r="W29" s="559"/>
      <c r="X29" s="560"/>
      <c r="Y29" s="561"/>
      <c r="Z29" s="460" t="s">
        <v>188</v>
      </c>
      <c r="AA29" s="440"/>
      <c r="AB29" s="440"/>
      <c r="AC29" s="440"/>
      <c r="AD29" s="440"/>
      <c r="AE29" s="440"/>
      <c r="AF29" s="440"/>
      <c r="AG29" s="441"/>
      <c r="AH29" s="461">
        <v>307</v>
      </c>
      <c r="AI29" s="462"/>
      <c r="AJ29" s="462"/>
      <c r="AK29" s="462"/>
      <c r="AL29" s="504"/>
      <c r="AM29" s="461">
        <v>958372</v>
      </c>
      <c r="AN29" s="462"/>
      <c r="AO29" s="462"/>
      <c r="AP29" s="462"/>
      <c r="AQ29" s="462"/>
      <c r="AR29" s="504"/>
      <c r="AS29" s="461">
        <v>3122</v>
      </c>
      <c r="AT29" s="462"/>
      <c r="AU29" s="462"/>
      <c r="AV29" s="462"/>
      <c r="AW29" s="462"/>
      <c r="AX29" s="463"/>
      <c r="AY29" s="567"/>
      <c r="AZ29" s="568"/>
      <c r="BA29" s="568"/>
      <c r="BB29" s="569"/>
      <c r="BC29" s="444" t="s">
        <v>189</v>
      </c>
      <c r="BD29" s="445"/>
      <c r="BE29" s="445"/>
      <c r="BF29" s="445"/>
      <c r="BG29" s="445"/>
      <c r="BH29" s="445"/>
      <c r="BI29" s="445"/>
      <c r="BJ29" s="445"/>
      <c r="BK29" s="445"/>
      <c r="BL29" s="445"/>
      <c r="BM29" s="446"/>
      <c r="BN29" s="410">
        <v>370058</v>
      </c>
      <c r="BO29" s="411"/>
      <c r="BP29" s="411"/>
      <c r="BQ29" s="411"/>
      <c r="BR29" s="411"/>
      <c r="BS29" s="411"/>
      <c r="BT29" s="411"/>
      <c r="BU29" s="412"/>
      <c r="BV29" s="410">
        <v>170038</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190</v>
      </c>
      <c r="X30" s="578"/>
      <c r="Y30" s="578"/>
      <c r="Z30" s="578"/>
      <c r="AA30" s="578"/>
      <c r="AB30" s="578"/>
      <c r="AC30" s="578"/>
      <c r="AD30" s="578"/>
      <c r="AE30" s="578"/>
      <c r="AF30" s="578"/>
      <c r="AG30" s="579"/>
      <c r="AH30" s="537">
        <v>95.3</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2409941</v>
      </c>
      <c r="BO30" s="530"/>
      <c r="BP30" s="530"/>
      <c r="BQ30" s="530"/>
      <c r="BR30" s="530"/>
      <c r="BS30" s="530"/>
      <c r="BT30" s="530"/>
      <c r="BU30" s="531"/>
      <c r="BV30" s="529">
        <v>1569102</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573" t="s">
        <v>191</v>
      </c>
      <c r="D32" s="573"/>
      <c r="E32" s="573"/>
      <c r="F32" s="573"/>
      <c r="G32" s="573"/>
      <c r="H32" s="573"/>
      <c r="I32" s="573"/>
      <c r="J32" s="573"/>
      <c r="K32" s="573"/>
      <c r="L32" s="573"/>
      <c r="M32" s="573"/>
      <c r="N32" s="573"/>
      <c r="O32" s="573"/>
      <c r="P32" s="573"/>
      <c r="Q32" s="573"/>
      <c r="R32" s="573"/>
      <c r="S32" s="573"/>
      <c r="U32" s="414" t="s">
        <v>192</v>
      </c>
      <c r="V32" s="414"/>
      <c r="W32" s="414"/>
      <c r="X32" s="414"/>
      <c r="Y32" s="414"/>
      <c r="Z32" s="414"/>
      <c r="AA32" s="414"/>
      <c r="AB32" s="414"/>
      <c r="AC32" s="414"/>
      <c r="AD32" s="414"/>
      <c r="AE32" s="414"/>
      <c r="AF32" s="414"/>
      <c r="AG32" s="414"/>
      <c r="AH32" s="414"/>
      <c r="AI32" s="414"/>
      <c r="AJ32" s="414"/>
      <c r="AK32" s="414"/>
      <c r="AM32" s="414" t="s">
        <v>193</v>
      </c>
      <c r="AN32" s="414"/>
      <c r="AO32" s="414"/>
      <c r="AP32" s="414"/>
      <c r="AQ32" s="414"/>
      <c r="AR32" s="414"/>
      <c r="AS32" s="414"/>
      <c r="AT32" s="414"/>
      <c r="AU32" s="414"/>
      <c r="AV32" s="414"/>
      <c r="AW32" s="414"/>
      <c r="AX32" s="414"/>
      <c r="AY32" s="414"/>
      <c r="AZ32" s="414"/>
      <c r="BA32" s="414"/>
      <c r="BB32" s="414"/>
      <c r="BC32" s="414"/>
      <c r="BE32" s="414" t="s">
        <v>194</v>
      </c>
      <c r="BF32" s="414"/>
      <c r="BG32" s="414"/>
      <c r="BH32" s="414"/>
      <c r="BI32" s="414"/>
      <c r="BJ32" s="414"/>
      <c r="BK32" s="414"/>
      <c r="BL32" s="414"/>
      <c r="BM32" s="414"/>
      <c r="BN32" s="414"/>
      <c r="BO32" s="414"/>
      <c r="BP32" s="414"/>
      <c r="BQ32" s="414"/>
      <c r="BR32" s="414"/>
      <c r="BS32" s="414"/>
      <c r="BT32" s="414"/>
      <c r="BU32" s="414"/>
      <c r="BW32" s="414" t="s">
        <v>195</v>
      </c>
      <c r="BX32" s="414"/>
      <c r="BY32" s="414"/>
      <c r="BZ32" s="414"/>
      <c r="CA32" s="414"/>
      <c r="CB32" s="414"/>
      <c r="CC32" s="414"/>
      <c r="CD32" s="414"/>
      <c r="CE32" s="414"/>
      <c r="CF32" s="414"/>
      <c r="CG32" s="414"/>
      <c r="CH32" s="414"/>
      <c r="CI32" s="414"/>
      <c r="CJ32" s="414"/>
      <c r="CK32" s="414"/>
      <c r="CL32" s="414"/>
      <c r="CM32" s="414"/>
      <c r="CO32" s="414" t="s">
        <v>196</v>
      </c>
      <c r="CP32" s="414"/>
      <c r="CQ32" s="414"/>
      <c r="CR32" s="414"/>
      <c r="CS32" s="414"/>
      <c r="CT32" s="414"/>
      <c r="CU32" s="414"/>
      <c r="CV32" s="414"/>
      <c r="CW32" s="414"/>
      <c r="CX32" s="414"/>
      <c r="CY32" s="414"/>
      <c r="CZ32" s="414"/>
      <c r="DA32" s="414"/>
      <c r="DB32" s="414"/>
      <c r="DC32" s="414"/>
      <c r="DD32" s="414"/>
      <c r="DE32" s="414"/>
      <c r="DI32" s="201"/>
    </row>
    <row r="33" spans="1:113" ht="13.5" customHeight="1">
      <c r="A33" s="178"/>
      <c r="B33" s="202"/>
      <c r="C33" s="434" t="s">
        <v>197</v>
      </c>
      <c r="D33" s="434"/>
      <c r="E33" s="399" t="s">
        <v>198</v>
      </c>
      <c r="F33" s="399"/>
      <c r="G33" s="399"/>
      <c r="H33" s="399"/>
      <c r="I33" s="399"/>
      <c r="J33" s="399"/>
      <c r="K33" s="399"/>
      <c r="L33" s="399"/>
      <c r="M33" s="399"/>
      <c r="N33" s="399"/>
      <c r="O33" s="399"/>
      <c r="P33" s="399"/>
      <c r="Q33" s="399"/>
      <c r="R33" s="399"/>
      <c r="S33" s="399"/>
      <c r="T33" s="203"/>
      <c r="U33" s="434" t="s">
        <v>197</v>
      </c>
      <c r="V33" s="434"/>
      <c r="W33" s="399" t="s">
        <v>199</v>
      </c>
      <c r="X33" s="399"/>
      <c r="Y33" s="399"/>
      <c r="Z33" s="399"/>
      <c r="AA33" s="399"/>
      <c r="AB33" s="399"/>
      <c r="AC33" s="399"/>
      <c r="AD33" s="399"/>
      <c r="AE33" s="399"/>
      <c r="AF33" s="399"/>
      <c r="AG33" s="399"/>
      <c r="AH33" s="399"/>
      <c r="AI33" s="399"/>
      <c r="AJ33" s="399"/>
      <c r="AK33" s="399"/>
      <c r="AL33" s="203"/>
      <c r="AM33" s="434" t="s">
        <v>197</v>
      </c>
      <c r="AN33" s="434"/>
      <c r="AO33" s="399" t="s">
        <v>198</v>
      </c>
      <c r="AP33" s="399"/>
      <c r="AQ33" s="399"/>
      <c r="AR33" s="399"/>
      <c r="AS33" s="399"/>
      <c r="AT33" s="399"/>
      <c r="AU33" s="399"/>
      <c r="AV33" s="399"/>
      <c r="AW33" s="399"/>
      <c r="AX33" s="399"/>
      <c r="AY33" s="399"/>
      <c r="AZ33" s="399"/>
      <c r="BA33" s="399"/>
      <c r="BB33" s="399"/>
      <c r="BC33" s="399"/>
      <c r="BD33" s="204"/>
      <c r="BE33" s="399" t="s">
        <v>200</v>
      </c>
      <c r="BF33" s="399"/>
      <c r="BG33" s="399" t="s">
        <v>201</v>
      </c>
      <c r="BH33" s="399"/>
      <c r="BI33" s="399"/>
      <c r="BJ33" s="399"/>
      <c r="BK33" s="399"/>
      <c r="BL33" s="399"/>
      <c r="BM33" s="399"/>
      <c r="BN33" s="399"/>
      <c r="BO33" s="399"/>
      <c r="BP33" s="399"/>
      <c r="BQ33" s="399"/>
      <c r="BR33" s="399"/>
      <c r="BS33" s="399"/>
      <c r="BT33" s="399"/>
      <c r="BU33" s="399"/>
      <c r="BV33" s="204"/>
      <c r="BW33" s="434" t="s">
        <v>200</v>
      </c>
      <c r="BX33" s="434"/>
      <c r="BY33" s="399" t="s">
        <v>202</v>
      </c>
      <c r="BZ33" s="399"/>
      <c r="CA33" s="399"/>
      <c r="CB33" s="399"/>
      <c r="CC33" s="399"/>
      <c r="CD33" s="399"/>
      <c r="CE33" s="399"/>
      <c r="CF33" s="399"/>
      <c r="CG33" s="399"/>
      <c r="CH33" s="399"/>
      <c r="CI33" s="399"/>
      <c r="CJ33" s="399"/>
      <c r="CK33" s="399"/>
      <c r="CL33" s="399"/>
      <c r="CM33" s="399"/>
      <c r="CN33" s="203"/>
      <c r="CO33" s="434" t="s">
        <v>203</v>
      </c>
      <c r="CP33" s="434"/>
      <c r="CQ33" s="399" t="s">
        <v>204</v>
      </c>
      <c r="CR33" s="399"/>
      <c r="CS33" s="399"/>
      <c r="CT33" s="399"/>
      <c r="CU33" s="399"/>
      <c r="CV33" s="399"/>
      <c r="CW33" s="399"/>
      <c r="CX33" s="399"/>
      <c r="CY33" s="399"/>
      <c r="CZ33" s="399"/>
      <c r="DA33" s="399"/>
      <c r="DB33" s="399"/>
      <c r="DC33" s="399"/>
      <c r="DD33" s="399"/>
      <c r="DE33" s="399"/>
      <c r="DF33" s="203"/>
      <c r="DG33" s="599" t="s">
        <v>205</v>
      </c>
      <c r="DH33" s="599"/>
      <c r="DI33" s="205"/>
    </row>
    <row r="34" spans="1:113" ht="32.25" customHeight="1">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3</v>
      </c>
      <c r="V34" s="600"/>
      <c r="W34" s="601" t="str">
        <f>IF('各会計、関係団体の財政状況及び健全化判断比率'!B28="","",'各会計、関係団体の財政状況及び健全化判断比率'!B28)</f>
        <v>国民健康保険特別会計（事業勘定）</v>
      </c>
      <c r="X34" s="601"/>
      <c r="Y34" s="601"/>
      <c r="Z34" s="601"/>
      <c r="AA34" s="601"/>
      <c r="AB34" s="601"/>
      <c r="AC34" s="601"/>
      <c r="AD34" s="601"/>
      <c r="AE34" s="601"/>
      <c r="AF34" s="601"/>
      <c r="AG34" s="601"/>
      <c r="AH34" s="601"/>
      <c r="AI34" s="601"/>
      <c r="AJ34" s="601"/>
      <c r="AK34" s="601"/>
      <c r="AL34" s="178"/>
      <c r="AM34" s="600">
        <f>IF(AO34="","",MAX(C34:D43,U34:V43)+1)</f>
        <v>7</v>
      </c>
      <c r="AN34" s="600"/>
      <c r="AO34" s="601" t="str">
        <f>IF('各会計、関係団体の財政状況及び健全化判断比率'!B32="","",'各会計、関係団体の財政状況及び健全化判断比率'!B32)</f>
        <v>水道事業会計</v>
      </c>
      <c r="AP34" s="601"/>
      <c r="AQ34" s="601"/>
      <c r="AR34" s="601"/>
      <c r="AS34" s="601"/>
      <c r="AT34" s="601"/>
      <c r="AU34" s="601"/>
      <c r="AV34" s="601"/>
      <c r="AW34" s="601"/>
      <c r="AX34" s="601"/>
      <c r="AY34" s="601"/>
      <c r="AZ34" s="601"/>
      <c r="BA34" s="601"/>
      <c r="BB34" s="601"/>
      <c r="BC34" s="601"/>
      <c r="BD34" s="178"/>
      <c r="BE34" s="600">
        <f>IF(BG34="","",MAX(C34:D43,U34:V43,AM34:AN43)+1)</f>
        <v>9</v>
      </c>
      <c r="BF34" s="600"/>
      <c r="BG34" s="601" t="str">
        <f>IF('各会計、関係団体の財政状況及び健全化判断比率'!B34="","",'各会計、関係団体の財政状況及び健全化判断比率'!B34)</f>
        <v>伊予港上屋特別会計</v>
      </c>
      <c r="BH34" s="601"/>
      <c r="BI34" s="601"/>
      <c r="BJ34" s="601"/>
      <c r="BK34" s="601"/>
      <c r="BL34" s="601"/>
      <c r="BM34" s="601"/>
      <c r="BN34" s="601"/>
      <c r="BO34" s="601"/>
      <c r="BP34" s="601"/>
      <c r="BQ34" s="601"/>
      <c r="BR34" s="601"/>
      <c r="BS34" s="601"/>
      <c r="BT34" s="601"/>
      <c r="BU34" s="601"/>
      <c r="BV34" s="178"/>
      <c r="BW34" s="600">
        <f>IF(BY34="","",MAX(C34:D43,U34:V43,AM34:AN43,BE34:BF43)+1)</f>
        <v>13</v>
      </c>
      <c r="BX34" s="600"/>
      <c r="BY34" s="601" t="str">
        <f>IF('各会計、関係団体の財政状況及び健全化判断比率'!B68="","",'各会計、関係団体の財政状況及び健全化判断比率'!B68)</f>
        <v>松山養護老人ホーム事務組合（一般会計）</v>
      </c>
      <c r="BZ34" s="601"/>
      <c r="CA34" s="601"/>
      <c r="CB34" s="601"/>
      <c r="CC34" s="601"/>
      <c r="CD34" s="601"/>
      <c r="CE34" s="601"/>
      <c r="CF34" s="601"/>
      <c r="CG34" s="601"/>
      <c r="CH34" s="601"/>
      <c r="CI34" s="601"/>
      <c r="CJ34" s="601"/>
      <c r="CK34" s="601"/>
      <c r="CL34" s="601"/>
      <c r="CM34" s="601"/>
      <c r="CN34" s="178"/>
      <c r="CO34" s="600">
        <f>IF(CQ34="","",MAX(C34:D43,U34:V43,AM34:AN43,BE34:BF43,BW34:BX43)+1)</f>
        <v>23</v>
      </c>
      <c r="CP34" s="600"/>
      <c r="CQ34" s="601" t="str">
        <f>IF('各会計、関係団体の財政状況及び健全化判断比率'!BS7="","",'各会計、関係団体の財政状況及び健全化判断比率'!BS7)</f>
        <v>株式会社　プロシーズ</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c r="A35" s="178"/>
      <c r="B35" s="202"/>
      <c r="C35" s="600">
        <f>IF(E35="","",C34+1)</f>
        <v>2</v>
      </c>
      <c r="D35" s="600"/>
      <c r="E35" s="601" t="str">
        <f>IF('各会計、関係団体の財政状況及び健全化判断比率'!B8="","",'各会計、関係団体の財政状況及び健全化判断比率'!B8)</f>
        <v>飲料水供給施設特別会計</v>
      </c>
      <c r="F35" s="601"/>
      <c r="G35" s="601"/>
      <c r="H35" s="601"/>
      <c r="I35" s="601"/>
      <c r="J35" s="601"/>
      <c r="K35" s="601"/>
      <c r="L35" s="601"/>
      <c r="M35" s="601"/>
      <c r="N35" s="601"/>
      <c r="O35" s="601"/>
      <c r="P35" s="601"/>
      <c r="Q35" s="601"/>
      <c r="R35" s="601"/>
      <c r="S35" s="601"/>
      <c r="T35" s="178"/>
      <c r="U35" s="600">
        <f>IF(W35="","",U34+1)</f>
        <v>4</v>
      </c>
      <c r="V35" s="600"/>
      <c r="W35" s="601" t="str">
        <f>IF('各会計、関係団体の財政状況及び健全化判断比率'!B29="","",'各会計、関係団体の財政状況及び健全化判断比率'!B29)</f>
        <v>国民健康保険特別会計（診療施設勘定）</v>
      </c>
      <c r="X35" s="601"/>
      <c r="Y35" s="601"/>
      <c r="Z35" s="601"/>
      <c r="AA35" s="601"/>
      <c r="AB35" s="601"/>
      <c r="AC35" s="601"/>
      <c r="AD35" s="601"/>
      <c r="AE35" s="601"/>
      <c r="AF35" s="601"/>
      <c r="AG35" s="601"/>
      <c r="AH35" s="601"/>
      <c r="AI35" s="601"/>
      <c r="AJ35" s="601"/>
      <c r="AK35" s="601"/>
      <c r="AL35" s="178"/>
      <c r="AM35" s="600">
        <f t="shared" ref="AM35:AM43" si="0">IF(AO35="","",AM34+1)</f>
        <v>8</v>
      </c>
      <c r="AN35" s="600"/>
      <c r="AO35" s="601" t="str">
        <f>IF('各会計、関係団体の財政状況及び健全化判断比率'!B33="","",'各会計、関係団体の財政状況及び健全化判断比率'!B33)</f>
        <v>下水道事業会計</v>
      </c>
      <c r="AP35" s="601"/>
      <c r="AQ35" s="601"/>
      <c r="AR35" s="601"/>
      <c r="AS35" s="601"/>
      <c r="AT35" s="601"/>
      <c r="AU35" s="601"/>
      <c r="AV35" s="601"/>
      <c r="AW35" s="601"/>
      <c r="AX35" s="601"/>
      <c r="AY35" s="601"/>
      <c r="AZ35" s="601"/>
      <c r="BA35" s="601"/>
      <c r="BB35" s="601"/>
      <c r="BC35" s="601"/>
      <c r="BD35" s="178"/>
      <c r="BE35" s="600">
        <f t="shared" ref="BE35:BE43" si="1">IF(BG35="","",BE34+1)</f>
        <v>10</v>
      </c>
      <c r="BF35" s="600"/>
      <c r="BG35" s="601" t="str">
        <f>IF('各会計、関係団体の財政状況及び健全化判断比率'!B35="","",'各会計、関係団体の財政状況及び健全化判断比率'!B35)</f>
        <v>農業集落排水特別会計</v>
      </c>
      <c r="BH35" s="601"/>
      <c r="BI35" s="601"/>
      <c r="BJ35" s="601"/>
      <c r="BK35" s="601"/>
      <c r="BL35" s="601"/>
      <c r="BM35" s="601"/>
      <c r="BN35" s="601"/>
      <c r="BO35" s="601"/>
      <c r="BP35" s="601"/>
      <c r="BQ35" s="601"/>
      <c r="BR35" s="601"/>
      <c r="BS35" s="601"/>
      <c r="BT35" s="601"/>
      <c r="BU35" s="601"/>
      <c r="BV35" s="178"/>
      <c r="BW35" s="600">
        <f t="shared" ref="BW35:BW43" si="2">IF(BY35="","",BW34+1)</f>
        <v>14</v>
      </c>
      <c r="BX35" s="600"/>
      <c r="BY35" s="601" t="str">
        <f>IF('各会計、関係団体の財政状況及び健全化判断比率'!B69="","",'各会計、関係団体の財政状況及び健全化判断比率'!B69)</f>
        <v>松山養護老人ホーム事務組合（診療所事業会計）</v>
      </c>
      <c r="BZ35" s="601"/>
      <c r="CA35" s="601"/>
      <c r="CB35" s="601"/>
      <c r="CC35" s="601"/>
      <c r="CD35" s="601"/>
      <c r="CE35" s="601"/>
      <c r="CF35" s="601"/>
      <c r="CG35" s="601"/>
      <c r="CH35" s="601"/>
      <c r="CI35" s="601"/>
      <c r="CJ35" s="601"/>
      <c r="CK35" s="601"/>
      <c r="CL35" s="601"/>
      <c r="CM35" s="601"/>
      <c r="CN35" s="178"/>
      <c r="CO35" s="600">
        <f t="shared" ref="CO35:CO43" si="3">IF(CQ35="","",CO34+1)</f>
        <v>24</v>
      </c>
      <c r="CP35" s="600"/>
      <c r="CQ35" s="601" t="str">
        <f>IF('各会計、関係団体の財政状況及び健全化判断比率'!BS8="","",'各会計、関係団体の財政状況及び健全化判断比率'!BS8)</f>
        <v>株式会社　まちづくり郡中</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f t="shared" ref="U36:U43" si="4">IF(W36="","",U35+1)</f>
        <v>5</v>
      </c>
      <c r="V36" s="600"/>
      <c r="W36" s="601" t="str">
        <f>IF('各会計、関係団体の財政状況及び健全化判断比率'!B30="","",'各会計、関係団体の財政状況及び健全化判断比率'!B30)</f>
        <v>介護保険特別会計</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f t="shared" si="1"/>
        <v>11</v>
      </c>
      <c r="BF36" s="600"/>
      <c r="BG36" s="601" t="str">
        <f>IF('各会計、関係団体の財政状況及び健全化判断比率'!B36="","",'各会計、関係団体の財政状況及び健全化判断比率'!B36)</f>
        <v>浄化槽整備特別会計</v>
      </c>
      <c r="BH36" s="601"/>
      <c r="BI36" s="601"/>
      <c r="BJ36" s="601"/>
      <c r="BK36" s="601"/>
      <c r="BL36" s="601"/>
      <c r="BM36" s="601"/>
      <c r="BN36" s="601"/>
      <c r="BO36" s="601"/>
      <c r="BP36" s="601"/>
      <c r="BQ36" s="601"/>
      <c r="BR36" s="601"/>
      <c r="BS36" s="601"/>
      <c r="BT36" s="601"/>
      <c r="BU36" s="601"/>
      <c r="BV36" s="178"/>
      <c r="BW36" s="600">
        <f t="shared" si="2"/>
        <v>15</v>
      </c>
      <c r="BX36" s="600"/>
      <c r="BY36" s="601" t="str">
        <f>IF('各会計、関係団体の財政状況及び健全化判断比率'!B70="","",'各会計、関係団体の財政状況及び健全化判断比率'!B70)</f>
        <v>松山広域福祉施設事務組合（一般会計）</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f t="shared" si="4"/>
        <v>6</v>
      </c>
      <c r="V37" s="600"/>
      <c r="W37" s="601" t="str">
        <f>IF('各会計、関係団体の財政状況及び健全化判断比率'!B31="","",'各会計、関係団体の財政状況及び健全化判断比率'!B31)</f>
        <v>後期高齢者医療特別会計</v>
      </c>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f t="shared" si="1"/>
        <v>12</v>
      </c>
      <c r="BF37" s="600"/>
      <c r="BG37" s="601" t="str">
        <f>IF('各会計、関係団体の財政状況及び健全化判断比率'!B37="","",'各会計、関係団体の財政状況及び健全化判断比率'!B37)</f>
        <v>都市総合文化施設運営事業特別会計</v>
      </c>
      <c r="BH37" s="601"/>
      <c r="BI37" s="601"/>
      <c r="BJ37" s="601"/>
      <c r="BK37" s="601"/>
      <c r="BL37" s="601"/>
      <c r="BM37" s="601"/>
      <c r="BN37" s="601"/>
      <c r="BO37" s="601"/>
      <c r="BP37" s="601"/>
      <c r="BQ37" s="601"/>
      <c r="BR37" s="601"/>
      <c r="BS37" s="601"/>
      <c r="BT37" s="601"/>
      <c r="BU37" s="601"/>
      <c r="BV37" s="178"/>
      <c r="BW37" s="600">
        <f t="shared" si="2"/>
        <v>16</v>
      </c>
      <c r="BX37" s="600"/>
      <c r="BY37" s="601" t="str">
        <f>IF('各会計、関係団体の財政状況及び健全化判断比率'!B71="","",'各会計、関係団体の財政状況及び健全化判断比率'!B71)</f>
        <v>松山広域福祉施設事務組合（公営企業会計）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17</v>
      </c>
      <c r="BX38" s="600"/>
      <c r="BY38" s="601" t="str">
        <f>IF('各会計、関係団体の財政状況及び健全化判断比率'!B72="","",'各会計、関係団体の財政状況及び健全化判断比率'!B72)</f>
        <v>愛媛県市町総合事務組合（退職手当事業分）</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18</v>
      </c>
      <c r="BX39" s="600"/>
      <c r="BY39" s="601" t="str">
        <f>IF('各会計、関係団体の財政状況及び健全化判断比率'!B73="","",'各会計、関係団体の財政状況及び健全化判断比率'!B73)</f>
        <v>愛媛県市町総合事務組合（消防補償事業分）</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19</v>
      </c>
      <c r="BX40" s="600"/>
      <c r="BY40" s="601" t="str">
        <f>IF('各会計、関係団体の財政状況及び健全化判断比率'!B74="","",'各会計、関係団体の財政状況及び健全化判断比率'!B74)</f>
        <v>愛媛県市町総合事務組合（交通災害事業分）</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f t="shared" si="2"/>
        <v>20</v>
      </c>
      <c r="BX41" s="600"/>
      <c r="BY41" s="601" t="str">
        <f>IF('各会計、関係団体の財政状況及び健全化判断比率'!B75="","",'各会計、関係団体の財政状況及び健全化判断比率'!B75)</f>
        <v>愛媛県市町総合事務組合（自治会館事業分）</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f t="shared" si="2"/>
        <v>21</v>
      </c>
      <c r="BX42" s="600"/>
      <c r="BY42" s="601" t="str">
        <f>IF('各会計、関係団体の財政状況及び健全化判断比率'!B76="","",'各会計、関係団体の財政状況及び健全化判断比率'!B76)</f>
        <v>愛媛県市町総合事務組合（議員公務災害事業分）</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f t="shared" si="2"/>
        <v>22</v>
      </c>
      <c r="BX43" s="600"/>
      <c r="BY43" s="601" t="str">
        <f>IF('各会計、関係団体の財政状況及び健全化判断比率'!B77="","",'各会計、関係団体の財政状況及び健全化判断比率'!B77)</f>
        <v>愛媛県市町総合事務組合（共通経費分）</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206</v>
      </c>
      <c r="E46" s="603" t="s">
        <v>207</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c r="E47" s="603" t="s">
        <v>208</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c r="E48" s="603" t="s">
        <v>209</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c r="E49" s="604" t="s">
        <v>210</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c r="E50" s="603" t="s">
        <v>211</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c r="E51" s="603" t="s">
        <v>212</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c r="E52" s="603" t="s">
        <v>213</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c r="E53" s="177" t="s">
        <v>621</v>
      </c>
    </row>
    <row r="54" spans="5:113"/>
    <row r="55" spans="5:113"/>
    <row r="56" spans="5:113"/>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c r="A34" s="22"/>
      <c r="B34" s="31"/>
      <c r="C34" s="1179" t="s">
        <v>578</v>
      </c>
      <c r="D34" s="1179"/>
      <c r="E34" s="1180"/>
      <c r="F34" s="32">
        <v>6.64</v>
      </c>
      <c r="G34" s="33">
        <v>5.67</v>
      </c>
      <c r="H34" s="33">
        <v>6.04</v>
      </c>
      <c r="I34" s="33">
        <v>7.99</v>
      </c>
      <c r="J34" s="34">
        <v>14.71</v>
      </c>
      <c r="K34" s="22"/>
      <c r="L34" s="22"/>
      <c r="M34" s="22"/>
      <c r="N34" s="22"/>
      <c r="O34" s="22"/>
      <c r="P34" s="22"/>
    </row>
    <row r="35" spans="1:16" ht="39" customHeight="1">
      <c r="A35" s="22"/>
      <c r="B35" s="35"/>
      <c r="C35" s="1173" t="s">
        <v>579</v>
      </c>
      <c r="D35" s="1174"/>
      <c r="E35" s="1175"/>
      <c r="F35" s="36">
        <v>9.2799999999999994</v>
      </c>
      <c r="G35" s="37">
        <v>9.66</v>
      </c>
      <c r="H35" s="37">
        <v>9.1999999999999993</v>
      </c>
      <c r="I35" s="37">
        <v>8.09</v>
      </c>
      <c r="J35" s="38">
        <v>7.58</v>
      </c>
      <c r="K35" s="22"/>
      <c r="L35" s="22"/>
      <c r="M35" s="22"/>
      <c r="N35" s="22"/>
      <c r="O35" s="22"/>
      <c r="P35" s="22"/>
    </row>
    <row r="36" spans="1:16" ht="39" customHeight="1">
      <c r="A36" s="22"/>
      <c r="B36" s="35"/>
      <c r="C36" s="1173" t="s">
        <v>580</v>
      </c>
      <c r="D36" s="1174"/>
      <c r="E36" s="1175"/>
      <c r="F36" s="36" t="s">
        <v>529</v>
      </c>
      <c r="G36" s="37" t="s">
        <v>529</v>
      </c>
      <c r="H36" s="37" t="s">
        <v>529</v>
      </c>
      <c r="I36" s="37">
        <v>0.67</v>
      </c>
      <c r="J36" s="38">
        <v>1.43</v>
      </c>
      <c r="K36" s="22"/>
      <c r="L36" s="22"/>
      <c r="M36" s="22"/>
      <c r="N36" s="22"/>
      <c r="O36" s="22"/>
      <c r="P36" s="22"/>
    </row>
    <row r="37" spans="1:16" ht="39" customHeight="1">
      <c r="A37" s="22"/>
      <c r="B37" s="35"/>
      <c r="C37" s="1173" t="s">
        <v>581</v>
      </c>
      <c r="D37" s="1174"/>
      <c r="E37" s="1175"/>
      <c r="F37" s="36">
        <v>0.38</v>
      </c>
      <c r="G37" s="37">
        <v>1.1399999999999999</v>
      </c>
      <c r="H37" s="37">
        <v>0.67</v>
      </c>
      <c r="I37" s="37">
        <v>1.1200000000000001</v>
      </c>
      <c r="J37" s="38">
        <v>1.18</v>
      </c>
      <c r="K37" s="22"/>
      <c r="L37" s="22"/>
      <c r="M37" s="22"/>
      <c r="N37" s="22"/>
      <c r="O37" s="22"/>
      <c r="P37" s="22"/>
    </row>
    <row r="38" spans="1:16" ht="39" customHeight="1">
      <c r="A38" s="22"/>
      <c r="B38" s="35"/>
      <c r="C38" s="1173" t="s">
        <v>582</v>
      </c>
      <c r="D38" s="1174"/>
      <c r="E38" s="1175"/>
      <c r="F38" s="36">
        <v>2.81</v>
      </c>
      <c r="G38" s="37">
        <v>0.31</v>
      </c>
      <c r="H38" s="37">
        <v>0.53</v>
      </c>
      <c r="I38" s="37">
        <v>0.85</v>
      </c>
      <c r="J38" s="38">
        <v>0.65</v>
      </c>
      <c r="K38" s="22"/>
      <c r="L38" s="22"/>
      <c r="M38" s="22"/>
      <c r="N38" s="22"/>
      <c r="O38" s="22"/>
      <c r="P38" s="22"/>
    </row>
    <row r="39" spans="1:16" ht="39" customHeight="1">
      <c r="A39" s="22"/>
      <c r="B39" s="35"/>
      <c r="C39" s="1173" t="s">
        <v>583</v>
      </c>
      <c r="D39" s="1174"/>
      <c r="E39" s="1175"/>
      <c r="F39" s="36">
        <v>0.19</v>
      </c>
      <c r="G39" s="37">
        <v>0.17</v>
      </c>
      <c r="H39" s="37">
        <v>0.17</v>
      </c>
      <c r="I39" s="37">
        <v>0.16</v>
      </c>
      <c r="J39" s="38">
        <v>0.2</v>
      </c>
      <c r="K39" s="22"/>
      <c r="L39" s="22"/>
      <c r="M39" s="22"/>
      <c r="N39" s="22"/>
      <c r="O39" s="22"/>
      <c r="P39" s="22"/>
    </row>
    <row r="40" spans="1:16" ht="39" customHeight="1">
      <c r="A40" s="22"/>
      <c r="B40" s="35"/>
      <c r="C40" s="1173" t="s">
        <v>584</v>
      </c>
      <c r="D40" s="1174"/>
      <c r="E40" s="1175"/>
      <c r="F40" s="36">
        <v>0</v>
      </c>
      <c r="G40" s="37">
        <v>0</v>
      </c>
      <c r="H40" s="37">
        <v>0</v>
      </c>
      <c r="I40" s="37">
        <v>0.04</v>
      </c>
      <c r="J40" s="38">
        <v>0.13</v>
      </c>
      <c r="K40" s="22"/>
      <c r="L40" s="22"/>
      <c r="M40" s="22"/>
      <c r="N40" s="22"/>
      <c r="O40" s="22"/>
      <c r="P40" s="22"/>
    </row>
    <row r="41" spans="1:16" ht="39" customHeight="1">
      <c r="A41" s="22"/>
      <c r="B41" s="35"/>
      <c r="C41" s="1173" t="s">
        <v>585</v>
      </c>
      <c r="D41" s="1174"/>
      <c r="E41" s="1175"/>
      <c r="F41" s="36">
        <v>0.01</v>
      </c>
      <c r="G41" s="37">
        <v>0.01</v>
      </c>
      <c r="H41" s="37">
        <v>0</v>
      </c>
      <c r="I41" s="37">
        <v>0.02</v>
      </c>
      <c r="J41" s="38">
        <v>0.02</v>
      </c>
      <c r="K41" s="22"/>
      <c r="L41" s="22"/>
      <c r="M41" s="22"/>
      <c r="N41" s="22"/>
      <c r="O41" s="22"/>
      <c r="P41" s="22"/>
    </row>
    <row r="42" spans="1:16" ht="39" customHeight="1">
      <c r="A42" s="22"/>
      <c r="B42" s="39"/>
      <c r="C42" s="1173" t="s">
        <v>586</v>
      </c>
      <c r="D42" s="1174"/>
      <c r="E42" s="1175"/>
      <c r="F42" s="36" t="s">
        <v>529</v>
      </c>
      <c r="G42" s="37" t="s">
        <v>529</v>
      </c>
      <c r="H42" s="37" t="s">
        <v>529</v>
      </c>
      <c r="I42" s="37" t="s">
        <v>529</v>
      </c>
      <c r="J42" s="38" t="s">
        <v>529</v>
      </c>
      <c r="K42" s="22"/>
      <c r="L42" s="22"/>
      <c r="M42" s="22"/>
      <c r="N42" s="22"/>
      <c r="O42" s="22"/>
      <c r="P42" s="22"/>
    </row>
    <row r="43" spans="1:16" ht="39" customHeight="1" thickBot="1">
      <c r="A43" s="22"/>
      <c r="B43" s="40"/>
      <c r="C43" s="1176" t="s">
        <v>587</v>
      </c>
      <c r="D43" s="1177"/>
      <c r="E43" s="1178"/>
      <c r="F43" s="41">
        <v>0.06</v>
      </c>
      <c r="G43" s="42">
        <v>0.06</v>
      </c>
      <c r="H43" s="42">
        <v>0.26</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4GuzMiRSBRmpSMhCirz3CfBoikCnID3fbLmeiE5ljnkOztRnTtaI+5WNyrrpXjzZDgVXEVhJKRE+/Ihg0tkiEA==" saltValue="jloP1yX3YvBvVIYa6Kon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c r="A45" s="48"/>
      <c r="B45" s="1181" t="s">
        <v>11</v>
      </c>
      <c r="C45" s="1182"/>
      <c r="D45" s="58"/>
      <c r="E45" s="1187" t="s">
        <v>12</v>
      </c>
      <c r="F45" s="1187"/>
      <c r="G45" s="1187"/>
      <c r="H45" s="1187"/>
      <c r="I45" s="1187"/>
      <c r="J45" s="1188"/>
      <c r="K45" s="59">
        <v>1711</v>
      </c>
      <c r="L45" s="60">
        <v>1642</v>
      </c>
      <c r="M45" s="60">
        <v>1705</v>
      </c>
      <c r="N45" s="60">
        <v>1836</v>
      </c>
      <c r="O45" s="61">
        <v>1746</v>
      </c>
      <c r="P45" s="48"/>
      <c r="Q45" s="48"/>
      <c r="R45" s="48"/>
      <c r="S45" s="48"/>
      <c r="T45" s="48"/>
      <c r="U45" s="48"/>
    </row>
    <row r="46" spans="1:21" ht="30.75" customHeight="1">
      <c r="A46" s="48"/>
      <c r="B46" s="1183"/>
      <c r="C46" s="1184"/>
      <c r="D46" s="62"/>
      <c r="E46" s="1189" t="s">
        <v>13</v>
      </c>
      <c r="F46" s="1189"/>
      <c r="G46" s="1189"/>
      <c r="H46" s="1189"/>
      <c r="I46" s="1189"/>
      <c r="J46" s="1190"/>
      <c r="K46" s="63" t="s">
        <v>529</v>
      </c>
      <c r="L46" s="64" t="s">
        <v>529</v>
      </c>
      <c r="M46" s="64" t="s">
        <v>529</v>
      </c>
      <c r="N46" s="64" t="s">
        <v>529</v>
      </c>
      <c r="O46" s="65" t="s">
        <v>529</v>
      </c>
      <c r="P46" s="48"/>
      <c r="Q46" s="48"/>
      <c r="R46" s="48"/>
      <c r="S46" s="48"/>
      <c r="T46" s="48"/>
      <c r="U46" s="48"/>
    </row>
    <row r="47" spans="1:21" ht="30.75" customHeight="1">
      <c r="A47" s="48"/>
      <c r="B47" s="1183"/>
      <c r="C47" s="1184"/>
      <c r="D47" s="62"/>
      <c r="E47" s="1189" t="s">
        <v>14</v>
      </c>
      <c r="F47" s="1189"/>
      <c r="G47" s="1189"/>
      <c r="H47" s="1189"/>
      <c r="I47" s="1189"/>
      <c r="J47" s="1190"/>
      <c r="K47" s="63" t="s">
        <v>529</v>
      </c>
      <c r="L47" s="64" t="s">
        <v>529</v>
      </c>
      <c r="M47" s="64" t="s">
        <v>529</v>
      </c>
      <c r="N47" s="64" t="s">
        <v>529</v>
      </c>
      <c r="O47" s="65" t="s">
        <v>529</v>
      </c>
      <c r="P47" s="48"/>
      <c r="Q47" s="48"/>
      <c r="R47" s="48"/>
      <c r="S47" s="48"/>
      <c r="T47" s="48"/>
      <c r="U47" s="48"/>
    </row>
    <row r="48" spans="1:21" ht="30.75" customHeight="1">
      <c r="A48" s="48"/>
      <c r="B48" s="1183"/>
      <c r="C48" s="1184"/>
      <c r="D48" s="62"/>
      <c r="E48" s="1189" t="s">
        <v>15</v>
      </c>
      <c r="F48" s="1189"/>
      <c r="G48" s="1189"/>
      <c r="H48" s="1189"/>
      <c r="I48" s="1189"/>
      <c r="J48" s="1190"/>
      <c r="K48" s="63">
        <v>624</v>
      </c>
      <c r="L48" s="64">
        <v>704</v>
      </c>
      <c r="M48" s="64">
        <v>696</v>
      </c>
      <c r="N48" s="64">
        <v>388</v>
      </c>
      <c r="O48" s="65">
        <v>383</v>
      </c>
      <c r="P48" s="48"/>
      <c r="Q48" s="48"/>
      <c r="R48" s="48"/>
      <c r="S48" s="48"/>
      <c r="T48" s="48"/>
      <c r="U48" s="48"/>
    </row>
    <row r="49" spans="1:21" ht="30.75" customHeight="1">
      <c r="A49" s="48"/>
      <c r="B49" s="1183"/>
      <c r="C49" s="1184"/>
      <c r="D49" s="62"/>
      <c r="E49" s="1189" t="s">
        <v>16</v>
      </c>
      <c r="F49" s="1189"/>
      <c r="G49" s="1189"/>
      <c r="H49" s="1189"/>
      <c r="I49" s="1189"/>
      <c r="J49" s="1190"/>
      <c r="K49" s="63">
        <v>108</v>
      </c>
      <c r="L49" s="64">
        <v>111</v>
      </c>
      <c r="M49" s="64">
        <v>113</v>
      </c>
      <c r="N49" s="64">
        <v>119</v>
      </c>
      <c r="O49" s="65">
        <v>127</v>
      </c>
      <c r="P49" s="48"/>
      <c r="Q49" s="48"/>
      <c r="R49" s="48"/>
      <c r="S49" s="48"/>
      <c r="T49" s="48"/>
      <c r="U49" s="48"/>
    </row>
    <row r="50" spans="1:21" ht="30.75" customHeight="1">
      <c r="A50" s="48"/>
      <c r="B50" s="1183"/>
      <c r="C50" s="1184"/>
      <c r="D50" s="62"/>
      <c r="E50" s="1189" t="s">
        <v>17</v>
      </c>
      <c r="F50" s="1189"/>
      <c r="G50" s="1189"/>
      <c r="H50" s="1189"/>
      <c r="I50" s="1189"/>
      <c r="J50" s="1190"/>
      <c r="K50" s="63">
        <v>7</v>
      </c>
      <c r="L50" s="64">
        <v>6</v>
      </c>
      <c r="M50" s="64">
        <v>5</v>
      </c>
      <c r="N50" s="64">
        <v>3</v>
      </c>
      <c r="O50" s="65">
        <v>6</v>
      </c>
      <c r="P50" s="48"/>
      <c r="Q50" s="48"/>
      <c r="R50" s="48"/>
      <c r="S50" s="48"/>
      <c r="T50" s="48"/>
      <c r="U50" s="48"/>
    </row>
    <row r="51" spans="1:21" ht="30.75" customHeight="1">
      <c r="A51" s="48"/>
      <c r="B51" s="1185"/>
      <c r="C51" s="1186"/>
      <c r="D51" s="66"/>
      <c r="E51" s="1189" t="s">
        <v>18</v>
      </c>
      <c r="F51" s="1189"/>
      <c r="G51" s="1189"/>
      <c r="H51" s="1189"/>
      <c r="I51" s="1189"/>
      <c r="J51" s="1190"/>
      <c r="K51" s="63" t="s">
        <v>529</v>
      </c>
      <c r="L51" s="64" t="s">
        <v>529</v>
      </c>
      <c r="M51" s="64" t="s">
        <v>529</v>
      </c>
      <c r="N51" s="64" t="s">
        <v>529</v>
      </c>
      <c r="O51" s="65" t="s">
        <v>529</v>
      </c>
      <c r="P51" s="48"/>
      <c r="Q51" s="48"/>
      <c r="R51" s="48"/>
      <c r="S51" s="48"/>
      <c r="T51" s="48"/>
      <c r="U51" s="48"/>
    </row>
    <row r="52" spans="1:21" ht="30.75" customHeight="1">
      <c r="A52" s="48"/>
      <c r="B52" s="1191" t="s">
        <v>19</v>
      </c>
      <c r="C52" s="1192"/>
      <c r="D52" s="66"/>
      <c r="E52" s="1189" t="s">
        <v>20</v>
      </c>
      <c r="F52" s="1189"/>
      <c r="G52" s="1189"/>
      <c r="H52" s="1189"/>
      <c r="I52" s="1189"/>
      <c r="J52" s="1190"/>
      <c r="K52" s="63">
        <v>1724</v>
      </c>
      <c r="L52" s="64">
        <v>1722</v>
      </c>
      <c r="M52" s="64">
        <v>1786</v>
      </c>
      <c r="N52" s="64">
        <v>1827</v>
      </c>
      <c r="O52" s="65">
        <v>1850</v>
      </c>
      <c r="P52" s="48"/>
      <c r="Q52" s="48"/>
      <c r="R52" s="48"/>
      <c r="S52" s="48"/>
      <c r="T52" s="48"/>
      <c r="U52" s="48"/>
    </row>
    <row r="53" spans="1:21" ht="30.75" customHeight="1" thickBot="1">
      <c r="A53" s="48"/>
      <c r="B53" s="1193" t="s">
        <v>21</v>
      </c>
      <c r="C53" s="1194"/>
      <c r="D53" s="67"/>
      <c r="E53" s="1195" t="s">
        <v>22</v>
      </c>
      <c r="F53" s="1195"/>
      <c r="G53" s="1195"/>
      <c r="H53" s="1195"/>
      <c r="I53" s="1195"/>
      <c r="J53" s="1196"/>
      <c r="K53" s="68">
        <v>726</v>
      </c>
      <c r="L53" s="69">
        <v>741</v>
      </c>
      <c r="M53" s="69">
        <v>733</v>
      </c>
      <c r="N53" s="69">
        <v>519</v>
      </c>
      <c r="O53" s="70">
        <v>412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588</v>
      </c>
      <c r="P55" s="48"/>
      <c r="Q55" s="48"/>
      <c r="R55" s="48"/>
      <c r="S55" s="48"/>
      <c r="T55" s="48"/>
      <c r="U55" s="48"/>
    </row>
    <row r="56" spans="1:21" ht="31.5" customHeight="1" thickBot="1">
      <c r="A56" s="48"/>
      <c r="B56" s="76"/>
      <c r="C56" s="77"/>
      <c r="D56" s="77"/>
      <c r="E56" s="78"/>
      <c r="F56" s="78"/>
      <c r="G56" s="78"/>
      <c r="H56" s="78"/>
      <c r="I56" s="78"/>
      <c r="J56" s="79" t="s">
        <v>2</v>
      </c>
      <c r="K56" s="80" t="s">
        <v>589</v>
      </c>
      <c r="L56" s="81" t="s">
        <v>590</v>
      </c>
      <c r="M56" s="81" t="s">
        <v>591</v>
      </c>
      <c r="N56" s="81" t="s">
        <v>592</v>
      </c>
      <c r="O56" s="82" t="s">
        <v>593</v>
      </c>
      <c r="P56" s="48"/>
      <c r="Q56" s="48"/>
      <c r="R56" s="48"/>
      <c r="S56" s="48"/>
      <c r="T56" s="48"/>
      <c r="U56" s="48"/>
    </row>
    <row r="57" spans="1:21" ht="31.5" customHeight="1">
      <c r="B57" s="1197" t="s">
        <v>25</v>
      </c>
      <c r="C57" s="1198"/>
      <c r="D57" s="1201" t="s">
        <v>26</v>
      </c>
      <c r="E57" s="1202"/>
      <c r="F57" s="1202"/>
      <c r="G57" s="1202"/>
      <c r="H57" s="1202"/>
      <c r="I57" s="1202"/>
      <c r="J57" s="1203"/>
      <c r="K57" s="83"/>
      <c r="L57" s="84"/>
      <c r="M57" s="84"/>
      <c r="N57" s="84"/>
      <c r="O57" s="85"/>
    </row>
    <row r="58" spans="1:21" ht="31.5" customHeight="1" thickBot="1">
      <c r="B58" s="1199"/>
      <c r="C58" s="1200"/>
      <c r="D58" s="1204" t="s">
        <v>27</v>
      </c>
      <c r="E58" s="1205"/>
      <c r="F58" s="1205"/>
      <c r="G58" s="1205"/>
      <c r="H58" s="1205"/>
      <c r="I58" s="1205"/>
      <c r="J58" s="1206"/>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Tcyr3yHorIPahirP2M91yHn+sY8r0gSdlBzRAJpTPRLZUSNR86Y9WygYHYb5UAbwdFUZsECq91Nmn1cNDCEnw==" saltValue="za//N5Kbb3POSI5F7bS5K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55" zoomScaleNormal="55"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571</v>
      </c>
      <c r="J40" s="100" t="s">
        <v>572</v>
      </c>
      <c r="K40" s="100" t="s">
        <v>573</v>
      </c>
      <c r="L40" s="100" t="s">
        <v>574</v>
      </c>
      <c r="M40" s="101" t="s">
        <v>575</v>
      </c>
    </row>
    <row r="41" spans="2:13" ht="27.75" customHeight="1">
      <c r="B41" s="1207" t="s">
        <v>30</v>
      </c>
      <c r="C41" s="1208"/>
      <c r="D41" s="102"/>
      <c r="E41" s="1213" t="s">
        <v>31</v>
      </c>
      <c r="F41" s="1213"/>
      <c r="G41" s="1213"/>
      <c r="H41" s="1214"/>
      <c r="I41" s="358">
        <v>22245</v>
      </c>
      <c r="J41" s="359">
        <v>22687</v>
      </c>
      <c r="K41" s="359">
        <v>23752</v>
      </c>
      <c r="L41" s="359">
        <v>23523</v>
      </c>
      <c r="M41" s="360">
        <v>23222</v>
      </c>
    </row>
    <row r="42" spans="2:13" ht="27.75" customHeight="1">
      <c r="B42" s="1209"/>
      <c r="C42" s="1210"/>
      <c r="D42" s="103"/>
      <c r="E42" s="1215" t="s">
        <v>32</v>
      </c>
      <c r="F42" s="1215"/>
      <c r="G42" s="1215"/>
      <c r="H42" s="1216"/>
      <c r="I42" s="361" t="s">
        <v>529</v>
      </c>
      <c r="J42" s="362" t="s">
        <v>529</v>
      </c>
      <c r="K42" s="362" t="s">
        <v>529</v>
      </c>
      <c r="L42" s="362" t="s">
        <v>529</v>
      </c>
      <c r="M42" s="363" t="s">
        <v>529</v>
      </c>
    </row>
    <row r="43" spans="2:13" ht="27.75" customHeight="1">
      <c r="B43" s="1209"/>
      <c r="C43" s="1210"/>
      <c r="D43" s="103"/>
      <c r="E43" s="1215" t="s">
        <v>33</v>
      </c>
      <c r="F43" s="1215"/>
      <c r="G43" s="1215"/>
      <c r="H43" s="1216"/>
      <c r="I43" s="361">
        <v>5976</v>
      </c>
      <c r="J43" s="362">
        <v>6017</v>
      </c>
      <c r="K43" s="362">
        <v>5737</v>
      </c>
      <c r="L43" s="362">
        <v>4501</v>
      </c>
      <c r="M43" s="363">
        <v>3331</v>
      </c>
    </row>
    <row r="44" spans="2:13" ht="27.75" customHeight="1">
      <c r="B44" s="1209"/>
      <c r="C44" s="1210"/>
      <c r="D44" s="103"/>
      <c r="E44" s="1215" t="s">
        <v>34</v>
      </c>
      <c r="F44" s="1215"/>
      <c r="G44" s="1215"/>
      <c r="H44" s="1216"/>
      <c r="I44" s="361">
        <v>698</v>
      </c>
      <c r="J44" s="362">
        <v>720</v>
      </c>
      <c r="K44" s="362">
        <v>664</v>
      </c>
      <c r="L44" s="362">
        <v>670</v>
      </c>
      <c r="M44" s="363">
        <v>547</v>
      </c>
    </row>
    <row r="45" spans="2:13" ht="27.75" customHeight="1">
      <c r="B45" s="1209"/>
      <c r="C45" s="1210"/>
      <c r="D45" s="103"/>
      <c r="E45" s="1215" t="s">
        <v>35</v>
      </c>
      <c r="F45" s="1215"/>
      <c r="G45" s="1215"/>
      <c r="H45" s="1216"/>
      <c r="I45" s="361">
        <v>1891</v>
      </c>
      <c r="J45" s="362">
        <v>1713</v>
      </c>
      <c r="K45" s="362">
        <v>1661</v>
      </c>
      <c r="L45" s="362">
        <v>1641</v>
      </c>
      <c r="M45" s="363">
        <v>1566</v>
      </c>
    </row>
    <row r="46" spans="2:13" ht="27.75" customHeight="1">
      <c r="B46" s="1209"/>
      <c r="C46" s="1210"/>
      <c r="D46" s="104"/>
      <c r="E46" s="1215" t="s">
        <v>36</v>
      </c>
      <c r="F46" s="1215"/>
      <c r="G46" s="1215"/>
      <c r="H46" s="1216"/>
      <c r="I46" s="361" t="s">
        <v>529</v>
      </c>
      <c r="J46" s="362" t="s">
        <v>529</v>
      </c>
      <c r="K46" s="362" t="s">
        <v>529</v>
      </c>
      <c r="L46" s="362" t="s">
        <v>529</v>
      </c>
      <c r="M46" s="363" t="s">
        <v>529</v>
      </c>
    </row>
    <row r="47" spans="2:13" ht="27.75" customHeight="1">
      <c r="B47" s="1209"/>
      <c r="C47" s="1210"/>
      <c r="D47" s="105"/>
      <c r="E47" s="1217" t="s">
        <v>37</v>
      </c>
      <c r="F47" s="1218"/>
      <c r="G47" s="1218"/>
      <c r="H47" s="1219"/>
      <c r="I47" s="361" t="s">
        <v>529</v>
      </c>
      <c r="J47" s="362" t="s">
        <v>529</v>
      </c>
      <c r="K47" s="362" t="s">
        <v>529</v>
      </c>
      <c r="L47" s="362" t="s">
        <v>529</v>
      </c>
      <c r="M47" s="363" t="s">
        <v>529</v>
      </c>
    </row>
    <row r="48" spans="2:13" ht="27.75" customHeight="1">
      <c r="B48" s="1209"/>
      <c r="C48" s="1210"/>
      <c r="D48" s="103"/>
      <c r="E48" s="1215" t="s">
        <v>38</v>
      </c>
      <c r="F48" s="1215"/>
      <c r="G48" s="1215"/>
      <c r="H48" s="1216"/>
      <c r="I48" s="361" t="s">
        <v>529</v>
      </c>
      <c r="J48" s="362" t="s">
        <v>529</v>
      </c>
      <c r="K48" s="362" t="s">
        <v>529</v>
      </c>
      <c r="L48" s="362" t="s">
        <v>529</v>
      </c>
      <c r="M48" s="363" t="s">
        <v>529</v>
      </c>
    </row>
    <row r="49" spans="2:13" ht="27.75" customHeight="1">
      <c r="B49" s="1211"/>
      <c r="C49" s="1212"/>
      <c r="D49" s="103"/>
      <c r="E49" s="1215" t="s">
        <v>39</v>
      </c>
      <c r="F49" s="1215"/>
      <c r="G49" s="1215"/>
      <c r="H49" s="1216"/>
      <c r="I49" s="361" t="s">
        <v>529</v>
      </c>
      <c r="J49" s="362" t="s">
        <v>529</v>
      </c>
      <c r="K49" s="362" t="s">
        <v>529</v>
      </c>
      <c r="L49" s="362" t="s">
        <v>529</v>
      </c>
      <c r="M49" s="363" t="s">
        <v>529</v>
      </c>
    </row>
    <row r="50" spans="2:13" ht="27.75" customHeight="1">
      <c r="B50" s="1220" t="s">
        <v>40</v>
      </c>
      <c r="C50" s="1221"/>
      <c r="D50" s="106"/>
      <c r="E50" s="1215" t="s">
        <v>41</v>
      </c>
      <c r="F50" s="1215"/>
      <c r="G50" s="1215"/>
      <c r="H50" s="1216"/>
      <c r="I50" s="361">
        <v>3933</v>
      </c>
      <c r="J50" s="362">
        <v>4205</v>
      </c>
      <c r="K50" s="362">
        <v>4009</v>
      </c>
      <c r="L50" s="362">
        <v>4208</v>
      </c>
      <c r="M50" s="363">
        <v>4880</v>
      </c>
    </row>
    <row r="51" spans="2:13" ht="27.75" customHeight="1">
      <c r="B51" s="1209"/>
      <c r="C51" s="1210"/>
      <c r="D51" s="103"/>
      <c r="E51" s="1215" t="s">
        <v>42</v>
      </c>
      <c r="F51" s="1215"/>
      <c r="G51" s="1215"/>
      <c r="H51" s="1216"/>
      <c r="I51" s="361">
        <v>176</v>
      </c>
      <c r="J51" s="362">
        <v>108</v>
      </c>
      <c r="K51" s="362">
        <v>108</v>
      </c>
      <c r="L51" s="362">
        <v>89</v>
      </c>
      <c r="M51" s="363">
        <v>82</v>
      </c>
    </row>
    <row r="52" spans="2:13" ht="27.75" customHeight="1">
      <c r="B52" s="1211"/>
      <c r="C52" s="1212"/>
      <c r="D52" s="103"/>
      <c r="E52" s="1215" t="s">
        <v>43</v>
      </c>
      <c r="F52" s="1215"/>
      <c r="G52" s="1215"/>
      <c r="H52" s="1216"/>
      <c r="I52" s="361">
        <v>21584</v>
      </c>
      <c r="J52" s="362">
        <v>21705</v>
      </c>
      <c r="K52" s="362">
        <v>22107</v>
      </c>
      <c r="L52" s="362">
        <v>21647</v>
      </c>
      <c r="M52" s="363">
        <v>20808</v>
      </c>
    </row>
    <row r="53" spans="2:13" ht="27.75" customHeight="1" thickBot="1">
      <c r="B53" s="1222" t="s">
        <v>44</v>
      </c>
      <c r="C53" s="1223"/>
      <c r="D53" s="107"/>
      <c r="E53" s="1224" t="s">
        <v>45</v>
      </c>
      <c r="F53" s="1224"/>
      <c r="G53" s="1224"/>
      <c r="H53" s="1225"/>
      <c r="I53" s="364">
        <v>5116</v>
      </c>
      <c r="J53" s="365">
        <v>5119</v>
      </c>
      <c r="K53" s="365">
        <v>5589</v>
      </c>
      <c r="L53" s="365">
        <v>4390</v>
      </c>
      <c r="M53" s="366">
        <v>2897</v>
      </c>
    </row>
    <row r="54" spans="2:13" ht="27.75" customHeight="1">
      <c r="B54" s="108" t="s">
        <v>46</v>
      </c>
      <c r="C54" s="109"/>
      <c r="D54" s="109"/>
      <c r="E54" s="110"/>
      <c r="F54" s="110"/>
      <c r="G54" s="110"/>
      <c r="H54" s="110"/>
      <c r="I54" s="111"/>
      <c r="J54" s="111"/>
      <c r="K54" s="111"/>
      <c r="L54" s="111"/>
      <c r="M54" s="111"/>
    </row>
    <row r="55" spans="2:13"/>
  </sheetData>
  <sheetProtection algorithmName="SHA-512" hashValue="6Bhy6W1tRtutAcCkhwn/D8Xb66ieb/A7/yvM1mNxur4oPeYnKySBNaNExERLNp37PdqEpYtkKw8kp9GqhrjEYw==" saltValue="zSzbd8cWaRtV+/Zo2nQXI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40" zoomScaleNormal="4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573</v>
      </c>
      <c r="G54" s="116" t="s">
        <v>574</v>
      </c>
      <c r="H54" s="117" t="s">
        <v>575</v>
      </c>
    </row>
    <row r="55" spans="2:8" ht="52.5" customHeight="1">
      <c r="B55" s="118"/>
      <c r="C55" s="1234" t="s">
        <v>48</v>
      </c>
      <c r="D55" s="1234"/>
      <c r="E55" s="1235"/>
      <c r="F55" s="119">
        <v>1872</v>
      </c>
      <c r="G55" s="119">
        <v>2072</v>
      </c>
      <c r="H55" s="120">
        <v>2072</v>
      </c>
    </row>
    <row r="56" spans="2:8" ht="52.5" customHeight="1">
      <c r="B56" s="121"/>
      <c r="C56" s="1236" t="s">
        <v>49</v>
      </c>
      <c r="D56" s="1236"/>
      <c r="E56" s="1237"/>
      <c r="F56" s="122">
        <v>241</v>
      </c>
      <c r="G56" s="122">
        <v>170</v>
      </c>
      <c r="H56" s="123">
        <v>370</v>
      </c>
    </row>
    <row r="57" spans="2:8" ht="53.25" customHeight="1">
      <c r="B57" s="121"/>
      <c r="C57" s="1238" t="s">
        <v>50</v>
      </c>
      <c r="D57" s="1238"/>
      <c r="E57" s="1239"/>
      <c r="F57" s="124">
        <v>1336</v>
      </c>
      <c r="G57" s="124">
        <v>1569</v>
      </c>
      <c r="H57" s="125">
        <v>2410</v>
      </c>
    </row>
    <row r="58" spans="2:8" ht="45.75" customHeight="1">
      <c r="B58" s="126"/>
      <c r="C58" s="1226" t="s">
        <v>594</v>
      </c>
      <c r="D58" s="1227"/>
      <c r="E58" s="1228"/>
      <c r="F58" s="127">
        <v>643</v>
      </c>
      <c r="G58" s="127">
        <v>643</v>
      </c>
      <c r="H58" s="128">
        <v>643</v>
      </c>
    </row>
    <row r="59" spans="2:8" ht="45.75" customHeight="1">
      <c r="B59" s="126"/>
      <c r="C59" s="1226" t="s">
        <v>595</v>
      </c>
      <c r="D59" s="1227"/>
      <c r="E59" s="1228"/>
      <c r="F59" s="127" t="s">
        <v>529</v>
      </c>
      <c r="G59" s="127" t="s">
        <v>529</v>
      </c>
      <c r="H59" s="128">
        <v>450</v>
      </c>
    </row>
    <row r="60" spans="2:8" ht="45.75" customHeight="1">
      <c r="B60" s="126"/>
      <c r="C60" s="1226" t="s">
        <v>596</v>
      </c>
      <c r="D60" s="1227"/>
      <c r="E60" s="1228"/>
      <c r="F60" s="127">
        <v>367</v>
      </c>
      <c r="G60" s="127">
        <v>339</v>
      </c>
      <c r="H60" s="128">
        <v>339</v>
      </c>
    </row>
    <row r="61" spans="2:8" ht="45.75" customHeight="1">
      <c r="B61" s="126"/>
      <c r="C61" s="1226" t="s">
        <v>597</v>
      </c>
      <c r="D61" s="1227"/>
      <c r="E61" s="1228"/>
      <c r="F61" s="127" t="s">
        <v>529</v>
      </c>
      <c r="G61" s="127" t="s">
        <v>529</v>
      </c>
      <c r="H61" s="128">
        <v>316</v>
      </c>
    </row>
    <row r="62" spans="2:8" ht="45.75" customHeight="1" thickBot="1">
      <c r="B62" s="129"/>
      <c r="C62" s="1229" t="s">
        <v>598</v>
      </c>
      <c r="D62" s="1230"/>
      <c r="E62" s="1231"/>
      <c r="F62" s="130">
        <v>148</v>
      </c>
      <c r="G62" s="130">
        <v>148</v>
      </c>
      <c r="H62" s="131">
        <v>248</v>
      </c>
    </row>
    <row r="63" spans="2:8" ht="52.5" customHeight="1" thickBot="1">
      <c r="B63" s="132"/>
      <c r="C63" s="1232" t="s">
        <v>51</v>
      </c>
      <c r="D63" s="1232"/>
      <c r="E63" s="1233"/>
      <c r="F63" s="133">
        <v>3448</v>
      </c>
      <c r="G63" s="133">
        <v>3811</v>
      </c>
      <c r="H63" s="134">
        <v>4852</v>
      </c>
    </row>
    <row r="64" spans="2:8"/>
  </sheetData>
  <sheetProtection algorithmName="SHA-512" hashValue="U9PQmmH+132C6kbVIH7N6uz74u/9nSpYLlmxSBrZndJWiqVdSfM79CbxjVJh15Q7URJijQYpKMhhFlm9wMcxcA==" saltValue="AResSWyyX6RGBIrOaw0NK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O13" zoomScaleNormal="100" zoomScaleSheetLayoutView="55" workbookViewId="0">
      <selection activeCell="AN43" sqref="AN43:DC47"/>
    </sheetView>
  </sheetViews>
  <sheetFormatPr defaultColWidth="0" defaultRowHeight="0" customHeight="1" zeroHeight="1"/>
  <cols>
    <col min="1" max="1" width="6.375" style="1240" customWidth="1"/>
    <col min="2" max="107" width="2.5" style="1240" customWidth="1"/>
    <col min="108" max="108" width="6.125" style="1242" customWidth="1"/>
    <col min="109" max="109" width="5.875" style="1241" customWidth="1"/>
    <col min="110" max="16384" width="8.625" style="1240" hidden="1"/>
  </cols>
  <sheetData>
    <row r="1" spans="1:109" ht="42.75" customHeight="1">
      <c r="A1" s="1297"/>
      <c r="B1" s="1296"/>
      <c r="DD1" s="1240"/>
      <c r="DE1" s="1240"/>
    </row>
    <row r="2" spans="1:109" ht="25.5" customHeight="1">
      <c r="A2" s="1295"/>
      <c r="C2" s="1295"/>
      <c r="O2" s="1295"/>
      <c r="P2" s="1295"/>
      <c r="Q2" s="1295"/>
      <c r="R2" s="1295"/>
      <c r="S2" s="1295"/>
      <c r="T2" s="1295"/>
      <c r="U2" s="1295"/>
      <c r="V2" s="1295"/>
      <c r="W2" s="1295"/>
      <c r="X2" s="1295"/>
      <c r="Y2" s="1295"/>
      <c r="Z2" s="1295"/>
      <c r="AA2" s="1295"/>
      <c r="AB2" s="1295"/>
      <c r="AC2" s="1295"/>
      <c r="AD2" s="1295"/>
      <c r="AE2" s="1295"/>
      <c r="AF2" s="1295"/>
      <c r="AG2" s="1295"/>
      <c r="AH2" s="1295"/>
      <c r="AI2" s="1295"/>
      <c r="AU2" s="1295"/>
      <c r="BG2" s="1295"/>
      <c r="BS2" s="1295"/>
      <c r="CE2" s="1295"/>
      <c r="CQ2" s="1295"/>
      <c r="DD2" s="1240"/>
      <c r="DE2" s="1240"/>
    </row>
    <row r="3" spans="1:109" ht="25.5" customHeight="1">
      <c r="A3" s="1295"/>
      <c r="C3" s="1295"/>
      <c r="O3" s="1295"/>
      <c r="P3" s="1295"/>
      <c r="Q3" s="1295"/>
      <c r="R3" s="1295"/>
      <c r="S3" s="1295"/>
      <c r="T3" s="1295"/>
      <c r="U3" s="1295"/>
      <c r="V3" s="1295"/>
      <c r="W3" s="1295"/>
      <c r="X3" s="1295"/>
      <c r="Y3" s="1295"/>
      <c r="Z3" s="1295"/>
      <c r="AA3" s="1295"/>
      <c r="AB3" s="1295"/>
      <c r="AC3" s="1295"/>
      <c r="AD3" s="1295"/>
      <c r="AE3" s="1295"/>
      <c r="AF3" s="1295"/>
      <c r="AG3" s="1295"/>
      <c r="AH3" s="1295"/>
      <c r="AI3" s="1295"/>
      <c r="AU3" s="1295"/>
      <c r="BG3" s="1295"/>
      <c r="BS3" s="1295"/>
      <c r="CE3" s="1295"/>
      <c r="CQ3" s="1295"/>
      <c r="DD3" s="1240"/>
      <c r="DE3" s="1240"/>
    </row>
    <row r="4" spans="1:109" s="262" customFormat="1" ht="13.5">
      <c r="A4" s="1295"/>
      <c r="B4" s="1295"/>
      <c r="C4" s="1295"/>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5"/>
      <c r="AH4" s="1295"/>
      <c r="AI4" s="1295"/>
      <c r="AJ4" s="1295"/>
      <c r="AK4" s="1295"/>
      <c r="AL4" s="1295"/>
      <c r="AM4" s="1295"/>
      <c r="AN4" s="1295"/>
      <c r="AO4" s="1295"/>
      <c r="AP4" s="1295"/>
      <c r="AQ4" s="1295"/>
      <c r="AR4" s="1295"/>
      <c r="AS4" s="1295"/>
      <c r="AT4" s="1295"/>
      <c r="AU4" s="1295"/>
      <c r="AV4" s="1295"/>
      <c r="AW4" s="1295"/>
      <c r="AX4" s="1295"/>
      <c r="AY4" s="1295"/>
      <c r="AZ4" s="1295"/>
      <c r="BA4" s="1295"/>
      <c r="BB4" s="1295"/>
      <c r="BC4" s="1295"/>
      <c r="BD4" s="1295"/>
      <c r="BE4" s="1295"/>
      <c r="BF4" s="1295"/>
      <c r="BG4" s="1295"/>
      <c r="BH4" s="1295"/>
      <c r="BI4" s="1295"/>
      <c r="BJ4" s="1295"/>
      <c r="BK4" s="1295"/>
      <c r="BL4" s="1295"/>
      <c r="BM4" s="1295"/>
      <c r="BN4" s="1295"/>
      <c r="BO4" s="1295"/>
      <c r="BP4" s="1295"/>
      <c r="BQ4" s="1295"/>
      <c r="BR4" s="1295"/>
      <c r="BS4" s="1295"/>
      <c r="BT4" s="1295"/>
      <c r="BU4" s="1295"/>
      <c r="BV4" s="1295"/>
      <c r="BW4" s="1295"/>
      <c r="BX4" s="1295"/>
      <c r="BY4" s="1295"/>
      <c r="BZ4" s="1295"/>
      <c r="CA4" s="1295"/>
      <c r="CB4" s="1295"/>
      <c r="CC4" s="1295"/>
      <c r="CD4" s="1295"/>
      <c r="CE4" s="1295"/>
      <c r="CF4" s="1295"/>
      <c r="CG4" s="1295"/>
      <c r="CH4" s="1295"/>
      <c r="CI4" s="1295"/>
      <c r="CJ4" s="1295"/>
      <c r="CK4" s="1295"/>
      <c r="CL4" s="1295"/>
      <c r="CM4" s="1295"/>
      <c r="CN4" s="1295"/>
      <c r="CO4" s="1295"/>
      <c r="CP4" s="1295"/>
      <c r="CQ4" s="1295"/>
      <c r="CR4" s="1295"/>
      <c r="CS4" s="1295"/>
      <c r="CT4" s="1295"/>
      <c r="CU4" s="1295"/>
      <c r="CV4" s="1295"/>
      <c r="CW4" s="1295"/>
      <c r="CX4" s="1295"/>
      <c r="CY4" s="1295"/>
      <c r="CZ4" s="1295"/>
      <c r="DA4" s="1295"/>
      <c r="DB4" s="1295"/>
      <c r="DC4" s="1295"/>
      <c r="DD4" s="1295"/>
      <c r="DE4" s="1295"/>
    </row>
    <row r="5" spans="1:109" s="262" customFormat="1" ht="13.5">
      <c r="A5" s="1295"/>
      <c r="B5" s="1295"/>
      <c r="C5" s="1295"/>
      <c r="D5" s="1295"/>
      <c r="E5" s="1295"/>
      <c r="F5" s="1295"/>
      <c r="G5" s="1295"/>
      <c r="H5" s="1295"/>
      <c r="I5" s="1295"/>
      <c r="J5" s="1295"/>
      <c r="K5" s="1295"/>
      <c r="L5" s="1295"/>
      <c r="M5" s="1295"/>
      <c r="N5" s="1295"/>
      <c r="O5" s="1295"/>
      <c r="P5" s="1295"/>
      <c r="Q5" s="1295"/>
      <c r="R5" s="1295"/>
      <c r="S5" s="1295"/>
      <c r="T5" s="1295"/>
      <c r="U5" s="1295"/>
      <c r="V5" s="1295"/>
      <c r="W5" s="1295"/>
      <c r="X5" s="1295"/>
      <c r="Y5" s="1295"/>
      <c r="Z5" s="1295"/>
      <c r="AA5" s="1295"/>
      <c r="AB5" s="1295"/>
      <c r="AC5" s="1295"/>
      <c r="AD5" s="1295"/>
      <c r="AE5" s="1295"/>
      <c r="AF5" s="1295"/>
      <c r="AG5" s="1295"/>
      <c r="AH5" s="1295"/>
      <c r="AI5" s="1295"/>
      <c r="AJ5" s="1295"/>
      <c r="AK5" s="1295"/>
      <c r="AL5" s="1295"/>
      <c r="AM5" s="1295"/>
      <c r="AN5" s="1295"/>
      <c r="AO5" s="1295"/>
      <c r="AP5" s="1295"/>
      <c r="AQ5" s="1295"/>
      <c r="AR5" s="1295"/>
      <c r="AS5" s="1295"/>
      <c r="AT5" s="1295"/>
      <c r="AU5" s="1295"/>
      <c r="AV5" s="1295"/>
      <c r="AW5" s="1295"/>
      <c r="AX5" s="1295"/>
      <c r="AY5" s="1295"/>
      <c r="AZ5" s="1295"/>
      <c r="BA5" s="1295"/>
      <c r="BB5" s="1295"/>
      <c r="BC5" s="1295"/>
      <c r="BD5" s="1295"/>
      <c r="BE5" s="1295"/>
      <c r="BF5" s="1295"/>
      <c r="BG5" s="1295"/>
      <c r="BH5" s="1295"/>
      <c r="BI5" s="1295"/>
      <c r="BJ5" s="1295"/>
      <c r="BK5" s="1295"/>
      <c r="BL5" s="1295"/>
      <c r="BM5" s="1295"/>
      <c r="BN5" s="1295"/>
      <c r="BO5" s="1295"/>
      <c r="BP5" s="1295"/>
      <c r="BQ5" s="1295"/>
      <c r="BR5" s="1295"/>
      <c r="BS5" s="1295"/>
      <c r="BT5" s="1295"/>
      <c r="BU5" s="1295"/>
      <c r="BV5" s="1295"/>
      <c r="BW5" s="1295"/>
      <c r="BX5" s="1295"/>
      <c r="BY5" s="1295"/>
      <c r="BZ5" s="1295"/>
      <c r="CA5" s="1295"/>
      <c r="CB5" s="1295"/>
      <c r="CC5" s="1295"/>
      <c r="CD5" s="1295"/>
      <c r="CE5" s="1295"/>
      <c r="CF5" s="1295"/>
      <c r="CG5" s="1295"/>
      <c r="CH5" s="1295"/>
      <c r="CI5" s="1295"/>
      <c r="CJ5" s="1295"/>
      <c r="CK5" s="1295"/>
      <c r="CL5" s="1295"/>
      <c r="CM5" s="1295"/>
      <c r="CN5" s="1295"/>
      <c r="CO5" s="1295"/>
      <c r="CP5" s="1295"/>
      <c r="CQ5" s="1295"/>
      <c r="CR5" s="1295"/>
      <c r="CS5" s="1295"/>
      <c r="CT5" s="1295"/>
      <c r="CU5" s="1295"/>
      <c r="CV5" s="1295"/>
      <c r="CW5" s="1295"/>
      <c r="CX5" s="1295"/>
      <c r="CY5" s="1295"/>
      <c r="CZ5" s="1295"/>
      <c r="DA5" s="1295"/>
      <c r="DB5" s="1295"/>
      <c r="DC5" s="1295"/>
      <c r="DD5" s="1295"/>
      <c r="DE5" s="1295"/>
    </row>
    <row r="6" spans="1:109" s="262" customFormat="1" ht="13.5">
      <c r="A6" s="1295"/>
      <c r="B6" s="1295"/>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c r="AD6" s="1295"/>
      <c r="AE6" s="1295"/>
      <c r="AF6" s="1295"/>
      <c r="AG6" s="1295"/>
      <c r="AH6" s="1295"/>
      <c r="AI6" s="1295"/>
      <c r="AJ6" s="1295"/>
      <c r="AK6" s="1295"/>
      <c r="AL6" s="1295"/>
      <c r="AM6" s="1295"/>
      <c r="AN6" s="1295"/>
      <c r="AO6" s="1295"/>
      <c r="AP6" s="1295"/>
      <c r="AQ6" s="1295"/>
      <c r="AR6" s="1295"/>
      <c r="AS6" s="1295"/>
      <c r="AT6" s="1295"/>
      <c r="AU6" s="1295"/>
      <c r="AV6" s="1295"/>
      <c r="AW6" s="1295"/>
      <c r="AX6" s="1295"/>
      <c r="AY6" s="1295"/>
      <c r="AZ6" s="1295"/>
      <c r="BA6" s="1295"/>
      <c r="BB6" s="1295"/>
      <c r="BC6" s="1295"/>
      <c r="BD6" s="1295"/>
      <c r="BE6" s="1295"/>
      <c r="BF6" s="1295"/>
      <c r="BG6" s="1295"/>
      <c r="BH6" s="1295"/>
      <c r="BI6" s="1295"/>
      <c r="BJ6" s="1295"/>
      <c r="BK6" s="1295"/>
      <c r="BL6" s="1295"/>
      <c r="BM6" s="1295"/>
      <c r="BN6" s="1295"/>
      <c r="BO6" s="1295"/>
      <c r="BP6" s="1295"/>
      <c r="BQ6" s="1295"/>
      <c r="BR6" s="1295"/>
      <c r="BS6" s="1295"/>
      <c r="BT6" s="1295"/>
      <c r="BU6" s="1295"/>
      <c r="BV6" s="1295"/>
      <c r="BW6" s="1295"/>
      <c r="BX6" s="1295"/>
      <c r="BY6" s="1295"/>
      <c r="BZ6" s="1295"/>
      <c r="CA6" s="1295"/>
      <c r="CB6" s="1295"/>
      <c r="CC6" s="1295"/>
      <c r="CD6" s="1295"/>
      <c r="CE6" s="1295"/>
      <c r="CF6" s="1295"/>
      <c r="CG6" s="1295"/>
      <c r="CH6" s="1295"/>
      <c r="CI6" s="1295"/>
      <c r="CJ6" s="1295"/>
      <c r="CK6" s="1295"/>
      <c r="CL6" s="1295"/>
      <c r="CM6" s="1295"/>
      <c r="CN6" s="1295"/>
      <c r="CO6" s="1295"/>
      <c r="CP6" s="1295"/>
      <c r="CQ6" s="1295"/>
      <c r="CR6" s="1295"/>
      <c r="CS6" s="1295"/>
      <c r="CT6" s="1295"/>
      <c r="CU6" s="1295"/>
      <c r="CV6" s="1295"/>
      <c r="CW6" s="1295"/>
      <c r="CX6" s="1295"/>
      <c r="CY6" s="1295"/>
      <c r="CZ6" s="1295"/>
      <c r="DA6" s="1295"/>
      <c r="DB6" s="1295"/>
      <c r="DC6" s="1295"/>
      <c r="DD6" s="1295"/>
      <c r="DE6" s="1295"/>
    </row>
    <row r="7" spans="1:109" s="262" customFormat="1" ht="13.5">
      <c r="A7" s="1295"/>
      <c r="B7" s="1295"/>
      <c r="C7" s="1295"/>
      <c r="D7" s="1295"/>
      <c r="E7" s="1295"/>
      <c r="F7" s="1295"/>
      <c r="G7" s="1295"/>
      <c r="H7" s="1295"/>
      <c r="I7" s="1295"/>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5"/>
      <c r="AG7" s="1295"/>
      <c r="AH7" s="1295"/>
      <c r="AI7" s="1295"/>
      <c r="AJ7" s="1295"/>
      <c r="AK7" s="1295"/>
      <c r="AL7" s="1295"/>
      <c r="AM7" s="1295"/>
      <c r="AN7" s="1295"/>
      <c r="AO7" s="1295"/>
      <c r="AP7" s="1295"/>
      <c r="AQ7" s="1295"/>
      <c r="AR7" s="1295"/>
      <c r="AS7" s="1295"/>
      <c r="AT7" s="1295"/>
      <c r="AU7" s="1295"/>
      <c r="AV7" s="1295"/>
      <c r="AW7" s="1295"/>
      <c r="AX7" s="1295"/>
      <c r="AY7" s="1295"/>
      <c r="AZ7" s="1295"/>
      <c r="BA7" s="1295"/>
      <c r="BB7" s="1295"/>
      <c r="BC7" s="1295"/>
      <c r="BD7" s="1295"/>
      <c r="BE7" s="1295"/>
      <c r="BF7" s="1295"/>
      <c r="BG7" s="1295"/>
      <c r="BH7" s="1295"/>
      <c r="BI7" s="1295"/>
      <c r="BJ7" s="1295"/>
      <c r="BK7" s="1295"/>
      <c r="BL7" s="1295"/>
      <c r="BM7" s="1295"/>
      <c r="BN7" s="1295"/>
      <c r="BO7" s="1295"/>
      <c r="BP7" s="1295"/>
      <c r="BQ7" s="1295"/>
      <c r="BR7" s="1295"/>
      <c r="BS7" s="1295"/>
      <c r="BT7" s="1295"/>
      <c r="BU7" s="1295"/>
      <c r="BV7" s="1295"/>
      <c r="BW7" s="1295"/>
      <c r="BX7" s="1295"/>
      <c r="BY7" s="1295"/>
      <c r="BZ7" s="1295"/>
      <c r="CA7" s="1295"/>
      <c r="CB7" s="1295"/>
      <c r="CC7" s="1295"/>
      <c r="CD7" s="1295"/>
      <c r="CE7" s="1295"/>
      <c r="CF7" s="1295"/>
      <c r="CG7" s="1295"/>
      <c r="CH7" s="1295"/>
      <c r="CI7" s="1295"/>
      <c r="CJ7" s="1295"/>
      <c r="CK7" s="1295"/>
      <c r="CL7" s="1295"/>
      <c r="CM7" s="1295"/>
      <c r="CN7" s="1295"/>
      <c r="CO7" s="1295"/>
      <c r="CP7" s="1295"/>
      <c r="CQ7" s="1295"/>
      <c r="CR7" s="1295"/>
      <c r="CS7" s="1295"/>
      <c r="CT7" s="1295"/>
      <c r="CU7" s="1295"/>
      <c r="CV7" s="1295"/>
      <c r="CW7" s="1295"/>
      <c r="CX7" s="1295"/>
      <c r="CY7" s="1295"/>
      <c r="CZ7" s="1295"/>
      <c r="DA7" s="1295"/>
      <c r="DB7" s="1295"/>
      <c r="DC7" s="1295"/>
      <c r="DD7" s="1295"/>
      <c r="DE7" s="1295"/>
    </row>
    <row r="8" spans="1:109" s="262" customFormat="1" ht="13.5">
      <c r="A8" s="1295"/>
      <c r="B8" s="1295"/>
      <c r="C8" s="1295"/>
      <c r="D8" s="1295"/>
      <c r="E8" s="1295"/>
      <c r="F8" s="1295"/>
      <c r="G8" s="1295"/>
      <c r="H8" s="1295"/>
      <c r="I8" s="1295"/>
      <c r="J8" s="1295"/>
      <c r="K8" s="1295"/>
      <c r="L8" s="1295"/>
      <c r="M8" s="1295"/>
      <c r="N8" s="1295"/>
      <c r="O8" s="1295"/>
      <c r="P8" s="1295"/>
      <c r="Q8" s="1295"/>
      <c r="R8" s="1295"/>
      <c r="S8" s="1295"/>
      <c r="T8" s="1295"/>
      <c r="U8" s="1295"/>
      <c r="V8" s="1295"/>
      <c r="W8" s="1295"/>
      <c r="X8" s="1295"/>
      <c r="Y8" s="1295"/>
      <c r="Z8" s="1295"/>
      <c r="AA8" s="1295"/>
      <c r="AB8" s="1295"/>
      <c r="AC8" s="1295"/>
      <c r="AD8" s="1295"/>
      <c r="AE8" s="1295"/>
      <c r="AF8" s="1295"/>
      <c r="AG8" s="1295"/>
      <c r="AH8" s="1295"/>
      <c r="AI8" s="1295"/>
      <c r="AJ8" s="1295"/>
      <c r="AK8" s="1295"/>
      <c r="AL8" s="1295"/>
      <c r="AM8" s="1295"/>
      <c r="AN8" s="1295"/>
      <c r="AO8" s="1295"/>
      <c r="AP8" s="1295"/>
      <c r="AQ8" s="1295"/>
      <c r="AR8" s="1295"/>
      <c r="AS8" s="1295"/>
      <c r="AT8" s="1295"/>
      <c r="AU8" s="1295"/>
      <c r="AV8" s="1295"/>
      <c r="AW8" s="1295"/>
      <c r="AX8" s="1295"/>
      <c r="AY8" s="1295"/>
      <c r="AZ8" s="1295"/>
      <c r="BA8" s="1295"/>
      <c r="BB8" s="1295"/>
      <c r="BC8" s="1295"/>
      <c r="BD8" s="1295"/>
      <c r="BE8" s="1295"/>
      <c r="BF8" s="1295"/>
      <c r="BG8" s="1295"/>
      <c r="BH8" s="1295"/>
      <c r="BI8" s="1295"/>
      <c r="BJ8" s="1295"/>
      <c r="BK8" s="1295"/>
      <c r="BL8" s="1295"/>
      <c r="BM8" s="1295"/>
      <c r="BN8" s="1295"/>
      <c r="BO8" s="1295"/>
      <c r="BP8" s="1295"/>
      <c r="BQ8" s="1295"/>
      <c r="BR8" s="1295"/>
      <c r="BS8" s="1295"/>
      <c r="BT8" s="1295"/>
      <c r="BU8" s="1295"/>
      <c r="BV8" s="1295"/>
      <c r="BW8" s="1295"/>
      <c r="BX8" s="1295"/>
      <c r="BY8" s="1295"/>
      <c r="BZ8" s="1295"/>
      <c r="CA8" s="1295"/>
      <c r="CB8" s="1295"/>
      <c r="CC8" s="1295"/>
      <c r="CD8" s="1295"/>
      <c r="CE8" s="1295"/>
      <c r="CF8" s="1295"/>
      <c r="CG8" s="1295"/>
      <c r="CH8" s="1295"/>
      <c r="CI8" s="1295"/>
      <c r="CJ8" s="1295"/>
      <c r="CK8" s="1295"/>
      <c r="CL8" s="1295"/>
      <c r="CM8" s="1295"/>
      <c r="CN8" s="1295"/>
      <c r="CO8" s="1295"/>
      <c r="CP8" s="1295"/>
      <c r="CQ8" s="1295"/>
      <c r="CR8" s="1295"/>
      <c r="CS8" s="1295"/>
      <c r="CT8" s="1295"/>
      <c r="CU8" s="1295"/>
      <c r="CV8" s="1295"/>
      <c r="CW8" s="1295"/>
      <c r="CX8" s="1295"/>
      <c r="CY8" s="1295"/>
      <c r="CZ8" s="1295"/>
      <c r="DA8" s="1295"/>
      <c r="DB8" s="1295"/>
      <c r="DC8" s="1295"/>
      <c r="DD8" s="1295"/>
      <c r="DE8" s="1295"/>
    </row>
    <row r="9" spans="1:109" s="262" customFormat="1" ht="13.5">
      <c r="A9" s="1295"/>
      <c r="B9" s="1295"/>
      <c r="C9" s="1295"/>
      <c r="D9" s="1295"/>
      <c r="E9" s="1295"/>
      <c r="F9" s="1295"/>
      <c r="G9" s="1295"/>
      <c r="H9" s="1295"/>
      <c r="I9" s="1295"/>
      <c r="J9" s="1295"/>
      <c r="K9" s="1295"/>
      <c r="L9" s="1295"/>
      <c r="M9" s="1295"/>
      <c r="N9" s="1295"/>
      <c r="O9" s="1295"/>
      <c r="P9" s="1295"/>
      <c r="Q9" s="1295"/>
      <c r="R9" s="1295"/>
      <c r="S9" s="1295"/>
      <c r="T9" s="1295"/>
      <c r="U9" s="1295"/>
      <c r="V9" s="1295"/>
      <c r="W9" s="1295"/>
      <c r="X9" s="1295"/>
      <c r="Y9" s="1295"/>
      <c r="Z9" s="1295"/>
      <c r="AA9" s="1295"/>
      <c r="AB9" s="1295"/>
      <c r="AC9" s="1295"/>
      <c r="AD9" s="1295"/>
      <c r="AE9" s="1295"/>
      <c r="AF9" s="1295"/>
      <c r="AG9" s="1295"/>
      <c r="AH9" s="1295"/>
      <c r="AI9" s="1295"/>
      <c r="AJ9" s="1295"/>
      <c r="AK9" s="1295"/>
      <c r="AL9" s="1295"/>
      <c r="AM9" s="1295"/>
      <c r="AN9" s="1295"/>
      <c r="AO9" s="1295"/>
      <c r="AP9" s="1295"/>
      <c r="AQ9" s="1295"/>
      <c r="AR9" s="1295"/>
      <c r="AS9" s="1295"/>
      <c r="AT9" s="1295"/>
      <c r="AU9" s="1295"/>
      <c r="AV9" s="1295"/>
      <c r="AW9" s="1295"/>
      <c r="AX9" s="1295"/>
      <c r="AY9" s="1295"/>
      <c r="AZ9" s="1295"/>
      <c r="BA9" s="1295"/>
      <c r="BB9" s="1295"/>
      <c r="BC9" s="1295"/>
      <c r="BD9" s="1295"/>
      <c r="BE9" s="1295"/>
      <c r="BF9" s="1295"/>
      <c r="BG9" s="1295"/>
      <c r="BH9" s="1295"/>
      <c r="BI9" s="1295"/>
      <c r="BJ9" s="1295"/>
      <c r="BK9" s="1295"/>
      <c r="BL9" s="1295"/>
      <c r="BM9" s="1295"/>
      <c r="BN9" s="1295"/>
      <c r="BO9" s="1295"/>
      <c r="BP9" s="1295"/>
      <c r="BQ9" s="1295"/>
      <c r="BR9" s="1295"/>
      <c r="BS9" s="1295"/>
      <c r="BT9" s="1295"/>
      <c r="BU9" s="1295"/>
      <c r="BV9" s="1295"/>
      <c r="BW9" s="1295"/>
      <c r="BX9" s="1295"/>
      <c r="BY9" s="1295"/>
      <c r="BZ9" s="1295"/>
      <c r="CA9" s="1295"/>
      <c r="CB9" s="1295"/>
      <c r="CC9" s="1295"/>
      <c r="CD9" s="1295"/>
      <c r="CE9" s="1295"/>
      <c r="CF9" s="1295"/>
      <c r="CG9" s="1295"/>
      <c r="CH9" s="1295"/>
      <c r="CI9" s="1295"/>
      <c r="CJ9" s="1295"/>
      <c r="CK9" s="1295"/>
      <c r="CL9" s="1295"/>
      <c r="CM9" s="1295"/>
      <c r="CN9" s="1295"/>
      <c r="CO9" s="1295"/>
      <c r="CP9" s="1295"/>
      <c r="CQ9" s="1295"/>
      <c r="CR9" s="1295"/>
      <c r="CS9" s="1295"/>
      <c r="CT9" s="1295"/>
      <c r="CU9" s="1295"/>
      <c r="CV9" s="1295"/>
      <c r="CW9" s="1295"/>
      <c r="CX9" s="1295"/>
      <c r="CY9" s="1295"/>
      <c r="CZ9" s="1295"/>
      <c r="DA9" s="1295"/>
      <c r="DB9" s="1295"/>
      <c r="DC9" s="1295"/>
      <c r="DD9" s="1295"/>
      <c r="DE9" s="1295"/>
    </row>
    <row r="10" spans="1:109" s="262" customFormat="1" ht="13.5">
      <c r="A10" s="1295"/>
      <c r="B10" s="1295"/>
      <c r="C10" s="1295"/>
      <c r="D10" s="1295"/>
      <c r="E10" s="1295"/>
      <c r="F10" s="1295"/>
      <c r="G10" s="1295"/>
      <c r="H10" s="1295"/>
      <c r="I10" s="1295"/>
      <c r="J10" s="1295"/>
      <c r="K10" s="1295"/>
      <c r="L10" s="1295"/>
      <c r="M10" s="1295"/>
      <c r="N10" s="1295"/>
      <c r="O10" s="1295"/>
      <c r="P10" s="1295"/>
      <c r="Q10" s="1295"/>
      <c r="R10" s="1295"/>
      <c r="S10" s="1295"/>
      <c r="T10" s="1295"/>
      <c r="U10" s="1295"/>
      <c r="V10" s="1295"/>
      <c r="W10" s="1295"/>
      <c r="X10" s="1295"/>
      <c r="Y10" s="1295"/>
      <c r="Z10" s="1295"/>
      <c r="AA10" s="1295"/>
      <c r="AB10" s="1295"/>
      <c r="AC10" s="1295"/>
      <c r="AD10" s="1295"/>
      <c r="AE10" s="1295"/>
      <c r="AF10" s="1295"/>
      <c r="AG10" s="1295"/>
      <c r="AH10" s="1295"/>
      <c r="AI10" s="1295"/>
      <c r="AJ10" s="1295"/>
      <c r="AK10" s="1295"/>
      <c r="AL10" s="1295"/>
      <c r="AM10" s="1295"/>
      <c r="AN10" s="1295"/>
      <c r="AO10" s="1295"/>
      <c r="AP10" s="1295"/>
      <c r="AQ10" s="1295"/>
      <c r="AR10" s="1295"/>
      <c r="AS10" s="1295"/>
      <c r="AT10" s="1295"/>
      <c r="AU10" s="1295"/>
      <c r="AV10" s="1295"/>
      <c r="AW10" s="1295"/>
      <c r="AX10" s="1295"/>
      <c r="AY10" s="1295"/>
      <c r="AZ10" s="1295"/>
      <c r="BA10" s="1295"/>
      <c r="BB10" s="1295"/>
      <c r="BC10" s="1295"/>
      <c r="BD10" s="1295"/>
      <c r="BE10" s="1295"/>
      <c r="BF10" s="1295"/>
      <c r="BG10" s="1295"/>
      <c r="BH10" s="1295"/>
      <c r="BI10" s="1295"/>
      <c r="BJ10" s="1295"/>
      <c r="BK10" s="1295"/>
      <c r="BL10" s="1295"/>
      <c r="BM10" s="1295"/>
      <c r="BN10" s="1295"/>
      <c r="BO10" s="1295"/>
      <c r="BP10" s="1295"/>
      <c r="BQ10" s="1295"/>
      <c r="BR10" s="1295"/>
      <c r="BS10" s="1295"/>
      <c r="BT10" s="1295"/>
      <c r="BU10" s="1295"/>
      <c r="BV10" s="1295"/>
      <c r="BW10" s="1295"/>
      <c r="BX10" s="1295"/>
      <c r="BY10" s="1295"/>
      <c r="BZ10" s="1295"/>
      <c r="CA10" s="1295"/>
      <c r="CB10" s="1295"/>
      <c r="CC10" s="1295"/>
      <c r="CD10" s="1295"/>
      <c r="CE10" s="1295"/>
      <c r="CF10" s="1295"/>
      <c r="CG10" s="1295"/>
      <c r="CH10" s="1295"/>
      <c r="CI10" s="1295"/>
      <c r="CJ10" s="1295"/>
      <c r="CK10" s="1295"/>
      <c r="CL10" s="1295"/>
      <c r="CM10" s="1295"/>
      <c r="CN10" s="1295"/>
      <c r="CO10" s="1295"/>
      <c r="CP10" s="1295"/>
      <c r="CQ10" s="1295"/>
      <c r="CR10" s="1295"/>
      <c r="CS10" s="1295"/>
      <c r="CT10" s="1295"/>
      <c r="CU10" s="1295"/>
      <c r="CV10" s="1295"/>
      <c r="CW10" s="1295"/>
      <c r="CX10" s="1295"/>
      <c r="CY10" s="1295"/>
      <c r="CZ10" s="1295"/>
      <c r="DA10" s="1295"/>
      <c r="DB10" s="1295"/>
      <c r="DC10" s="1295"/>
      <c r="DD10" s="1295"/>
      <c r="DE10" s="1295"/>
    </row>
    <row r="11" spans="1:109" s="262" customFormat="1" ht="13.5">
      <c r="A11" s="1295"/>
      <c r="B11" s="1295"/>
      <c r="C11" s="1295"/>
      <c r="D11" s="1295"/>
      <c r="E11" s="1295"/>
      <c r="F11" s="1295"/>
      <c r="G11" s="1295"/>
      <c r="H11" s="1295"/>
      <c r="I11" s="1295"/>
      <c r="J11" s="1295"/>
      <c r="K11" s="1295"/>
      <c r="L11" s="1295"/>
      <c r="M11" s="1295"/>
      <c r="N11" s="1295"/>
      <c r="O11" s="1295"/>
      <c r="P11" s="1295"/>
      <c r="Q11" s="1295"/>
      <c r="R11" s="1295"/>
      <c r="S11" s="1295"/>
      <c r="T11" s="1295"/>
      <c r="U11" s="1295"/>
      <c r="V11" s="1295"/>
      <c r="W11" s="1295"/>
      <c r="X11" s="1295"/>
      <c r="Y11" s="1295"/>
      <c r="Z11" s="1295"/>
      <c r="AA11" s="1295"/>
      <c r="AB11" s="1295"/>
      <c r="AC11" s="1295"/>
      <c r="AD11" s="1295"/>
      <c r="AE11" s="1295"/>
      <c r="AF11" s="1295"/>
      <c r="AG11" s="1295"/>
      <c r="AH11" s="1295"/>
      <c r="AI11" s="1295"/>
      <c r="AJ11" s="1295"/>
      <c r="AK11" s="1295"/>
      <c r="AL11" s="1295"/>
      <c r="AM11" s="1295"/>
      <c r="AN11" s="1295"/>
      <c r="AO11" s="1295"/>
      <c r="AP11" s="1295"/>
      <c r="AQ11" s="1295"/>
      <c r="AR11" s="1295"/>
      <c r="AS11" s="1295"/>
      <c r="AT11" s="1295"/>
      <c r="AU11" s="1295"/>
      <c r="AV11" s="1295"/>
      <c r="AW11" s="1295"/>
      <c r="AX11" s="1295"/>
      <c r="AY11" s="1295"/>
      <c r="AZ11" s="1295"/>
      <c r="BA11" s="1295"/>
      <c r="BB11" s="1295"/>
      <c r="BC11" s="1295"/>
      <c r="BD11" s="1295"/>
      <c r="BE11" s="1295"/>
      <c r="BF11" s="1295"/>
      <c r="BG11" s="1295"/>
      <c r="BH11" s="1295"/>
      <c r="BI11" s="1295"/>
      <c r="BJ11" s="1295"/>
      <c r="BK11" s="1295"/>
      <c r="BL11" s="1295"/>
      <c r="BM11" s="1295"/>
      <c r="BN11" s="1295"/>
      <c r="BO11" s="1295"/>
      <c r="BP11" s="1295"/>
      <c r="BQ11" s="1295"/>
      <c r="BR11" s="1295"/>
      <c r="BS11" s="1295"/>
      <c r="BT11" s="1295"/>
      <c r="BU11" s="1295"/>
      <c r="BV11" s="1295"/>
      <c r="BW11" s="1295"/>
      <c r="BX11" s="1295"/>
      <c r="BY11" s="1295"/>
      <c r="BZ11" s="1295"/>
      <c r="CA11" s="1295"/>
      <c r="CB11" s="1295"/>
      <c r="CC11" s="1295"/>
      <c r="CD11" s="1295"/>
      <c r="CE11" s="1295"/>
      <c r="CF11" s="1295"/>
      <c r="CG11" s="1295"/>
      <c r="CH11" s="1295"/>
      <c r="CI11" s="1295"/>
      <c r="CJ11" s="1295"/>
      <c r="CK11" s="1295"/>
      <c r="CL11" s="1295"/>
      <c r="CM11" s="1295"/>
      <c r="CN11" s="1295"/>
      <c r="CO11" s="1295"/>
      <c r="CP11" s="1295"/>
      <c r="CQ11" s="1295"/>
      <c r="CR11" s="1295"/>
      <c r="CS11" s="1295"/>
      <c r="CT11" s="1295"/>
      <c r="CU11" s="1295"/>
      <c r="CV11" s="1295"/>
      <c r="CW11" s="1295"/>
      <c r="CX11" s="1295"/>
      <c r="CY11" s="1295"/>
      <c r="CZ11" s="1295"/>
      <c r="DA11" s="1295"/>
      <c r="DB11" s="1295"/>
      <c r="DC11" s="1295"/>
      <c r="DD11" s="1295"/>
      <c r="DE11" s="1295"/>
    </row>
    <row r="12" spans="1:109" s="262" customFormat="1" ht="13.5">
      <c r="A12" s="1295"/>
      <c r="B12" s="1295"/>
      <c r="C12" s="1295"/>
      <c r="D12" s="1295"/>
      <c r="E12" s="1295"/>
      <c r="F12" s="1295"/>
      <c r="G12" s="1295"/>
      <c r="H12" s="1295"/>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5"/>
      <c r="AL12" s="1295"/>
      <c r="AM12" s="1295"/>
      <c r="AN12" s="1295"/>
      <c r="AO12" s="1295"/>
      <c r="AP12" s="1295"/>
      <c r="AQ12" s="1295"/>
      <c r="AR12" s="1295"/>
      <c r="AS12" s="1295"/>
      <c r="AT12" s="1295"/>
      <c r="AU12" s="1295"/>
      <c r="AV12" s="1295"/>
      <c r="AW12" s="1295"/>
      <c r="AX12" s="1295"/>
      <c r="AY12" s="1295"/>
      <c r="AZ12" s="1295"/>
      <c r="BA12" s="1295"/>
      <c r="BB12" s="1295"/>
      <c r="BC12" s="1295"/>
      <c r="BD12" s="1295"/>
      <c r="BE12" s="1295"/>
      <c r="BF12" s="1295"/>
      <c r="BG12" s="1295"/>
      <c r="BH12" s="1295"/>
      <c r="BI12" s="1295"/>
      <c r="BJ12" s="1295"/>
      <c r="BK12" s="1295"/>
      <c r="BL12" s="1295"/>
      <c r="BM12" s="1295"/>
      <c r="BN12" s="1295"/>
      <c r="BO12" s="1295"/>
      <c r="BP12" s="1295"/>
      <c r="BQ12" s="1295"/>
      <c r="BR12" s="1295"/>
      <c r="BS12" s="1295"/>
      <c r="BT12" s="1295"/>
      <c r="BU12" s="1295"/>
      <c r="BV12" s="1295"/>
      <c r="BW12" s="1295"/>
      <c r="BX12" s="1295"/>
      <c r="BY12" s="1295"/>
      <c r="BZ12" s="1295"/>
      <c r="CA12" s="1295"/>
      <c r="CB12" s="1295"/>
      <c r="CC12" s="1295"/>
      <c r="CD12" s="1295"/>
      <c r="CE12" s="1295"/>
      <c r="CF12" s="1295"/>
      <c r="CG12" s="1295"/>
      <c r="CH12" s="1295"/>
      <c r="CI12" s="1295"/>
      <c r="CJ12" s="1295"/>
      <c r="CK12" s="1295"/>
      <c r="CL12" s="1295"/>
      <c r="CM12" s="1295"/>
      <c r="CN12" s="1295"/>
      <c r="CO12" s="1295"/>
      <c r="CP12" s="1295"/>
      <c r="CQ12" s="1295"/>
      <c r="CR12" s="1295"/>
      <c r="CS12" s="1295"/>
      <c r="CT12" s="1295"/>
      <c r="CU12" s="1295"/>
      <c r="CV12" s="1295"/>
      <c r="CW12" s="1295"/>
      <c r="CX12" s="1295"/>
      <c r="CY12" s="1295"/>
      <c r="CZ12" s="1295"/>
      <c r="DA12" s="1295"/>
      <c r="DB12" s="1295"/>
      <c r="DC12" s="1295"/>
      <c r="DD12" s="1295"/>
      <c r="DE12" s="1295"/>
    </row>
    <row r="13" spans="1:109" s="262" customFormat="1" ht="13.5">
      <c r="A13" s="1295"/>
      <c r="B13" s="1295"/>
      <c r="C13" s="1295"/>
      <c r="D13" s="1295"/>
      <c r="E13" s="1295"/>
      <c r="F13" s="1295"/>
      <c r="G13" s="1295"/>
      <c r="H13" s="1295"/>
      <c r="I13" s="1295"/>
      <c r="J13" s="1295"/>
      <c r="K13" s="1295"/>
      <c r="L13" s="1295"/>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5"/>
      <c r="AL13" s="1295"/>
      <c r="AM13" s="1295"/>
      <c r="AN13" s="1295"/>
      <c r="AO13" s="1295"/>
      <c r="AP13" s="1295"/>
      <c r="AQ13" s="1295"/>
      <c r="AR13" s="1295"/>
      <c r="AS13" s="1295"/>
      <c r="AT13" s="1295"/>
      <c r="AU13" s="1295"/>
      <c r="AV13" s="1295"/>
      <c r="AW13" s="1295"/>
      <c r="AX13" s="1295"/>
      <c r="AY13" s="1295"/>
      <c r="AZ13" s="1295"/>
      <c r="BA13" s="1295"/>
      <c r="BB13" s="1295"/>
      <c r="BC13" s="1295"/>
      <c r="BD13" s="1295"/>
      <c r="BE13" s="1295"/>
      <c r="BF13" s="1295"/>
      <c r="BG13" s="1295"/>
      <c r="BH13" s="1295"/>
      <c r="BI13" s="1295"/>
      <c r="BJ13" s="1295"/>
      <c r="BK13" s="1295"/>
      <c r="BL13" s="1295"/>
      <c r="BM13" s="1295"/>
      <c r="BN13" s="1295"/>
      <c r="BO13" s="1295"/>
      <c r="BP13" s="1295"/>
      <c r="BQ13" s="1295"/>
      <c r="BR13" s="1295"/>
      <c r="BS13" s="1295"/>
      <c r="BT13" s="1295"/>
      <c r="BU13" s="1295"/>
      <c r="BV13" s="1295"/>
      <c r="BW13" s="1295"/>
      <c r="BX13" s="1295"/>
      <c r="BY13" s="1295"/>
      <c r="BZ13" s="1295"/>
      <c r="CA13" s="1295"/>
      <c r="CB13" s="1295"/>
      <c r="CC13" s="1295"/>
      <c r="CD13" s="1295"/>
      <c r="CE13" s="1295"/>
      <c r="CF13" s="1295"/>
      <c r="CG13" s="1295"/>
      <c r="CH13" s="1295"/>
      <c r="CI13" s="1295"/>
      <c r="CJ13" s="1295"/>
      <c r="CK13" s="1295"/>
      <c r="CL13" s="1295"/>
      <c r="CM13" s="1295"/>
      <c r="CN13" s="1295"/>
      <c r="CO13" s="1295"/>
      <c r="CP13" s="1295"/>
      <c r="CQ13" s="1295"/>
      <c r="CR13" s="1295"/>
      <c r="CS13" s="1295"/>
      <c r="CT13" s="1295"/>
      <c r="CU13" s="1295"/>
      <c r="CV13" s="1295"/>
      <c r="CW13" s="1295"/>
      <c r="CX13" s="1295"/>
      <c r="CY13" s="1295"/>
      <c r="CZ13" s="1295"/>
      <c r="DA13" s="1295"/>
      <c r="DB13" s="1295"/>
      <c r="DC13" s="1295"/>
      <c r="DD13" s="1295"/>
      <c r="DE13" s="1295"/>
    </row>
    <row r="14" spans="1:109" s="262" customFormat="1" ht="13.5">
      <c r="A14" s="1295"/>
      <c r="B14" s="1295"/>
      <c r="C14" s="1295"/>
      <c r="D14" s="1295"/>
      <c r="E14" s="1295"/>
      <c r="F14" s="1295"/>
      <c r="G14" s="1295"/>
      <c r="H14" s="1295"/>
      <c r="I14" s="1295"/>
      <c r="J14" s="1295"/>
      <c r="K14" s="1295"/>
      <c r="L14" s="1295"/>
      <c r="M14" s="1295"/>
      <c r="N14" s="1295"/>
      <c r="O14" s="1295"/>
      <c r="P14" s="1295"/>
      <c r="Q14" s="1295"/>
      <c r="R14" s="1295"/>
      <c r="S14" s="1295"/>
      <c r="T14" s="1295"/>
      <c r="U14" s="1295"/>
      <c r="V14" s="1295"/>
      <c r="W14" s="1295"/>
      <c r="X14" s="1295"/>
      <c r="Y14" s="1295"/>
      <c r="Z14" s="1295"/>
      <c r="AA14" s="1295"/>
      <c r="AB14" s="1295"/>
      <c r="AC14" s="1295"/>
      <c r="AD14" s="1295"/>
      <c r="AE14" s="1295"/>
      <c r="AF14" s="1295"/>
      <c r="AG14" s="1295"/>
      <c r="AH14" s="1295"/>
      <c r="AI14" s="1295"/>
      <c r="AJ14" s="1295"/>
      <c r="AK14" s="1295"/>
      <c r="AL14" s="1295"/>
      <c r="AM14" s="1295"/>
      <c r="AN14" s="1295"/>
      <c r="AO14" s="1295"/>
      <c r="AP14" s="1295"/>
      <c r="AQ14" s="1295"/>
      <c r="AR14" s="1295"/>
      <c r="AS14" s="1295"/>
      <c r="AT14" s="1295"/>
      <c r="AU14" s="1295"/>
      <c r="AV14" s="1295"/>
      <c r="AW14" s="1295"/>
      <c r="AX14" s="1295"/>
      <c r="AY14" s="1295"/>
      <c r="AZ14" s="1295"/>
      <c r="BA14" s="1295"/>
      <c r="BB14" s="1295"/>
      <c r="BC14" s="1295"/>
      <c r="BD14" s="1295"/>
      <c r="BE14" s="1295"/>
      <c r="BF14" s="1295"/>
      <c r="BG14" s="1295"/>
      <c r="BH14" s="1295"/>
      <c r="BI14" s="1295"/>
      <c r="BJ14" s="1295"/>
      <c r="BK14" s="1295"/>
      <c r="BL14" s="1295"/>
      <c r="BM14" s="1295"/>
      <c r="BN14" s="1295"/>
      <c r="BO14" s="1295"/>
      <c r="BP14" s="1295"/>
      <c r="BQ14" s="1295"/>
      <c r="BR14" s="1295"/>
      <c r="BS14" s="1295"/>
      <c r="BT14" s="1295"/>
      <c r="BU14" s="1295"/>
      <c r="BV14" s="1295"/>
      <c r="BW14" s="1295"/>
      <c r="BX14" s="1295"/>
      <c r="BY14" s="1295"/>
      <c r="BZ14" s="1295"/>
      <c r="CA14" s="1295"/>
      <c r="CB14" s="1295"/>
      <c r="CC14" s="1295"/>
      <c r="CD14" s="1295"/>
      <c r="CE14" s="1295"/>
      <c r="CF14" s="1295"/>
      <c r="CG14" s="1295"/>
      <c r="CH14" s="1295"/>
      <c r="CI14" s="1295"/>
      <c r="CJ14" s="1295"/>
      <c r="CK14" s="1295"/>
      <c r="CL14" s="1295"/>
      <c r="CM14" s="1295"/>
      <c r="CN14" s="1295"/>
      <c r="CO14" s="1295"/>
      <c r="CP14" s="1295"/>
      <c r="CQ14" s="1295"/>
      <c r="CR14" s="1295"/>
      <c r="CS14" s="1295"/>
      <c r="CT14" s="1295"/>
      <c r="CU14" s="1295"/>
      <c r="CV14" s="1295"/>
      <c r="CW14" s="1295"/>
      <c r="CX14" s="1295"/>
      <c r="CY14" s="1295"/>
      <c r="CZ14" s="1295"/>
      <c r="DA14" s="1295"/>
      <c r="DB14" s="1295"/>
      <c r="DC14" s="1295"/>
      <c r="DD14" s="1295"/>
      <c r="DE14" s="1295"/>
    </row>
    <row r="15" spans="1:109" s="262" customFormat="1" ht="13.5">
      <c r="A15" s="1240"/>
      <c r="B15" s="1295"/>
      <c r="C15" s="1295"/>
      <c r="D15" s="1295"/>
      <c r="E15" s="1295"/>
      <c r="F15" s="1295"/>
      <c r="G15" s="1295"/>
      <c r="H15" s="1295"/>
      <c r="I15" s="1295"/>
      <c r="J15" s="1295"/>
      <c r="K15" s="1295"/>
      <c r="L15" s="1295"/>
      <c r="M15" s="1295"/>
      <c r="N15" s="1295"/>
      <c r="O15" s="1295"/>
      <c r="P15" s="1295"/>
      <c r="Q15" s="1295"/>
      <c r="R15" s="1295"/>
      <c r="S15" s="1295"/>
      <c r="T15" s="1295"/>
      <c r="U15" s="1295"/>
      <c r="V15" s="1295"/>
      <c r="W15" s="1295"/>
      <c r="X15" s="1295"/>
      <c r="Y15" s="1295"/>
      <c r="Z15" s="1295"/>
      <c r="AA15" s="1295"/>
      <c r="AB15" s="1295"/>
      <c r="AC15" s="1295"/>
      <c r="AD15" s="1295"/>
      <c r="AE15" s="1295"/>
      <c r="AF15" s="1295"/>
      <c r="AG15" s="1295"/>
      <c r="AH15" s="1295"/>
      <c r="AI15" s="1295"/>
      <c r="AJ15" s="1295"/>
      <c r="AK15" s="1295"/>
      <c r="AL15" s="1295"/>
      <c r="AM15" s="1295"/>
      <c r="AN15" s="1295"/>
      <c r="AO15" s="1295"/>
      <c r="AP15" s="1295"/>
      <c r="AQ15" s="1295"/>
      <c r="AR15" s="1295"/>
      <c r="AS15" s="1295"/>
      <c r="AT15" s="1295"/>
      <c r="AU15" s="1295"/>
      <c r="AV15" s="1295"/>
      <c r="AW15" s="1295"/>
      <c r="AX15" s="1295"/>
      <c r="AY15" s="1295"/>
      <c r="AZ15" s="1295"/>
      <c r="BA15" s="1295"/>
      <c r="BB15" s="1295"/>
      <c r="BC15" s="1295"/>
      <c r="BD15" s="1295"/>
      <c r="BE15" s="1295"/>
      <c r="BF15" s="1295"/>
      <c r="BG15" s="1295"/>
      <c r="BH15" s="1295"/>
      <c r="BI15" s="1295"/>
      <c r="BJ15" s="1295"/>
      <c r="BK15" s="1295"/>
      <c r="BL15" s="1295"/>
      <c r="BM15" s="1295"/>
      <c r="BN15" s="1295"/>
      <c r="BO15" s="1295"/>
      <c r="BP15" s="1295"/>
      <c r="BQ15" s="1295"/>
      <c r="BR15" s="1295"/>
      <c r="BS15" s="1295"/>
      <c r="BT15" s="1295"/>
      <c r="BU15" s="1295"/>
      <c r="BV15" s="1295"/>
      <c r="BW15" s="1295"/>
      <c r="BX15" s="1295"/>
      <c r="BY15" s="1295"/>
      <c r="BZ15" s="1295"/>
      <c r="CA15" s="1295"/>
      <c r="CB15" s="1295"/>
      <c r="CC15" s="1295"/>
      <c r="CD15" s="1295"/>
      <c r="CE15" s="1295"/>
      <c r="CF15" s="1295"/>
      <c r="CG15" s="1295"/>
      <c r="CH15" s="1295"/>
      <c r="CI15" s="1295"/>
      <c r="CJ15" s="1295"/>
      <c r="CK15" s="1295"/>
      <c r="CL15" s="1295"/>
      <c r="CM15" s="1295"/>
      <c r="CN15" s="1295"/>
      <c r="CO15" s="1295"/>
      <c r="CP15" s="1295"/>
      <c r="CQ15" s="1295"/>
      <c r="CR15" s="1295"/>
      <c r="CS15" s="1295"/>
      <c r="CT15" s="1295"/>
      <c r="CU15" s="1295"/>
      <c r="CV15" s="1295"/>
      <c r="CW15" s="1295"/>
      <c r="CX15" s="1295"/>
      <c r="CY15" s="1295"/>
      <c r="CZ15" s="1295"/>
      <c r="DA15" s="1295"/>
      <c r="DB15" s="1295"/>
      <c r="DC15" s="1295"/>
      <c r="DD15" s="1295"/>
      <c r="DE15" s="1295"/>
    </row>
    <row r="16" spans="1:109" s="262" customFormat="1" ht="13.5">
      <c r="A16" s="1240"/>
      <c r="B16" s="1295"/>
      <c r="C16" s="1295"/>
      <c r="D16" s="1295"/>
      <c r="E16" s="1295"/>
      <c r="F16" s="1295"/>
      <c r="G16" s="1295"/>
      <c r="H16" s="1295"/>
      <c r="I16" s="1295"/>
      <c r="J16" s="1295"/>
      <c r="K16" s="1295"/>
      <c r="L16" s="1295"/>
      <c r="M16" s="1295"/>
      <c r="N16" s="1295"/>
      <c r="O16" s="1295"/>
      <c r="P16" s="1295"/>
      <c r="Q16" s="1295"/>
      <c r="R16" s="1295"/>
      <c r="S16" s="1295"/>
      <c r="T16" s="1295"/>
      <c r="U16" s="1295"/>
      <c r="V16" s="1295"/>
      <c r="W16" s="1295"/>
      <c r="X16" s="1295"/>
      <c r="Y16" s="1295"/>
      <c r="Z16" s="1295"/>
      <c r="AA16" s="1295"/>
      <c r="AB16" s="1295"/>
      <c r="AC16" s="1295"/>
      <c r="AD16" s="1295"/>
      <c r="AE16" s="1295"/>
      <c r="AF16" s="1295"/>
      <c r="AG16" s="1295"/>
      <c r="AH16" s="1295"/>
      <c r="AI16" s="1295"/>
      <c r="AJ16" s="1295"/>
      <c r="AK16" s="1295"/>
      <c r="AL16" s="1295"/>
      <c r="AM16" s="1295"/>
      <c r="AN16" s="1295"/>
      <c r="AO16" s="1295"/>
      <c r="AP16" s="1295"/>
      <c r="AQ16" s="1295"/>
      <c r="AR16" s="1295"/>
      <c r="AS16" s="1295"/>
      <c r="AT16" s="1295"/>
      <c r="AU16" s="1295"/>
      <c r="AV16" s="1295"/>
      <c r="AW16" s="1295"/>
      <c r="AX16" s="1295"/>
      <c r="AY16" s="1295"/>
      <c r="AZ16" s="1295"/>
      <c r="BA16" s="1295"/>
      <c r="BB16" s="1295"/>
      <c r="BC16" s="1295"/>
      <c r="BD16" s="1295"/>
      <c r="BE16" s="1295"/>
      <c r="BF16" s="1295"/>
      <c r="BG16" s="1295"/>
      <c r="BH16" s="1295"/>
      <c r="BI16" s="1295"/>
      <c r="BJ16" s="1295"/>
      <c r="BK16" s="1295"/>
      <c r="BL16" s="1295"/>
      <c r="BM16" s="1295"/>
      <c r="BN16" s="1295"/>
      <c r="BO16" s="1295"/>
      <c r="BP16" s="1295"/>
      <c r="BQ16" s="1295"/>
      <c r="BR16" s="1295"/>
      <c r="BS16" s="1295"/>
      <c r="BT16" s="1295"/>
      <c r="BU16" s="1295"/>
      <c r="BV16" s="1295"/>
      <c r="BW16" s="1295"/>
      <c r="BX16" s="1295"/>
      <c r="BY16" s="1295"/>
      <c r="BZ16" s="1295"/>
      <c r="CA16" s="1295"/>
      <c r="CB16" s="1295"/>
      <c r="CC16" s="1295"/>
      <c r="CD16" s="1295"/>
      <c r="CE16" s="1295"/>
      <c r="CF16" s="1295"/>
      <c r="CG16" s="1295"/>
      <c r="CH16" s="1295"/>
      <c r="CI16" s="1295"/>
      <c r="CJ16" s="1295"/>
      <c r="CK16" s="1295"/>
      <c r="CL16" s="1295"/>
      <c r="CM16" s="1295"/>
      <c r="CN16" s="1295"/>
      <c r="CO16" s="1295"/>
      <c r="CP16" s="1295"/>
      <c r="CQ16" s="1295"/>
      <c r="CR16" s="1295"/>
      <c r="CS16" s="1295"/>
      <c r="CT16" s="1295"/>
      <c r="CU16" s="1295"/>
      <c r="CV16" s="1295"/>
      <c r="CW16" s="1295"/>
      <c r="CX16" s="1295"/>
      <c r="CY16" s="1295"/>
      <c r="CZ16" s="1295"/>
      <c r="DA16" s="1295"/>
      <c r="DB16" s="1295"/>
      <c r="DC16" s="1295"/>
      <c r="DD16" s="1295"/>
      <c r="DE16" s="1295"/>
    </row>
    <row r="17" spans="1:109" s="262" customFormat="1" ht="13.5">
      <c r="A17" s="1240"/>
      <c r="B17" s="1295"/>
      <c r="C17" s="1295"/>
      <c r="D17" s="1295"/>
      <c r="E17" s="1295"/>
      <c r="F17" s="1295"/>
      <c r="G17" s="1295"/>
      <c r="H17" s="1295"/>
      <c r="I17" s="1295"/>
      <c r="J17" s="1295"/>
      <c r="K17" s="1295"/>
      <c r="L17" s="1295"/>
      <c r="M17" s="1295"/>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1295"/>
      <c r="AL17" s="1295"/>
      <c r="AM17" s="1295"/>
      <c r="AN17" s="1295"/>
      <c r="AO17" s="1295"/>
      <c r="AP17" s="1295"/>
      <c r="AQ17" s="1295"/>
      <c r="AR17" s="1295"/>
      <c r="AS17" s="1295"/>
      <c r="AT17" s="1295"/>
      <c r="AU17" s="1295"/>
      <c r="AV17" s="1295"/>
      <c r="AW17" s="1295"/>
      <c r="AX17" s="1295"/>
      <c r="AY17" s="1295"/>
      <c r="AZ17" s="1295"/>
      <c r="BA17" s="1295"/>
      <c r="BB17" s="1295"/>
      <c r="BC17" s="1295"/>
      <c r="BD17" s="1295"/>
      <c r="BE17" s="1295"/>
      <c r="BF17" s="1295"/>
      <c r="BG17" s="1295"/>
      <c r="BH17" s="1295"/>
      <c r="BI17" s="1295"/>
      <c r="BJ17" s="1295"/>
      <c r="BK17" s="1295"/>
      <c r="BL17" s="1295"/>
      <c r="BM17" s="1295"/>
      <c r="BN17" s="1295"/>
      <c r="BO17" s="1295"/>
      <c r="BP17" s="1295"/>
      <c r="BQ17" s="1295"/>
      <c r="BR17" s="1295"/>
      <c r="BS17" s="1295"/>
      <c r="BT17" s="1295"/>
      <c r="BU17" s="1295"/>
      <c r="BV17" s="1295"/>
      <c r="BW17" s="1295"/>
      <c r="BX17" s="1295"/>
      <c r="BY17" s="1295"/>
      <c r="BZ17" s="1295"/>
      <c r="CA17" s="1295"/>
      <c r="CB17" s="1295"/>
      <c r="CC17" s="1295"/>
      <c r="CD17" s="1295"/>
      <c r="CE17" s="1295"/>
      <c r="CF17" s="1295"/>
      <c r="CG17" s="1295"/>
      <c r="CH17" s="1295"/>
      <c r="CI17" s="1295"/>
      <c r="CJ17" s="1295"/>
      <c r="CK17" s="1295"/>
      <c r="CL17" s="1295"/>
      <c r="CM17" s="1295"/>
      <c r="CN17" s="1295"/>
      <c r="CO17" s="1295"/>
      <c r="CP17" s="1295"/>
      <c r="CQ17" s="1295"/>
      <c r="CR17" s="1295"/>
      <c r="CS17" s="1295"/>
      <c r="CT17" s="1295"/>
      <c r="CU17" s="1295"/>
      <c r="CV17" s="1295"/>
      <c r="CW17" s="1295"/>
      <c r="CX17" s="1295"/>
      <c r="CY17" s="1295"/>
      <c r="CZ17" s="1295"/>
      <c r="DA17" s="1295"/>
      <c r="DB17" s="1295"/>
      <c r="DC17" s="1295"/>
      <c r="DD17" s="1295"/>
      <c r="DE17" s="1295"/>
    </row>
    <row r="18" spans="1:109" s="262" customFormat="1" ht="13.5">
      <c r="A18" s="1240"/>
      <c r="B18" s="1295"/>
      <c r="C18" s="1295"/>
      <c r="D18" s="1295"/>
      <c r="E18" s="1295"/>
      <c r="F18" s="1295"/>
      <c r="G18" s="1295"/>
      <c r="H18" s="1295"/>
      <c r="I18" s="1295"/>
      <c r="J18" s="1295"/>
      <c r="K18" s="1295"/>
      <c r="L18" s="1295"/>
      <c r="M18" s="1295"/>
      <c r="N18" s="1295"/>
      <c r="O18" s="1295"/>
      <c r="P18" s="1295"/>
      <c r="Q18" s="1295"/>
      <c r="R18" s="1295"/>
      <c r="S18" s="1295"/>
      <c r="T18" s="1295"/>
      <c r="U18" s="1295"/>
      <c r="V18" s="1295"/>
      <c r="W18" s="1295"/>
      <c r="X18" s="1295"/>
      <c r="Y18" s="1295"/>
      <c r="Z18" s="1295"/>
      <c r="AA18" s="1295"/>
      <c r="AB18" s="1295"/>
      <c r="AC18" s="1295"/>
      <c r="AD18" s="1295"/>
      <c r="AE18" s="1295"/>
      <c r="AF18" s="1295"/>
      <c r="AG18" s="1295"/>
      <c r="AH18" s="1295"/>
      <c r="AI18" s="1295"/>
      <c r="AJ18" s="1295"/>
      <c r="AK18" s="1295"/>
      <c r="AL18" s="1295"/>
      <c r="AM18" s="1295"/>
      <c r="AN18" s="1295"/>
      <c r="AO18" s="1295"/>
      <c r="AP18" s="1295"/>
      <c r="AQ18" s="1295"/>
      <c r="AR18" s="1295"/>
      <c r="AS18" s="1295"/>
      <c r="AT18" s="1295"/>
      <c r="AU18" s="1295"/>
      <c r="AV18" s="1295"/>
      <c r="AW18" s="1295"/>
      <c r="AX18" s="1295"/>
      <c r="AY18" s="1295"/>
      <c r="AZ18" s="1295"/>
      <c r="BA18" s="1295"/>
      <c r="BB18" s="1295"/>
      <c r="BC18" s="1295"/>
      <c r="BD18" s="1295"/>
      <c r="BE18" s="1295"/>
      <c r="BF18" s="1295"/>
      <c r="BG18" s="1295"/>
      <c r="BH18" s="1295"/>
      <c r="BI18" s="1295"/>
      <c r="BJ18" s="1295"/>
      <c r="BK18" s="1295"/>
      <c r="BL18" s="1295"/>
      <c r="BM18" s="1295"/>
      <c r="BN18" s="1295"/>
      <c r="BO18" s="1295"/>
      <c r="BP18" s="1295"/>
      <c r="BQ18" s="1295"/>
      <c r="BR18" s="1295"/>
      <c r="BS18" s="1295"/>
      <c r="BT18" s="1295"/>
      <c r="BU18" s="1295"/>
      <c r="BV18" s="1295"/>
      <c r="BW18" s="1295"/>
      <c r="BX18" s="1295"/>
      <c r="BY18" s="1295"/>
      <c r="BZ18" s="1295"/>
      <c r="CA18" s="1295"/>
      <c r="CB18" s="1295"/>
      <c r="CC18" s="1295"/>
      <c r="CD18" s="1295"/>
      <c r="CE18" s="1295"/>
      <c r="CF18" s="1295"/>
      <c r="CG18" s="1295"/>
      <c r="CH18" s="1295"/>
      <c r="CI18" s="1295"/>
      <c r="CJ18" s="1295"/>
      <c r="CK18" s="1295"/>
      <c r="CL18" s="1295"/>
      <c r="CM18" s="1295"/>
      <c r="CN18" s="1295"/>
      <c r="CO18" s="1295"/>
      <c r="CP18" s="1295"/>
      <c r="CQ18" s="1295"/>
      <c r="CR18" s="1295"/>
      <c r="CS18" s="1295"/>
      <c r="CT18" s="1295"/>
      <c r="CU18" s="1295"/>
      <c r="CV18" s="1295"/>
      <c r="CW18" s="1295"/>
      <c r="CX18" s="1295"/>
      <c r="CY18" s="1295"/>
      <c r="CZ18" s="1295"/>
      <c r="DA18" s="1295"/>
      <c r="DB18" s="1295"/>
      <c r="DC18" s="1295"/>
      <c r="DD18" s="1295"/>
      <c r="DE18" s="1295"/>
    </row>
    <row r="19" spans="1:109" ht="13.5">
      <c r="DD19" s="1240"/>
      <c r="DE19" s="1240"/>
    </row>
    <row r="20" spans="1:109" ht="13.5">
      <c r="DD20" s="1240"/>
      <c r="DE20" s="1240"/>
    </row>
    <row r="21" spans="1:109" ht="17.25" customHeight="1">
      <c r="B21" s="1294"/>
      <c r="C21" s="1291"/>
      <c r="D21" s="1291"/>
      <c r="E21" s="1291"/>
      <c r="F21" s="1291"/>
      <c r="G21" s="1291"/>
      <c r="H21" s="1291"/>
      <c r="I21" s="1291"/>
      <c r="J21" s="1291"/>
      <c r="K21" s="1291"/>
      <c r="L21" s="1291"/>
      <c r="M21" s="1291"/>
      <c r="N21" s="1293"/>
      <c r="O21" s="1291"/>
      <c r="P21" s="1291"/>
      <c r="Q21" s="1291"/>
      <c r="R21" s="1291"/>
      <c r="S21" s="1291"/>
      <c r="T21" s="1291"/>
      <c r="U21" s="1291"/>
      <c r="V21" s="1291"/>
      <c r="W21" s="1291"/>
      <c r="X21" s="1291"/>
      <c r="Y21" s="1291"/>
      <c r="Z21" s="1291"/>
      <c r="AA21" s="1291"/>
      <c r="AB21" s="1291"/>
      <c r="AC21" s="1291"/>
      <c r="AD21" s="1291"/>
      <c r="AE21" s="1291"/>
      <c r="AF21" s="1291"/>
      <c r="AG21" s="1291"/>
      <c r="AH21" s="1291"/>
      <c r="AI21" s="1291"/>
      <c r="AJ21" s="1291"/>
      <c r="AK21" s="1291"/>
      <c r="AL21" s="1291"/>
      <c r="AM21" s="1291"/>
      <c r="AN21" s="1291"/>
      <c r="AO21" s="1291"/>
      <c r="AP21" s="1291"/>
      <c r="AQ21" s="1291"/>
      <c r="AR21" s="1291"/>
      <c r="AS21" s="1291"/>
      <c r="AT21" s="1293"/>
      <c r="AU21" s="1291"/>
      <c r="AV21" s="1291"/>
      <c r="AW21" s="1291"/>
      <c r="AX21" s="1291"/>
      <c r="AY21" s="1291"/>
      <c r="AZ21" s="1291"/>
      <c r="BA21" s="1291"/>
      <c r="BB21" s="1291"/>
      <c r="BC21" s="1291"/>
      <c r="BD21" s="1291"/>
      <c r="BE21" s="1291"/>
      <c r="BF21" s="1293"/>
      <c r="BG21" s="1291"/>
      <c r="BH21" s="1291"/>
      <c r="BI21" s="1291"/>
      <c r="BJ21" s="1291"/>
      <c r="BK21" s="1291"/>
      <c r="BL21" s="1291"/>
      <c r="BM21" s="1291"/>
      <c r="BN21" s="1291"/>
      <c r="BO21" s="1291"/>
      <c r="BP21" s="1291"/>
      <c r="BQ21" s="1291"/>
      <c r="BR21" s="1293"/>
      <c r="BS21" s="1291"/>
      <c r="BT21" s="1291"/>
      <c r="BU21" s="1291"/>
      <c r="BV21" s="1291"/>
      <c r="BW21" s="1291"/>
      <c r="BX21" s="1291"/>
      <c r="BY21" s="1291"/>
      <c r="BZ21" s="1291"/>
      <c r="CA21" s="1291"/>
      <c r="CB21" s="1291"/>
      <c r="CC21" s="1291"/>
      <c r="CD21" s="1293"/>
      <c r="CE21" s="1291"/>
      <c r="CF21" s="1291"/>
      <c r="CG21" s="1291"/>
      <c r="CH21" s="1291"/>
      <c r="CI21" s="1291"/>
      <c r="CJ21" s="1291"/>
      <c r="CK21" s="1291"/>
      <c r="CL21" s="1291"/>
      <c r="CM21" s="1291"/>
      <c r="CN21" s="1291"/>
      <c r="CO21" s="1291"/>
      <c r="CP21" s="1293"/>
      <c r="CQ21" s="1291"/>
      <c r="CR21" s="1291"/>
      <c r="CS21" s="1291"/>
      <c r="CT21" s="1291"/>
      <c r="CU21" s="1291"/>
      <c r="CV21" s="1291"/>
      <c r="CW21" s="1291"/>
      <c r="CX21" s="1291"/>
      <c r="CY21" s="1291"/>
      <c r="CZ21" s="1291"/>
      <c r="DA21" s="1291"/>
      <c r="DB21" s="1293"/>
      <c r="DC21" s="1291"/>
      <c r="DD21" s="1290"/>
      <c r="DE21" s="1240"/>
    </row>
    <row r="22" spans="1:109" ht="17.25" customHeight="1">
      <c r="B22" s="1241"/>
    </row>
    <row r="23" spans="1:109" ht="13.5">
      <c r="B23" s="1241"/>
    </row>
    <row r="24" spans="1:109" ht="13.5">
      <c r="B24" s="1241"/>
    </row>
    <row r="25" spans="1:109" ht="13.5">
      <c r="B25" s="1241"/>
    </row>
    <row r="26" spans="1:109" ht="13.5">
      <c r="B26" s="1241"/>
    </row>
    <row r="27" spans="1:109" ht="13.5">
      <c r="B27" s="1241"/>
    </row>
    <row r="28" spans="1:109" ht="13.5">
      <c r="B28" s="1241"/>
    </row>
    <row r="29" spans="1:109" ht="13.5">
      <c r="B29" s="1241"/>
    </row>
    <row r="30" spans="1:109" ht="13.5">
      <c r="B30" s="1241"/>
    </row>
    <row r="31" spans="1:109" ht="13.5">
      <c r="B31" s="1241"/>
    </row>
    <row r="32" spans="1:109" ht="13.5">
      <c r="B32" s="1241"/>
    </row>
    <row r="33" spans="2:109" ht="13.5">
      <c r="B33" s="1241"/>
    </row>
    <row r="34" spans="2:109" ht="13.5">
      <c r="B34" s="1241"/>
    </row>
    <row r="35" spans="2:109" ht="13.5">
      <c r="B35" s="1241"/>
    </row>
    <row r="36" spans="2:109" ht="13.5">
      <c r="B36" s="1241"/>
    </row>
    <row r="37" spans="2:109" ht="13.5">
      <c r="B37" s="1241"/>
    </row>
    <row r="38" spans="2:109" ht="13.5">
      <c r="B38" s="1241"/>
    </row>
    <row r="39" spans="2:109" ht="13.5">
      <c r="B39" s="1245"/>
      <c r="C39" s="1244"/>
      <c r="D39" s="1244"/>
      <c r="E39" s="1244"/>
      <c r="F39" s="1244"/>
      <c r="G39" s="1244"/>
      <c r="H39" s="1244"/>
      <c r="I39" s="1244"/>
      <c r="J39" s="1244"/>
      <c r="K39" s="1244"/>
      <c r="L39" s="1244"/>
      <c r="M39" s="1244"/>
      <c r="N39" s="1244"/>
      <c r="O39" s="1244"/>
      <c r="P39" s="1244"/>
      <c r="Q39" s="1244"/>
      <c r="R39" s="1244"/>
      <c r="S39" s="1244"/>
      <c r="T39" s="1244"/>
      <c r="U39" s="1244"/>
      <c r="V39" s="1244"/>
      <c r="W39" s="1244"/>
      <c r="X39" s="1244"/>
      <c r="Y39" s="1244"/>
      <c r="Z39" s="1244"/>
      <c r="AA39" s="1244"/>
      <c r="AB39" s="1244"/>
      <c r="AC39" s="1244"/>
      <c r="AD39" s="1244"/>
      <c r="AE39" s="1244"/>
      <c r="AF39" s="1244"/>
      <c r="AG39" s="1244"/>
      <c r="AH39" s="1244"/>
      <c r="AI39" s="1244"/>
      <c r="AJ39" s="1244"/>
      <c r="AK39" s="1244"/>
      <c r="AL39" s="1244"/>
      <c r="AM39" s="1244"/>
      <c r="AN39" s="1244"/>
      <c r="AO39" s="1244"/>
      <c r="AP39" s="1244"/>
      <c r="AQ39" s="1244"/>
      <c r="AR39" s="1244"/>
      <c r="AS39" s="1244"/>
      <c r="AT39" s="1244"/>
      <c r="AU39" s="1244"/>
      <c r="AV39" s="1244"/>
      <c r="AW39" s="1244"/>
      <c r="AX39" s="1244"/>
      <c r="AY39" s="1244"/>
      <c r="AZ39" s="1244"/>
      <c r="BA39" s="1244"/>
      <c r="BB39" s="1244"/>
      <c r="BC39" s="1244"/>
      <c r="BD39" s="1244"/>
      <c r="BE39" s="1244"/>
      <c r="BF39" s="1244"/>
      <c r="BG39" s="1244"/>
      <c r="BH39" s="1244"/>
      <c r="BI39" s="1244"/>
      <c r="BJ39" s="1244"/>
      <c r="BK39" s="1244"/>
      <c r="BL39" s="1244"/>
      <c r="BM39" s="1244"/>
      <c r="BN39" s="1244"/>
      <c r="BO39" s="1244"/>
      <c r="BP39" s="1244"/>
      <c r="BQ39" s="1244"/>
      <c r="BR39" s="1244"/>
      <c r="BS39" s="1244"/>
      <c r="BT39" s="1244"/>
      <c r="BU39" s="1244"/>
      <c r="BV39" s="1244"/>
      <c r="BW39" s="1244"/>
      <c r="BX39" s="1244"/>
      <c r="BY39" s="1244"/>
      <c r="BZ39" s="1244"/>
      <c r="CA39" s="1244"/>
      <c r="CB39" s="1244"/>
      <c r="CC39" s="1244"/>
      <c r="CD39" s="1244"/>
      <c r="CE39" s="1244"/>
      <c r="CF39" s="1244"/>
      <c r="CG39" s="1244"/>
      <c r="CH39" s="1244"/>
      <c r="CI39" s="1244"/>
      <c r="CJ39" s="1244"/>
      <c r="CK39" s="1244"/>
      <c r="CL39" s="1244"/>
      <c r="CM39" s="1244"/>
      <c r="CN39" s="1244"/>
      <c r="CO39" s="1244"/>
      <c r="CP39" s="1244"/>
      <c r="CQ39" s="1244"/>
      <c r="CR39" s="1244"/>
      <c r="CS39" s="1244"/>
      <c r="CT39" s="1244"/>
      <c r="CU39" s="1244"/>
      <c r="CV39" s="1244"/>
      <c r="CW39" s="1244"/>
      <c r="CX39" s="1244"/>
      <c r="CY39" s="1244"/>
      <c r="CZ39" s="1244"/>
      <c r="DA39" s="1244"/>
      <c r="DB39" s="1244"/>
      <c r="DC39" s="1244"/>
      <c r="DD39" s="1243"/>
    </row>
    <row r="40" spans="2:109" ht="13.5">
      <c r="B40" s="1281"/>
      <c r="DD40" s="1281"/>
      <c r="DE40" s="1240"/>
    </row>
    <row r="41" spans="2:109" ht="17.25">
      <c r="B41" s="1292" t="s">
        <v>632</v>
      </c>
      <c r="C41" s="1291"/>
      <c r="D41" s="1291"/>
      <c r="E41" s="1291"/>
      <c r="F41" s="1291"/>
      <c r="G41" s="1291"/>
      <c r="H41" s="1291"/>
      <c r="I41" s="1291"/>
      <c r="J41" s="1291"/>
      <c r="K41" s="1291"/>
      <c r="L41" s="1291"/>
      <c r="M41" s="1291"/>
      <c r="N41" s="1291"/>
      <c r="O41" s="1291"/>
      <c r="P41" s="1291"/>
      <c r="Q41" s="1291"/>
      <c r="R41" s="1291"/>
      <c r="S41" s="1291"/>
      <c r="T41" s="1291"/>
      <c r="U41" s="1291"/>
      <c r="V41" s="1291"/>
      <c r="W41" s="1291"/>
      <c r="X41" s="1291"/>
      <c r="Y41" s="1291"/>
      <c r="Z41" s="1291"/>
      <c r="AA41" s="1291"/>
      <c r="AB41" s="1291"/>
      <c r="AC41" s="1291"/>
      <c r="AD41" s="1291"/>
      <c r="AE41" s="1291"/>
      <c r="AF41" s="1291"/>
      <c r="AG41" s="1291"/>
      <c r="AH41" s="1291"/>
      <c r="AI41" s="1291"/>
      <c r="AJ41" s="1291"/>
      <c r="AK41" s="1291"/>
      <c r="AL41" s="1291"/>
      <c r="AM41" s="1291"/>
      <c r="AN41" s="1291"/>
      <c r="AO41" s="1291"/>
      <c r="AP41" s="1291"/>
      <c r="AQ41" s="1291"/>
      <c r="AR41" s="1291"/>
      <c r="AS41" s="1291"/>
      <c r="AT41" s="1291"/>
      <c r="AU41" s="1291"/>
      <c r="AV41" s="1291"/>
      <c r="AW41" s="1291"/>
      <c r="AX41" s="1291"/>
      <c r="AY41" s="1291"/>
      <c r="AZ41" s="1291"/>
      <c r="BA41" s="1291"/>
      <c r="BB41" s="1291"/>
      <c r="BC41" s="1291"/>
      <c r="BD41" s="1291"/>
      <c r="BE41" s="1291"/>
      <c r="BF41" s="1291"/>
      <c r="BG41" s="1291"/>
      <c r="BH41" s="1291"/>
      <c r="BI41" s="1291"/>
      <c r="BJ41" s="1291"/>
      <c r="BK41" s="1291"/>
      <c r="BL41" s="1291"/>
      <c r="BM41" s="1291"/>
      <c r="BN41" s="1291"/>
      <c r="BO41" s="1291"/>
      <c r="BP41" s="1291"/>
      <c r="BQ41" s="1291"/>
      <c r="BR41" s="1291"/>
      <c r="BS41" s="1291"/>
      <c r="BT41" s="1291"/>
      <c r="BU41" s="1291"/>
      <c r="BV41" s="1291"/>
      <c r="BW41" s="1291"/>
      <c r="BX41" s="1291"/>
      <c r="BY41" s="1291"/>
      <c r="BZ41" s="1291"/>
      <c r="CA41" s="1291"/>
      <c r="CB41" s="1291"/>
      <c r="CC41" s="1291"/>
      <c r="CD41" s="1291"/>
      <c r="CE41" s="1291"/>
      <c r="CF41" s="1291"/>
      <c r="CG41" s="1291"/>
      <c r="CH41" s="1291"/>
      <c r="CI41" s="1291"/>
      <c r="CJ41" s="1291"/>
      <c r="CK41" s="1291"/>
      <c r="CL41" s="1291"/>
      <c r="CM41" s="1291"/>
      <c r="CN41" s="1291"/>
      <c r="CO41" s="1291"/>
      <c r="CP41" s="1291"/>
      <c r="CQ41" s="1291"/>
      <c r="CR41" s="1291"/>
      <c r="CS41" s="1291"/>
      <c r="CT41" s="1291"/>
      <c r="CU41" s="1291"/>
      <c r="CV41" s="1291"/>
      <c r="CW41" s="1291"/>
      <c r="CX41" s="1291"/>
      <c r="CY41" s="1291"/>
      <c r="CZ41" s="1291"/>
      <c r="DA41" s="1291"/>
      <c r="DB41" s="1291"/>
      <c r="DC41" s="1291"/>
      <c r="DD41" s="1290"/>
    </row>
    <row r="42" spans="2:109" ht="13.5">
      <c r="B42" s="1241"/>
      <c r="G42" s="1277"/>
      <c r="I42" s="1276"/>
      <c r="J42" s="1276"/>
      <c r="K42" s="1276"/>
      <c r="AM42" s="1277"/>
      <c r="AN42" s="1277" t="s">
        <v>628</v>
      </c>
      <c r="AP42" s="1276"/>
      <c r="AQ42" s="1276"/>
      <c r="AR42" s="1276"/>
      <c r="AY42" s="1277"/>
      <c r="BA42" s="1276"/>
      <c r="BB42" s="1276"/>
      <c r="BC42" s="1276"/>
      <c r="BK42" s="1277"/>
      <c r="BM42" s="1276"/>
      <c r="BN42" s="1276"/>
      <c r="BO42" s="1276"/>
      <c r="BW42" s="1277"/>
      <c r="BY42" s="1276"/>
      <c r="BZ42" s="1276"/>
      <c r="CA42" s="1276"/>
      <c r="CI42" s="1277"/>
      <c r="CK42" s="1276"/>
      <c r="CL42" s="1276"/>
      <c r="CM42" s="1276"/>
      <c r="CU42" s="1277"/>
      <c r="CW42" s="1276"/>
      <c r="CX42" s="1276"/>
      <c r="CY42" s="1276"/>
    </row>
    <row r="43" spans="2:109" ht="13.5" customHeight="1">
      <c r="B43" s="1241"/>
      <c r="AN43" s="1275" t="s">
        <v>631</v>
      </c>
      <c r="AO43" s="1274"/>
      <c r="AP43" s="1274"/>
      <c r="AQ43" s="1274"/>
      <c r="AR43" s="1274"/>
      <c r="AS43" s="1274"/>
      <c r="AT43" s="1274"/>
      <c r="AU43" s="1274"/>
      <c r="AV43" s="1274"/>
      <c r="AW43" s="1274"/>
      <c r="AX43" s="1274"/>
      <c r="AY43" s="1274"/>
      <c r="AZ43" s="1274"/>
      <c r="BA43" s="1274"/>
      <c r="BB43" s="1274"/>
      <c r="BC43" s="1274"/>
      <c r="BD43" s="1274"/>
      <c r="BE43" s="1274"/>
      <c r="BF43" s="1274"/>
      <c r="BG43" s="1274"/>
      <c r="BH43" s="1274"/>
      <c r="BI43" s="1274"/>
      <c r="BJ43" s="1274"/>
      <c r="BK43" s="1274"/>
      <c r="BL43" s="1274"/>
      <c r="BM43" s="1274"/>
      <c r="BN43" s="1274"/>
      <c r="BO43" s="1274"/>
      <c r="BP43" s="1274"/>
      <c r="BQ43" s="1274"/>
      <c r="BR43" s="1274"/>
      <c r="BS43" s="1274"/>
      <c r="BT43" s="1274"/>
      <c r="BU43" s="1274"/>
      <c r="BV43" s="1274"/>
      <c r="BW43" s="1274"/>
      <c r="BX43" s="1274"/>
      <c r="BY43" s="1274"/>
      <c r="BZ43" s="1274"/>
      <c r="CA43" s="1274"/>
      <c r="CB43" s="1274"/>
      <c r="CC43" s="1274"/>
      <c r="CD43" s="1274"/>
      <c r="CE43" s="1274"/>
      <c r="CF43" s="1274"/>
      <c r="CG43" s="1274"/>
      <c r="CH43" s="1274"/>
      <c r="CI43" s="1274"/>
      <c r="CJ43" s="1274"/>
      <c r="CK43" s="1274"/>
      <c r="CL43" s="1274"/>
      <c r="CM43" s="1274"/>
      <c r="CN43" s="1274"/>
      <c r="CO43" s="1274"/>
      <c r="CP43" s="1274"/>
      <c r="CQ43" s="1274"/>
      <c r="CR43" s="1274"/>
      <c r="CS43" s="1274"/>
      <c r="CT43" s="1274"/>
      <c r="CU43" s="1274"/>
      <c r="CV43" s="1274"/>
      <c r="CW43" s="1274"/>
      <c r="CX43" s="1274"/>
      <c r="CY43" s="1274"/>
      <c r="CZ43" s="1274"/>
      <c r="DA43" s="1274"/>
      <c r="DB43" s="1274"/>
      <c r="DC43" s="1273"/>
    </row>
    <row r="44" spans="2:109" ht="13.5">
      <c r="B44" s="1241"/>
      <c r="AN44" s="1272"/>
      <c r="AO44" s="1271"/>
      <c r="AP44" s="1271"/>
      <c r="AQ44" s="1271"/>
      <c r="AR44" s="1271"/>
      <c r="AS44" s="1271"/>
      <c r="AT44" s="1271"/>
      <c r="AU44" s="1271"/>
      <c r="AV44" s="1271"/>
      <c r="AW44" s="1271"/>
      <c r="AX44" s="1271"/>
      <c r="AY44" s="1271"/>
      <c r="AZ44" s="1271"/>
      <c r="BA44" s="1271"/>
      <c r="BB44" s="1271"/>
      <c r="BC44" s="1271"/>
      <c r="BD44" s="1271"/>
      <c r="BE44" s="1271"/>
      <c r="BF44" s="1271"/>
      <c r="BG44" s="1271"/>
      <c r="BH44" s="1271"/>
      <c r="BI44" s="1271"/>
      <c r="BJ44" s="1271"/>
      <c r="BK44" s="1271"/>
      <c r="BL44" s="1271"/>
      <c r="BM44" s="1271"/>
      <c r="BN44" s="1271"/>
      <c r="BO44" s="1271"/>
      <c r="BP44" s="1271"/>
      <c r="BQ44" s="1271"/>
      <c r="BR44" s="1271"/>
      <c r="BS44" s="1271"/>
      <c r="BT44" s="1271"/>
      <c r="BU44" s="1271"/>
      <c r="BV44" s="1271"/>
      <c r="BW44" s="1271"/>
      <c r="BX44" s="1271"/>
      <c r="BY44" s="1271"/>
      <c r="BZ44" s="1271"/>
      <c r="CA44" s="1271"/>
      <c r="CB44" s="1271"/>
      <c r="CC44" s="1271"/>
      <c r="CD44" s="1271"/>
      <c r="CE44" s="1271"/>
      <c r="CF44" s="1271"/>
      <c r="CG44" s="1271"/>
      <c r="CH44" s="1271"/>
      <c r="CI44" s="1271"/>
      <c r="CJ44" s="1271"/>
      <c r="CK44" s="1271"/>
      <c r="CL44" s="1271"/>
      <c r="CM44" s="1271"/>
      <c r="CN44" s="1271"/>
      <c r="CO44" s="1271"/>
      <c r="CP44" s="1271"/>
      <c r="CQ44" s="1271"/>
      <c r="CR44" s="1271"/>
      <c r="CS44" s="1271"/>
      <c r="CT44" s="1271"/>
      <c r="CU44" s="1271"/>
      <c r="CV44" s="1271"/>
      <c r="CW44" s="1271"/>
      <c r="CX44" s="1271"/>
      <c r="CY44" s="1271"/>
      <c r="CZ44" s="1271"/>
      <c r="DA44" s="1271"/>
      <c r="DB44" s="1271"/>
      <c r="DC44" s="1270"/>
    </row>
    <row r="45" spans="2:109" ht="13.5">
      <c r="B45" s="1241"/>
      <c r="AN45" s="1272"/>
      <c r="AO45" s="1271"/>
      <c r="AP45" s="1271"/>
      <c r="AQ45" s="1271"/>
      <c r="AR45" s="1271"/>
      <c r="AS45" s="1271"/>
      <c r="AT45" s="1271"/>
      <c r="AU45" s="1271"/>
      <c r="AV45" s="1271"/>
      <c r="AW45" s="1271"/>
      <c r="AX45" s="1271"/>
      <c r="AY45" s="1271"/>
      <c r="AZ45" s="1271"/>
      <c r="BA45" s="1271"/>
      <c r="BB45" s="1271"/>
      <c r="BC45" s="1271"/>
      <c r="BD45" s="1271"/>
      <c r="BE45" s="1271"/>
      <c r="BF45" s="1271"/>
      <c r="BG45" s="1271"/>
      <c r="BH45" s="1271"/>
      <c r="BI45" s="1271"/>
      <c r="BJ45" s="1271"/>
      <c r="BK45" s="1271"/>
      <c r="BL45" s="1271"/>
      <c r="BM45" s="1271"/>
      <c r="BN45" s="1271"/>
      <c r="BO45" s="1271"/>
      <c r="BP45" s="1271"/>
      <c r="BQ45" s="1271"/>
      <c r="BR45" s="1271"/>
      <c r="BS45" s="1271"/>
      <c r="BT45" s="1271"/>
      <c r="BU45" s="1271"/>
      <c r="BV45" s="1271"/>
      <c r="BW45" s="1271"/>
      <c r="BX45" s="1271"/>
      <c r="BY45" s="1271"/>
      <c r="BZ45" s="1271"/>
      <c r="CA45" s="1271"/>
      <c r="CB45" s="1271"/>
      <c r="CC45" s="1271"/>
      <c r="CD45" s="1271"/>
      <c r="CE45" s="1271"/>
      <c r="CF45" s="1271"/>
      <c r="CG45" s="1271"/>
      <c r="CH45" s="1271"/>
      <c r="CI45" s="1271"/>
      <c r="CJ45" s="1271"/>
      <c r="CK45" s="1271"/>
      <c r="CL45" s="1271"/>
      <c r="CM45" s="1271"/>
      <c r="CN45" s="1271"/>
      <c r="CO45" s="1271"/>
      <c r="CP45" s="1271"/>
      <c r="CQ45" s="1271"/>
      <c r="CR45" s="1271"/>
      <c r="CS45" s="1271"/>
      <c r="CT45" s="1271"/>
      <c r="CU45" s="1271"/>
      <c r="CV45" s="1271"/>
      <c r="CW45" s="1271"/>
      <c r="CX45" s="1271"/>
      <c r="CY45" s="1271"/>
      <c r="CZ45" s="1271"/>
      <c r="DA45" s="1271"/>
      <c r="DB45" s="1271"/>
      <c r="DC45" s="1270"/>
    </row>
    <row r="46" spans="2:109" ht="13.5">
      <c r="B46" s="1241"/>
      <c r="AN46" s="1272"/>
      <c r="AO46" s="1271"/>
      <c r="AP46" s="1271"/>
      <c r="AQ46" s="1271"/>
      <c r="AR46" s="1271"/>
      <c r="AS46" s="1271"/>
      <c r="AT46" s="1271"/>
      <c r="AU46" s="1271"/>
      <c r="AV46" s="1271"/>
      <c r="AW46" s="1271"/>
      <c r="AX46" s="1271"/>
      <c r="AY46" s="1271"/>
      <c r="AZ46" s="1271"/>
      <c r="BA46" s="1271"/>
      <c r="BB46" s="1271"/>
      <c r="BC46" s="1271"/>
      <c r="BD46" s="1271"/>
      <c r="BE46" s="1271"/>
      <c r="BF46" s="1271"/>
      <c r="BG46" s="1271"/>
      <c r="BH46" s="1271"/>
      <c r="BI46" s="1271"/>
      <c r="BJ46" s="1271"/>
      <c r="BK46" s="1271"/>
      <c r="BL46" s="1271"/>
      <c r="BM46" s="1271"/>
      <c r="BN46" s="1271"/>
      <c r="BO46" s="1271"/>
      <c r="BP46" s="1271"/>
      <c r="BQ46" s="1271"/>
      <c r="BR46" s="1271"/>
      <c r="BS46" s="1271"/>
      <c r="BT46" s="1271"/>
      <c r="BU46" s="1271"/>
      <c r="BV46" s="1271"/>
      <c r="BW46" s="1271"/>
      <c r="BX46" s="1271"/>
      <c r="BY46" s="1271"/>
      <c r="BZ46" s="1271"/>
      <c r="CA46" s="1271"/>
      <c r="CB46" s="1271"/>
      <c r="CC46" s="1271"/>
      <c r="CD46" s="1271"/>
      <c r="CE46" s="1271"/>
      <c r="CF46" s="1271"/>
      <c r="CG46" s="1271"/>
      <c r="CH46" s="1271"/>
      <c r="CI46" s="1271"/>
      <c r="CJ46" s="1271"/>
      <c r="CK46" s="1271"/>
      <c r="CL46" s="1271"/>
      <c r="CM46" s="1271"/>
      <c r="CN46" s="1271"/>
      <c r="CO46" s="1271"/>
      <c r="CP46" s="1271"/>
      <c r="CQ46" s="1271"/>
      <c r="CR46" s="1271"/>
      <c r="CS46" s="1271"/>
      <c r="CT46" s="1271"/>
      <c r="CU46" s="1271"/>
      <c r="CV46" s="1271"/>
      <c r="CW46" s="1271"/>
      <c r="CX46" s="1271"/>
      <c r="CY46" s="1271"/>
      <c r="CZ46" s="1271"/>
      <c r="DA46" s="1271"/>
      <c r="DB46" s="1271"/>
      <c r="DC46" s="1270"/>
    </row>
    <row r="47" spans="2:109" ht="13.5">
      <c r="B47" s="1241"/>
      <c r="AN47" s="1269"/>
      <c r="AO47" s="1268"/>
      <c r="AP47" s="1268"/>
      <c r="AQ47" s="1268"/>
      <c r="AR47" s="1268"/>
      <c r="AS47" s="1268"/>
      <c r="AT47" s="1268"/>
      <c r="AU47" s="1268"/>
      <c r="AV47" s="1268"/>
      <c r="AW47" s="1268"/>
      <c r="AX47" s="1268"/>
      <c r="AY47" s="1268"/>
      <c r="AZ47" s="1268"/>
      <c r="BA47" s="1268"/>
      <c r="BB47" s="1268"/>
      <c r="BC47" s="1268"/>
      <c r="BD47" s="1268"/>
      <c r="BE47" s="1268"/>
      <c r="BF47" s="1268"/>
      <c r="BG47" s="1268"/>
      <c r="BH47" s="1268"/>
      <c r="BI47" s="1268"/>
      <c r="BJ47" s="1268"/>
      <c r="BK47" s="1268"/>
      <c r="BL47" s="1268"/>
      <c r="BM47" s="1268"/>
      <c r="BN47" s="1268"/>
      <c r="BO47" s="1268"/>
      <c r="BP47" s="1268"/>
      <c r="BQ47" s="1268"/>
      <c r="BR47" s="1268"/>
      <c r="BS47" s="1268"/>
      <c r="BT47" s="1268"/>
      <c r="BU47" s="1268"/>
      <c r="BV47" s="1268"/>
      <c r="BW47" s="1268"/>
      <c r="BX47" s="1268"/>
      <c r="BY47" s="1268"/>
      <c r="BZ47" s="1268"/>
      <c r="CA47" s="1268"/>
      <c r="CB47" s="1268"/>
      <c r="CC47" s="1268"/>
      <c r="CD47" s="1268"/>
      <c r="CE47" s="1268"/>
      <c r="CF47" s="1268"/>
      <c r="CG47" s="1268"/>
      <c r="CH47" s="1268"/>
      <c r="CI47" s="1268"/>
      <c r="CJ47" s="1268"/>
      <c r="CK47" s="1268"/>
      <c r="CL47" s="1268"/>
      <c r="CM47" s="1268"/>
      <c r="CN47" s="1268"/>
      <c r="CO47" s="1268"/>
      <c r="CP47" s="1268"/>
      <c r="CQ47" s="1268"/>
      <c r="CR47" s="1268"/>
      <c r="CS47" s="1268"/>
      <c r="CT47" s="1268"/>
      <c r="CU47" s="1268"/>
      <c r="CV47" s="1268"/>
      <c r="CW47" s="1268"/>
      <c r="CX47" s="1268"/>
      <c r="CY47" s="1268"/>
      <c r="CZ47" s="1268"/>
      <c r="DA47" s="1268"/>
      <c r="DB47" s="1268"/>
      <c r="DC47" s="1267"/>
    </row>
    <row r="48" spans="2:109" ht="13.5">
      <c r="B48" s="1241"/>
      <c r="H48" s="1254"/>
      <c r="I48" s="1254"/>
      <c r="J48" s="1254"/>
      <c r="AN48" s="1254"/>
      <c r="AO48" s="1254"/>
      <c r="AP48" s="1254"/>
      <c r="AZ48" s="1254"/>
      <c r="BA48" s="1254"/>
      <c r="BB48" s="1254"/>
      <c r="BL48" s="1254"/>
      <c r="BM48" s="1254"/>
      <c r="BN48" s="1254"/>
      <c r="BX48" s="1254"/>
      <c r="BY48" s="1254"/>
      <c r="BZ48" s="1254"/>
      <c r="CJ48" s="1254"/>
      <c r="CK48" s="1254"/>
      <c r="CL48" s="1254"/>
      <c r="CV48" s="1254"/>
      <c r="CW48" s="1254"/>
      <c r="CX48" s="1254"/>
    </row>
    <row r="49" spans="1:109" ht="13.5">
      <c r="B49" s="1241"/>
      <c r="AN49" s="1240" t="s">
        <v>626</v>
      </c>
    </row>
    <row r="50" spans="1:109" ht="13.5">
      <c r="B50" s="1241"/>
      <c r="G50" s="1252"/>
      <c r="H50" s="1252"/>
      <c r="I50" s="1252"/>
      <c r="J50" s="1252"/>
      <c r="K50" s="1261"/>
      <c r="L50" s="1261"/>
      <c r="M50" s="1260"/>
      <c r="N50" s="1260"/>
      <c r="AN50" s="1259"/>
      <c r="AO50" s="1258"/>
      <c r="AP50" s="1258"/>
      <c r="AQ50" s="1258"/>
      <c r="AR50" s="1258"/>
      <c r="AS50" s="1258"/>
      <c r="AT50" s="1258"/>
      <c r="AU50" s="1258"/>
      <c r="AV50" s="1258"/>
      <c r="AW50" s="1258"/>
      <c r="AX50" s="1258"/>
      <c r="AY50" s="1258"/>
      <c r="AZ50" s="1258"/>
      <c r="BA50" s="1258"/>
      <c r="BB50" s="1258"/>
      <c r="BC50" s="1258"/>
      <c r="BD50" s="1258"/>
      <c r="BE50" s="1258"/>
      <c r="BF50" s="1258"/>
      <c r="BG50" s="1258"/>
      <c r="BH50" s="1258"/>
      <c r="BI50" s="1258"/>
      <c r="BJ50" s="1258"/>
      <c r="BK50" s="1258"/>
      <c r="BL50" s="1258"/>
      <c r="BM50" s="1258"/>
      <c r="BN50" s="1258"/>
      <c r="BO50" s="1257"/>
      <c r="BP50" s="1249" t="s">
        <v>571</v>
      </c>
      <c r="BQ50" s="1249"/>
      <c r="BR50" s="1249"/>
      <c r="BS50" s="1249"/>
      <c r="BT50" s="1249"/>
      <c r="BU50" s="1249"/>
      <c r="BV50" s="1249"/>
      <c r="BW50" s="1249"/>
      <c r="BX50" s="1249" t="s">
        <v>572</v>
      </c>
      <c r="BY50" s="1249"/>
      <c r="BZ50" s="1249"/>
      <c r="CA50" s="1249"/>
      <c r="CB50" s="1249"/>
      <c r="CC50" s="1249"/>
      <c r="CD50" s="1249"/>
      <c r="CE50" s="1249"/>
      <c r="CF50" s="1249" t="s">
        <v>573</v>
      </c>
      <c r="CG50" s="1249"/>
      <c r="CH50" s="1249"/>
      <c r="CI50" s="1249"/>
      <c r="CJ50" s="1249"/>
      <c r="CK50" s="1249"/>
      <c r="CL50" s="1249"/>
      <c r="CM50" s="1249"/>
      <c r="CN50" s="1249" t="s">
        <v>574</v>
      </c>
      <c r="CO50" s="1249"/>
      <c r="CP50" s="1249"/>
      <c r="CQ50" s="1249"/>
      <c r="CR50" s="1249"/>
      <c r="CS50" s="1249"/>
      <c r="CT50" s="1249"/>
      <c r="CU50" s="1249"/>
      <c r="CV50" s="1249" t="s">
        <v>575</v>
      </c>
      <c r="CW50" s="1249"/>
      <c r="CX50" s="1249"/>
      <c r="CY50" s="1249"/>
      <c r="CZ50" s="1249"/>
      <c r="DA50" s="1249"/>
      <c r="DB50" s="1249"/>
      <c r="DC50" s="1249"/>
    </row>
    <row r="51" spans="1:109" ht="13.5" customHeight="1">
      <c r="B51" s="1241"/>
      <c r="G51" s="1256"/>
      <c r="H51" s="1256"/>
      <c r="I51" s="1289"/>
      <c r="J51" s="1289"/>
      <c r="K51" s="1255"/>
      <c r="L51" s="1255"/>
      <c r="M51" s="1255"/>
      <c r="N51" s="1255"/>
      <c r="AM51" s="1254"/>
      <c r="AN51" s="1248" t="s">
        <v>625</v>
      </c>
      <c r="AO51" s="1248"/>
      <c r="AP51" s="1248"/>
      <c r="AQ51" s="1248"/>
      <c r="AR51" s="1248"/>
      <c r="AS51" s="1248"/>
      <c r="AT51" s="1248"/>
      <c r="AU51" s="1248"/>
      <c r="AV51" s="1248"/>
      <c r="AW51" s="1248"/>
      <c r="AX51" s="1248"/>
      <c r="AY51" s="1248"/>
      <c r="AZ51" s="1248"/>
      <c r="BA51" s="1248"/>
      <c r="BB51" s="1248" t="s">
        <v>623</v>
      </c>
      <c r="BC51" s="1248"/>
      <c r="BD51" s="1248"/>
      <c r="BE51" s="1248"/>
      <c r="BF51" s="1248"/>
      <c r="BG51" s="1248"/>
      <c r="BH51" s="1248"/>
      <c r="BI51" s="1248"/>
      <c r="BJ51" s="1248"/>
      <c r="BK51" s="1248"/>
      <c r="BL51" s="1248"/>
      <c r="BM51" s="1248"/>
      <c r="BN51" s="1248"/>
      <c r="BO51" s="1248"/>
      <c r="BP51" s="1247">
        <v>57.5</v>
      </c>
      <c r="BQ51" s="1247"/>
      <c r="BR51" s="1247"/>
      <c r="BS51" s="1247"/>
      <c r="BT51" s="1247"/>
      <c r="BU51" s="1247"/>
      <c r="BV51" s="1247"/>
      <c r="BW51" s="1247"/>
      <c r="BX51" s="1247">
        <v>58.2</v>
      </c>
      <c r="BY51" s="1247"/>
      <c r="BZ51" s="1247"/>
      <c r="CA51" s="1247"/>
      <c r="CB51" s="1247"/>
      <c r="CC51" s="1247"/>
      <c r="CD51" s="1247"/>
      <c r="CE51" s="1247"/>
      <c r="CF51" s="1247">
        <v>64.099999999999994</v>
      </c>
      <c r="CG51" s="1247"/>
      <c r="CH51" s="1247"/>
      <c r="CI51" s="1247"/>
      <c r="CJ51" s="1247"/>
      <c r="CK51" s="1247"/>
      <c r="CL51" s="1247"/>
      <c r="CM51" s="1247"/>
      <c r="CN51" s="1247">
        <v>49.4</v>
      </c>
      <c r="CO51" s="1247"/>
      <c r="CP51" s="1247"/>
      <c r="CQ51" s="1247"/>
      <c r="CR51" s="1247"/>
      <c r="CS51" s="1247"/>
      <c r="CT51" s="1247"/>
      <c r="CU51" s="1247"/>
      <c r="CV51" s="1247">
        <v>31.1</v>
      </c>
      <c r="CW51" s="1247"/>
      <c r="CX51" s="1247"/>
      <c r="CY51" s="1247"/>
      <c r="CZ51" s="1247"/>
      <c r="DA51" s="1247"/>
      <c r="DB51" s="1247"/>
      <c r="DC51" s="1247"/>
    </row>
    <row r="52" spans="1:109" ht="13.5">
      <c r="B52" s="1241"/>
      <c r="G52" s="1256"/>
      <c r="H52" s="1256"/>
      <c r="I52" s="1289"/>
      <c r="J52" s="1289"/>
      <c r="K52" s="1255"/>
      <c r="L52" s="1255"/>
      <c r="M52" s="1255"/>
      <c r="N52" s="1255"/>
      <c r="AM52" s="1254"/>
      <c r="AN52" s="1248"/>
      <c r="AO52" s="1248"/>
      <c r="AP52" s="1248"/>
      <c r="AQ52" s="1248"/>
      <c r="AR52" s="1248"/>
      <c r="AS52" s="1248"/>
      <c r="AT52" s="1248"/>
      <c r="AU52" s="1248"/>
      <c r="AV52" s="1248"/>
      <c r="AW52" s="1248"/>
      <c r="AX52" s="1248"/>
      <c r="AY52" s="1248"/>
      <c r="AZ52" s="1248"/>
      <c r="BA52" s="1248"/>
      <c r="BB52" s="1248"/>
      <c r="BC52" s="1248"/>
      <c r="BD52" s="1248"/>
      <c r="BE52" s="1248"/>
      <c r="BF52" s="1248"/>
      <c r="BG52" s="1248"/>
      <c r="BH52" s="1248"/>
      <c r="BI52" s="1248"/>
      <c r="BJ52" s="1248"/>
      <c r="BK52" s="1248"/>
      <c r="BL52" s="1248"/>
      <c r="BM52" s="1248"/>
      <c r="BN52" s="1248"/>
      <c r="BO52" s="1248"/>
      <c r="BP52" s="1247"/>
      <c r="BQ52" s="1247"/>
      <c r="BR52" s="1247"/>
      <c r="BS52" s="1247"/>
      <c r="BT52" s="1247"/>
      <c r="BU52" s="1247"/>
      <c r="BV52" s="1247"/>
      <c r="BW52" s="1247"/>
      <c r="BX52" s="1247"/>
      <c r="BY52" s="1247"/>
      <c r="BZ52" s="1247"/>
      <c r="CA52" s="1247"/>
      <c r="CB52" s="1247"/>
      <c r="CC52" s="1247"/>
      <c r="CD52" s="1247"/>
      <c r="CE52" s="1247"/>
      <c r="CF52" s="1247"/>
      <c r="CG52" s="1247"/>
      <c r="CH52" s="1247"/>
      <c r="CI52" s="1247"/>
      <c r="CJ52" s="1247"/>
      <c r="CK52" s="1247"/>
      <c r="CL52" s="1247"/>
      <c r="CM52" s="1247"/>
      <c r="CN52" s="1247"/>
      <c r="CO52" s="1247"/>
      <c r="CP52" s="1247"/>
      <c r="CQ52" s="1247"/>
      <c r="CR52" s="1247"/>
      <c r="CS52" s="1247"/>
      <c r="CT52" s="1247"/>
      <c r="CU52" s="1247"/>
      <c r="CV52" s="1247"/>
      <c r="CW52" s="1247"/>
      <c r="CX52" s="1247"/>
      <c r="CY52" s="1247"/>
      <c r="CZ52" s="1247"/>
      <c r="DA52" s="1247"/>
      <c r="DB52" s="1247"/>
      <c r="DC52" s="1247"/>
    </row>
    <row r="53" spans="1:109" ht="13.5">
      <c r="A53" s="1276"/>
      <c r="B53" s="1241"/>
      <c r="G53" s="1256"/>
      <c r="H53" s="1256"/>
      <c r="I53" s="1252"/>
      <c r="J53" s="1252"/>
      <c r="K53" s="1255"/>
      <c r="L53" s="1255"/>
      <c r="M53" s="1255"/>
      <c r="N53" s="1255"/>
      <c r="AM53" s="1254"/>
      <c r="AN53" s="1248"/>
      <c r="AO53" s="1248"/>
      <c r="AP53" s="1248"/>
      <c r="AQ53" s="1248"/>
      <c r="AR53" s="1248"/>
      <c r="AS53" s="1248"/>
      <c r="AT53" s="1248"/>
      <c r="AU53" s="1248"/>
      <c r="AV53" s="1248"/>
      <c r="AW53" s="1248"/>
      <c r="AX53" s="1248"/>
      <c r="AY53" s="1248"/>
      <c r="AZ53" s="1248"/>
      <c r="BA53" s="1248"/>
      <c r="BB53" s="1248" t="s">
        <v>630</v>
      </c>
      <c r="BC53" s="1248"/>
      <c r="BD53" s="1248"/>
      <c r="BE53" s="1248"/>
      <c r="BF53" s="1248"/>
      <c r="BG53" s="1248"/>
      <c r="BH53" s="1248"/>
      <c r="BI53" s="1248"/>
      <c r="BJ53" s="1248"/>
      <c r="BK53" s="1248"/>
      <c r="BL53" s="1248"/>
      <c r="BM53" s="1248"/>
      <c r="BN53" s="1248"/>
      <c r="BO53" s="1248"/>
      <c r="BP53" s="1247">
        <v>57.1</v>
      </c>
      <c r="BQ53" s="1247"/>
      <c r="BR53" s="1247"/>
      <c r="BS53" s="1247"/>
      <c r="BT53" s="1247"/>
      <c r="BU53" s="1247"/>
      <c r="BV53" s="1247"/>
      <c r="BW53" s="1247"/>
      <c r="BX53" s="1247">
        <v>58.7</v>
      </c>
      <c r="BY53" s="1247"/>
      <c r="BZ53" s="1247"/>
      <c r="CA53" s="1247"/>
      <c r="CB53" s="1247"/>
      <c r="CC53" s="1247"/>
      <c r="CD53" s="1247"/>
      <c r="CE53" s="1247"/>
      <c r="CF53" s="1247">
        <v>55.4</v>
      </c>
      <c r="CG53" s="1247"/>
      <c r="CH53" s="1247"/>
      <c r="CI53" s="1247"/>
      <c r="CJ53" s="1247"/>
      <c r="CK53" s="1247"/>
      <c r="CL53" s="1247"/>
      <c r="CM53" s="1247"/>
      <c r="CN53" s="1247">
        <v>56</v>
      </c>
      <c r="CO53" s="1247"/>
      <c r="CP53" s="1247"/>
      <c r="CQ53" s="1247"/>
      <c r="CR53" s="1247"/>
      <c r="CS53" s="1247"/>
      <c r="CT53" s="1247"/>
      <c r="CU53" s="1247"/>
      <c r="CV53" s="1247">
        <v>57.8</v>
      </c>
      <c r="CW53" s="1247"/>
      <c r="CX53" s="1247"/>
      <c r="CY53" s="1247"/>
      <c r="CZ53" s="1247"/>
      <c r="DA53" s="1247"/>
      <c r="DB53" s="1247"/>
      <c r="DC53" s="1247"/>
    </row>
    <row r="54" spans="1:109" ht="13.5">
      <c r="A54" s="1276"/>
      <c r="B54" s="1241"/>
      <c r="G54" s="1256"/>
      <c r="H54" s="1256"/>
      <c r="I54" s="1252"/>
      <c r="J54" s="1252"/>
      <c r="K54" s="1255"/>
      <c r="L54" s="1255"/>
      <c r="M54" s="1255"/>
      <c r="N54" s="1255"/>
      <c r="AM54" s="1254"/>
      <c r="AN54" s="1248"/>
      <c r="AO54" s="1248"/>
      <c r="AP54" s="1248"/>
      <c r="AQ54" s="1248"/>
      <c r="AR54" s="1248"/>
      <c r="AS54" s="1248"/>
      <c r="AT54" s="1248"/>
      <c r="AU54" s="1248"/>
      <c r="AV54" s="1248"/>
      <c r="AW54" s="1248"/>
      <c r="AX54" s="1248"/>
      <c r="AY54" s="1248"/>
      <c r="AZ54" s="1248"/>
      <c r="BA54" s="1248"/>
      <c r="BB54" s="1248"/>
      <c r="BC54" s="1248"/>
      <c r="BD54" s="1248"/>
      <c r="BE54" s="1248"/>
      <c r="BF54" s="1248"/>
      <c r="BG54" s="1248"/>
      <c r="BH54" s="1248"/>
      <c r="BI54" s="1248"/>
      <c r="BJ54" s="1248"/>
      <c r="BK54" s="1248"/>
      <c r="BL54" s="1248"/>
      <c r="BM54" s="1248"/>
      <c r="BN54" s="1248"/>
      <c r="BO54" s="1248"/>
      <c r="BP54" s="1247"/>
      <c r="BQ54" s="1247"/>
      <c r="BR54" s="1247"/>
      <c r="BS54" s="1247"/>
      <c r="BT54" s="1247"/>
      <c r="BU54" s="1247"/>
      <c r="BV54" s="1247"/>
      <c r="BW54" s="1247"/>
      <c r="BX54" s="1247"/>
      <c r="BY54" s="1247"/>
      <c r="BZ54" s="1247"/>
      <c r="CA54" s="1247"/>
      <c r="CB54" s="1247"/>
      <c r="CC54" s="1247"/>
      <c r="CD54" s="1247"/>
      <c r="CE54" s="1247"/>
      <c r="CF54" s="1247"/>
      <c r="CG54" s="1247"/>
      <c r="CH54" s="1247"/>
      <c r="CI54" s="1247"/>
      <c r="CJ54" s="1247"/>
      <c r="CK54" s="1247"/>
      <c r="CL54" s="1247"/>
      <c r="CM54" s="1247"/>
      <c r="CN54" s="1247"/>
      <c r="CO54" s="1247"/>
      <c r="CP54" s="1247"/>
      <c r="CQ54" s="1247"/>
      <c r="CR54" s="1247"/>
      <c r="CS54" s="1247"/>
      <c r="CT54" s="1247"/>
      <c r="CU54" s="1247"/>
      <c r="CV54" s="1247"/>
      <c r="CW54" s="1247"/>
      <c r="CX54" s="1247"/>
      <c r="CY54" s="1247"/>
      <c r="CZ54" s="1247"/>
      <c r="DA54" s="1247"/>
      <c r="DB54" s="1247"/>
      <c r="DC54" s="1247"/>
    </row>
    <row r="55" spans="1:109" ht="13.5">
      <c r="A55" s="1276"/>
      <c r="B55" s="1241"/>
      <c r="G55" s="1252"/>
      <c r="H55" s="1252"/>
      <c r="I55" s="1252"/>
      <c r="J55" s="1252"/>
      <c r="K55" s="1255"/>
      <c r="L55" s="1255"/>
      <c r="M55" s="1255"/>
      <c r="N55" s="1255"/>
      <c r="AN55" s="1249" t="s">
        <v>624</v>
      </c>
      <c r="AO55" s="1249"/>
      <c r="AP55" s="1249"/>
      <c r="AQ55" s="1249"/>
      <c r="AR55" s="1249"/>
      <c r="AS55" s="1249"/>
      <c r="AT55" s="1249"/>
      <c r="AU55" s="1249"/>
      <c r="AV55" s="1249"/>
      <c r="AW55" s="1249"/>
      <c r="AX55" s="1249"/>
      <c r="AY55" s="1249"/>
      <c r="AZ55" s="1249"/>
      <c r="BA55" s="1249"/>
      <c r="BB55" s="1248" t="s">
        <v>623</v>
      </c>
      <c r="BC55" s="1248"/>
      <c r="BD55" s="1248"/>
      <c r="BE55" s="1248"/>
      <c r="BF55" s="1248"/>
      <c r="BG55" s="1248"/>
      <c r="BH55" s="1248"/>
      <c r="BI55" s="1248"/>
      <c r="BJ55" s="1248"/>
      <c r="BK55" s="1248"/>
      <c r="BL55" s="1248"/>
      <c r="BM55" s="1248"/>
      <c r="BN55" s="1248"/>
      <c r="BO55" s="1248"/>
      <c r="BP55" s="1247">
        <v>53.4</v>
      </c>
      <c r="BQ55" s="1247"/>
      <c r="BR55" s="1247"/>
      <c r="BS55" s="1247"/>
      <c r="BT55" s="1247"/>
      <c r="BU55" s="1247"/>
      <c r="BV55" s="1247"/>
      <c r="BW55" s="1247"/>
      <c r="BX55" s="1247">
        <v>48</v>
      </c>
      <c r="BY55" s="1247"/>
      <c r="BZ55" s="1247"/>
      <c r="CA55" s="1247"/>
      <c r="CB55" s="1247"/>
      <c r="CC55" s="1247"/>
      <c r="CD55" s="1247"/>
      <c r="CE55" s="1247"/>
      <c r="CF55" s="1247">
        <v>49.1</v>
      </c>
      <c r="CG55" s="1247"/>
      <c r="CH55" s="1247"/>
      <c r="CI55" s="1247"/>
      <c r="CJ55" s="1247"/>
      <c r="CK55" s="1247"/>
      <c r="CL55" s="1247"/>
      <c r="CM55" s="1247"/>
      <c r="CN55" s="1247">
        <v>41.5</v>
      </c>
      <c r="CO55" s="1247"/>
      <c r="CP55" s="1247"/>
      <c r="CQ55" s="1247"/>
      <c r="CR55" s="1247"/>
      <c r="CS55" s="1247"/>
      <c r="CT55" s="1247"/>
      <c r="CU55" s="1247"/>
      <c r="CV55" s="1247">
        <v>25.2</v>
      </c>
      <c r="CW55" s="1247"/>
      <c r="CX55" s="1247"/>
      <c r="CY55" s="1247"/>
      <c r="CZ55" s="1247"/>
      <c r="DA55" s="1247"/>
      <c r="DB55" s="1247"/>
      <c r="DC55" s="1247"/>
    </row>
    <row r="56" spans="1:109" ht="13.5">
      <c r="A56" s="1276"/>
      <c r="B56" s="1241"/>
      <c r="G56" s="1252"/>
      <c r="H56" s="1252"/>
      <c r="I56" s="1252"/>
      <c r="J56" s="1252"/>
      <c r="K56" s="1255"/>
      <c r="L56" s="1255"/>
      <c r="M56" s="1255"/>
      <c r="N56" s="1255"/>
      <c r="AN56" s="1249"/>
      <c r="AO56" s="1249"/>
      <c r="AP56" s="1249"/>
      <c r="AQ56" s="1249"/>
      <c r="AR56" s="1249"/>
      <c r="AS56" s="1249"/>
      <c r="AT56" s="1249"/>
      <c r="AU56" s="1249"/>
      <c r="AV56" s="1249"/>
      <c r="AW56" s="1249"/>
      <c r="AX56" s="1249"/>
      <c r="AY56" s="1249"/>
      <c r="AZ56" s="1249"/>
      <c r="BA56" s="1249"/>
      <c r="BB56" s="1248"/>
      <c r="BC56" s="1248"/>
      <c r="BD56" s="1248"/>
      <c r="BE56" s="1248"/>
      <c r="BF56" s="1248"/>
      <c r="BG56" s="1248"/>
      <c r="BH56" s="1248"/>
      <c r="BI56" s="1248"/>
      <c r="BJ56" s="1248"/>
      <c r="BK56" s="1248"/>
      <c r="BL56" s="1248"/>
      <c r="BM56" s="1248"/>
      <c r="BN56" s="1248"/>
      <c r="BO56" s="1248"/>
      <c r="BP56" s="1247"/>
      <c r="BQ56" s="1247"/>
      <c r="BR56" s="1247"/>
      <c r="BS56" s="1247"/>
      <c r="BT56" s="1247"/>
      <c r="BU56" s="1247"/>
      <c r="BV56" s="1247"/>
      <c r="BW56" s="1247"/>
      <c r="BX56" s="1247"/>
      <c r="BY56" s="1247"/>
      <c r="BZ56" s="1247"/>
      <c r="CA56" s="1247"/>
      <c r="CB56" s="1247"/>
      <c r="CC56" s="1247"/>
      <c r="CD56" s="1247"/>
      <c r="CE56" s="1247"/>
      <c r="CF56" s="1247"/>
      <c r="CG56" s="1247"/>
      <c r="CH56" s="1247"/>
      <c r="CI56" s="1247"/>
      <c r="CJ56" s="1247"/>
      <c r="CK56" s="1247"/>
      <c r="CL56" s="1247"/>
      <c r="CM56" s="1247"/>
      <c r="CN56" s="1247"/>
      <c r="CO56" s="1247"/>
      <c r="CP56" s="1247"/>
      <c r="CQ56" s="1247"/>
      <c r="CR56" s="1247"/>
      <c r="CS56" s="1247"/>
      <c r="CT56" s="1247"/>
      <c r="CU56" s="1247"/>
      <c r="CV56" s="1247"/>
      <c r="CW56" s="1247"/>
      <c r="CX56" s="1247"/>
      <c r="CY56" s="1247"/>
      <c r="CZ56" s="1247"/>
      <c r="DA56" s="1247"/>
      <c r="DB56" s="1247"/>
      <c r="DC56" s="1247"/>
    </row>
    <row r="57" spans="1:109" s="1276" customFormat="1" ht="13.5">
      <c r="B57" s="1282"/>
      <c r="G57" s="1252"/>
      <c r="H57" s="1252"/>
      <c r="I57" s="1251"/>
      <c r="J57" s="1251"/>
      <c r="K57" s="1255"/>
      <c r="L57" s="1255"/>
      <c r="M57" s="1255"/>
      <c r="N57" s="1255"/>
      <c r="AM57" s="1240"/>
      <c r="AN57" s="1249"/>
      <c r="AO57" s="1249"/>
      <c r="AP57" s="1249"/>
      <c r="AQ57" s="1249"/>
      <c r="AR57" s="1249"/>
      <c r="AS57" s="1249"/>
      <c r="AT57" s="1249"/>
      <c r="AU57" s="1249"/>
      <c r="AV57" s="1249"/>
      <c r="AW57" s="1249"/>
      <c r="AX57" s="1249"/>
      <c r="AY57" s="1249"/>
      <c r="AZ57" s="1249"/>
      <c r="BA57" s="1249"/>
      <c r="BB57" s="1248" t="s">
        <v>630</v>
      </c>
      <c r="BC57" s="1248"/>
      <c r="BD57" s="1248"/>
      <c r="BE57" s="1248"/>
      <c r="BF57" s="1248"/>
      <c r="BG57" s="1248"/>
      <c r="BH57" s="1248"/>
      <c r="BI57" s="1248"/>
      <c r="BJ57" s="1248"/>
      <c r="BK57" s="1248"/>
      <c r="BL57" s="1248"/>
      <c r="BM57" s="1248"/>
      <c r="BN57" s="1248"/>
      <c r="BO57" s="1248"/>
      <c r="BP57" s="1247">
        <v>59.6</v>
      </c>
      <c r="BQ57" s="1247"/>
      <c r="BR57" s="1247"/>
      <c r="BS57" s="1247"/>
      <c r="BT57" s="1247"/>
      <c r="BU57" s="1247"/>
      <c r="BV57" s="1247"/>
      <c r="BW57" s="1247"/>
      <c r="BX57" s="1247">
        <v>60.8</v>
      </c>
      <c r="BY57" s="1247"/>
      <c r="BZ57" s="1247"/>
      <c r="CA57" s="1247"/>
      <c r="CB57" s="1247"/>
      <c r="CC57" s="1247"/>
      <c r="CD57" s="1247"/>
      <c r="CE57" s="1247"/>
      <c r="CF57" s="1247">
        <v>61</v>
      </c>
      <c r="CG57" s="1247"/>
      <c r="CH57" s="1247"/>
      <c r="CI57" s="1247"/>
      <c r="CJ57" s="1247"/>
      <c r="CK57" s="1247"/>
      <c r="CL57" s="1247"/>
      <c r="CM57" s="1247"/>
      <c r="CN57" s="1247">
        <v>61.7</v>
      </c>
      <c r="CO57" s="1247"/>
      <c r="CP57" s="1247"/>
      <c r="CQ57" s="1247"/>
      <c r="CR57" s="1247"/>
      <c r="CS57" s="1247"/>
      <c r="CT57" s="1247"/>
      <c r="CU57" s="1247"/>
      <c r="CV57" s="1247">
        <v>62.4</v>
      </c>
      <c r="CW57" s="1247"/>
      <c r="CX57" s="1247"/>
      <c r="CY57" s="1247"/>
      <c r="CZ57" s="1247"/>
      <c r="DA57" s="1247"/>
      <c r="DB57" s="1247"/>
      <c r="DC57" s="1247"/>
      <c r="DD57" s="1287"/>
      <c r="DE57" s="1282"/>
    </row>
    <row r="58" spans="1:109" s="1276" customFormat="1" ht="13.5">
      <c r="A58" s="1240"/>
      <c r="B58" s="1282"/>
      <c r="G58" s="1252"/>
      <c r="H58" s="1252"/>
      <c r="I58" s="1251"/>
      <c r="J58" s="1251"/>
      <c r="K58" s="1255"/>
      <c r="L58" s="1255"/>
      <c r="M58" s="1255"/>
      <c r="N58" s="1255"/>
      <c r="AM58" s="1240"/>
      <c r="AN58" s="1249"/>
      <c r="AO58" s="1249"/>
      <c r="AP58" s="1249"/>
      <c r="AQ58" s="1249"/>
      <c r="AR58" s="1249"/>
      <c r="AS58" s="1249"/>
      <c r="AT58" s="1249"/>
      <c r="AU58" s="1249"/>
      <c r="AV58" s="1249"/>
      <c r="AW58" s="1249"/>
      <c r="AX58" s="1249"/>
      <c r="AY58" s="1249"/>
      <c r="AZ58" s="1249"/>
      <c r="BA58" s="1249"/>
      <c r="BB58" s="1248"/>
      <c r="BC58" s="1248"/>
      <c r="BD58" s="1248"/>
      <c r="BE58" s="1248"/>
      <c r="BF58" s="1248"/>
      <c r="BG58" s="1248"/>
      <c r="BH58" s="1248"/>
      <c r="BI58" s="1248"/>
      <c r="BJ58" s="1248"/>
      <c r="BK58" s="1248"/>
      <c r="BL58" s="1248"/>
      <c r="BM58" s="1248"/>
      <c r="BN58" s="1248"/>
      <c r="BO58" s="1248"/>
      <c r="BP58" s="1247"/>
      <c r="BQ58" s="1247"/>
      <c r="BR58" s="1247"/>
      <c r="BS58" s="1247"/>
      <c r="BT58" s="1247"/>
      <c r="BU58" s="1247"/>
      <c r="BV58" s="1247"/>
      <c r="BW58" s="1247"/>
      <c r="BX58" s="1247"/>
      <c r="BY58" s="1247"/>
      <c r="BZ58" s="1247"/>
      <c r="CA58" s="1247"/>
      <c r="CB58" s="1247"/>
      <c r="CC58" s="1247"/>
      <c r="CD58" s="1247"/>
      <c r="CE58" s="1247"/>
      <c r="CF58" s="1247"/>
      <c r="CG58" s="1247"/>
      <c r="CH58" s="1247"/>
      <c r="CI58" s="1247"/>
      <c r="CJ58" s="1247"/>
      <c r="CK58" s="1247"/>
      <c r="CL58" s="1247"/>
      <c r="CM58" s="1247"/>
      <c r="CN58" s="1247"/>
      <c r="CO58" s="1247"/>
      <c r="CP58" s="1247"/>
      <c r="CQ58" s="1247"/>
      <c r="CR58" s="1247"/>
      <c r="CS58" s="1247"/>
      <c r="CT58" s="1247"/>
      <c r="CU58" s="1247"/>
      <c r="CV58" s="1247"/>
      <c r="CW58" s="1247"/>
      <c r="CX58" s="1247"/>
      <c r="CY58" s="1247"/>
      <c r="CZ58" s="1247"/>
      <c r="DA58" s="1247"/>
      <c r="DB58" s="1247"/>
      <c r="DC58" s="1247"/>
      <c r="DD58" s="1287"/>
      <c r="DE58" s="1282"/>
    </row>
    <row r="59" spans="1:109" s="1276" customFormat="1" ht="13.5">
      <c r="A59" s="1240"/>
      <c r="B59" s="1282"/>
      <c r="K59" s="1288"/>
      <c r="L59" s="1288"/>
      <c r="M59" s="1288"/>
      <c r="N59" s="1288"/>
      <c r="AQ59" s="1288"/>
      <c r="AR59" s="1288"/>
      <c r="AS59" s="1288"/>
      <c r="AT59" s="1288"/>
      <c r="BC59" s="1288"/>
      <c r="BD59" s="1288"/>
      <c r="BE59" s="1288"/>
      <c r="BF59" s="1288"/>
      <c r="BO59" s="1288"/>
      <c r="BP59" s="1288"/>
      <c r="BQ59" s="1288"/>
      <c r="BR59" s="1288"/>
      <c r="CA59" s="1288"/>
      <c r="CB59" s="1288"/>
      <c r="CC59" s="1288"/>
      <c r="CD59" s="1288"/>
      <c r="CM59" s="1288"/>
      <c r="CN59" s="1288"/>
      <c r="CO59" s="1288"/>
      <c r="CP59" s="1288"/>
      <c r="CY59" s="1288"/>
      <c r="CZ59" s="1288"/>
      <c r="DA59" s="1288"/>
      <c r="DB59" s="1288"/>
      <c r="DC59" s="1288"/>
      <c r="DD59" s="1287"/>
      <c r="DE59" s="1282"/>
    </row>
    <row r="60" spans="1:109" s="1276" customFormat="1" ht="13.5">
      <c r="A60" s="1240"/>
      <c r="B60" s="1282"/>
      <c r="K60" s="1288"/>
      <c r="L60" s="1288"/>
      <c r="M60" s="1288"/>
      <c r="N60" s="1288"/>
      <c r="AQ60" s="1288"/>
      <c r="AR60" s="1288"/>
      <c r="AS60" s="1288"/>
      <c r="AT60" s="1288"/>
      <c r="BC60" s="1288"/>
      <c r="BD60" s="1288"/>
      <c r="BE60" s="1288"/>
      <c r="BF60" s="1288"/>
      <c r="BO60" s="1288"/>
      <c r="BP60" s="1288"/>
      <c r="BQ60" s="1288"/>
      <c r="BR60" s="1288"/>
      <c r="CA60" s="1288"/>
      <c r="CB60" s="1288"/>
      <c r="CC60" s="1288"/>
      <c r="CD60" s="1288"/>
      <c r="CM60" s="1288"/>
      <c r="CN60" s="1288"/>
      <c r="CO60" s="1288"/>
      <c r="CP60" s="1288"/>
      <c r="CY60" s="1288"/>
      <c r="CZ60" s="1288"/>
      <c r="DA60" s="1288"/>
      <c r="DB60" s="1288"/>
      <c r="DC60" s="1288"/>
      <c r="DD60" s="1287"/>
      <c r="DE60" s="1282"/>
    </row>
    <row r="61" spans="1:109" s="1276" customFormat="1" ht="13.5">
      <c r="A61" s="1240"/>
      <c r="B61" s="1286"/>
      <c r="C61" s="1285"/>
      <c r="D61" s="1285"/>
      <c r="E61" s="1285"/>
      <c r="F61" s="1285"/>
      <c r="G61" s="1285"/>
      <c r="H61" s="1285"/>
      <c r="I61" s="1285"/>
      <c r="J61" s="1285"/>
      <c r="K61" s="1285"/>
      <c r="L61" s="1285"/>
      <c r="M61" s="1284"/>
      <c r="N61" s="1284"/>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4"/>
      <c r="AT61" s="1284"/>
      <c r="AU61" s="1285"/>
      <c r="AV61" s="1285"/>
      <c r="AW61" s="1285"/>
      <c r="AX61" s="1285"/>
      <c r="AY61" s="1285"/>
      <c r="AZ61" s="1285"/>
      <c r="BA61" s="1285"/>
      <c r="BB61" s="1285"/>
      <c r="BC61" s="1285"/>
      <c r="BD61" s="1285"/>
      <c r="BE61" s="1284"/>
      <c r="BF61" s="1284"/>
      <c r="BG61" s="1285"/>
      <c r="BH61" s="1285"/>
      <c r="BI61" s="1285"/>
      <c r="BJ61" s="1285"/>
      <c r="BK61" s="1285"/>
      <c r="BL61" s="1285"/>
      <c r="BM61" s="1285"/>
      <c r="BN61" s="1285"/>
      <c r="BO61" s="1285"/>
      <c r="BP61" s="1285"/>
      <c r="BQ61" s="1284"/>
      <c r="BR61" s="1284"/>
      <c r="BS61" s="1285"/>
      <c r="BT61" s="1285"/>
      <c r="BU61" s="1285"/>
      <c r="BV61" s="1285"/>
      <c r="BW61" s="1285"/>
      <c r="BX61" s="1285"/>
      <c r="BY61" s="1285"/>
      <c r="BZ61" s="1285"/>
      <c r="CA61" s="1285"/>
      <c r="CB61" s="1285"/>
      <c r="CC61" s="1284"/>
      <c r="CD61" s="1284"/>
      <c r="CE61" s="1285"/>
      <c r="CF61" s="1285"/>
      <c r="CG61" s="1285"/>
      <c r="CH61" s="1285"/>
      <c r="CI61" s="1285"/>
      <c r="CJ61" s="1285"/>
      <c r="CK61" s="1285"/>
      <c r="CL61" s="1285"/>
      <c r="CM61" s="1285"/>
      <c r="CN61" s="1285"/>
      <c r="CO61" s="1284"/>
      <c r="CP61" s="1284"/>
      <c r="CQ61" s="1285"/>
      <c r="CR61" s="1285"/>
      <c r="CS61" s="1285"/>
      <c r="CT61" s="1285"/>
      <c r="CU61" s="1285"/>
      <c r="CV61" s="1285"/>
      <c r="CW61" s="1285"/>
      <c r="CX61" s="1285"/>
      <c r="CY61" s="1285"/>
      <c r="CZ61" s="1285"/>
      <c r="DA61" s="1284"/>
      <c r="DB61" s="1284"/>
      <c r="DC61" s="1284"/>
      <c r="DD61" s="1283"/>
      <c r="DE61" s="1282"/>
    </row>
    <row r="62" spans="1:109" ht="13.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40"/>
    </row>
    <row r="63" spans="1:109" ht="17.25">
      <c r="B63" s="1280" t="s">
        <v>629</v>
      </c>
    </row>
    <row r="64" spans="1:109" ht="13.5">
      <c r="B64" s="1241"/>
      <c r="G64" s="1277"/>
      <c r="I64" s="1279"/>
      <c r="J64" s="1279"/>
      <c r="K64" s="1279"/>
      <c r="L64" s="1279"/>
      <c r="M64" s="1279"/>
      <c r="N64" s="1278"/>
      <c r="AM64" s="1277"/>
      <c r="AN64" s="1277" t="s">
        <v>628</v>
      </c>
      <c r="AP64" s="1276"/>
      <c r="AQ64" s="1276"/>
      <c r="AR64" s="1276"/>
      <c r="AY64" s="1277"/>
      <c r="BA64" s="1276"/>
      <c r="BB64" s="1276"/>
      <c r="BC64" s="1276"/>
      <c r="BK64" s="1277"/>
      <c r="BM64" s="1276"/>
      <c r="BN64" s="1276"/>
      <c r="BO64" s="1276"/>
      <c r="BW64" s="1277"/>
      <c r="BY64" s="1276"/>
      <c r="BZ64" s="1276"/>
      <c r="CA64" s="1276"/>
      <c r="CI64" s="1277"/>
      <c r="CK64" s="1276"/>
      <c r="CL64" s="1276"/>
      <c r="CM64" s="1276"/>
      <c r="CU64" s="1277"/>
      <c r="CW64" s="1276"/>
      <c r="CX64" s="1276"/>
      <c r="CY64" s="1276"/>
    </row>
    <row r="65" spans="2:107" ht="13.5">
      <c r="B65" s="1241"/>
      <c r="AN65" s="1275" t="s">
        <v>627</v>
      </c>
      <c r="AO65" s="1274"/>
      <c r="AP65" s="1274"/>
      <c r="AQ65" s="1274"/>
      <c r="AR65" s="1274"/>
      <c r="AS65" s="1274"/>
      <c r="AT65" s="1274"/>
      <c r="AU65" s="1274"/>
      <c r="AV65" s="1274"/>
      <c r="AW65" s="1274"/>
      <c r="AX65" s="1274"/>
      <c r="AY65" s="1274"/>
      <c r="AZ65" s="1274"/>
      <c r="BA65" s="1274"/>
      <c r="BB65" s="1274"/>
      <c r="BC65" s="1274"/>
      <c r="BD65" s="1274"/>
      <c r="BE65" s="1274"/>
      <c r="BF65" s="1274"/>
      <c r="BG65" s="1274"/>
      <c r="BH65" s="1274"/>
      <c r="BI65" s="1274"/>
      <c r="BJ65" s="1274"/>
      <c r="BK65" s="1274"/>
      <c r="BL65" s="1274"/>
      <c r="BM65" s="1274"/>
      <c r="BN65" s="1274"/>
      <c r="BO65" s="1274"/>
      <c r="BP65" s="1274"/>
      <c r="BQ65" s="1274"/>
      <c r="BR65" s="1274"/>
      <c r="BS65" s="1274"/>
      <c r="BT65" s="1274"/>
      <c r="BU65" s="1274"/>
      <c r="BV65" s="1274"/>
      <c r="BW65" s="1274"/>
      <c r="BX65" s="1274"/>
      <c r="BY65" s="1274"/>
      <c r="BZ65" s="1274"/>
      <c r="CA65" s="1274"/>
      <c r="CB65" s="1274"/>
      <c r="CC65" s="1274"/>
      <c r="CD65" s="1274"/>
      <c r="CE65" s="1274"/>
      <c r="CF65" s="1274"/>
      <c r="CG65" s="1274"/>
      <c r="CH65" s="1274"/>
      <c r="CI65" s="1274"/>
      <c r="CJ65" s="1274"/>
      <c r="CK65" s="1274"/>
      <c r="CL65" s="1274"/>
      <c r="CM65" s="1274"/>
      <c r="CN65" s="1274"/>
      <c r="CO65" s="1274"/>
      <c r="CP65" s="1274"/>
      <c r="CQ65" s="1274"/>
      <c r="CR65" s="1274"/>
      <c r="CS65" s="1274"/>
      <c r="CT65" s="1274"/>
      <c r="CU65" s="1274"/>
      <c r="CV65" s="1274"/>
      <c r="CW65" s="1274"/>
      <c r="CX65" s="1274"/>
      <c r="CY65" s="1274"/>
      <c r="CZ65" s="1274"/>
      <c r="DA65" s="1274"/>
      <c r="DB65" s="1274"/>
      <c r="DC65" s="1273"/>
    </row>
    <row r="66" spans="2:107" ht="13.5">
      <c r="B66" s="1241"/>
      <c r="AN66" s="1272"/>
      <c r="AO66" s="1271"/>
      <c r="AP66" s="1271"/>
      <c r="AQ66" s="1271"/>
      <c r="AR66" s="1271"/>
      <c r="AS66" s="1271"/>
      <c r="AT66" s="1271"/>
      <c r="AU66" s="1271"/>
      <c r="AV66" s="1271"/>
      <c r="AW66" s="1271"/>
      <c r="AX66" s="1271"/>
      <c r="AY66" s="1271"/>
      <c r="AZ66" s="1271"/>
      <c r="BA66" s="1271"/>
      <c r="BB66" s="1271"/>
      <c r="BC66" s="1271"/>
      <c r="BD66" s="1271"/>
      <c r="BE66" s="1271"/>
      <c r="BF66" s="1271"/>
      <c r="BG66" s="1271"/>
      <c r="BH66" s="1271"/>
      <c r="BI66" s="1271"/>
      <c r="BJ66" s="1271"/>
      <c r="BK66" s="1271"/>
      <c r="BL66" s="1271"/>
      <c r="BM66" s="1271"/>
      <c r="BN66" s="1271"/>
      <c r="BO66" s="1271"/>
      <c r="BP66" s="1271"/>
      <c r="BQ66" s="1271"/>
      <c r="BR66" s="1271"/>
      <c r="BS66" s="1271"/>
      <c r="BT66" s="1271"/>
      <c r="BU66" s="1271"/>
      <c r="BV66" s="1271"/>
      <c r="BW66" s="1271"/>
      <c r="BX66" s="1271"/>
      <c r="BY66" s="1271"/>
      <c r="BZ66" s="1271"/>
      <c r="CA66" s="1271"/>
      <c r="CB66" s="1271"/>
      <c r="CC66" s="1271"/>
      <c r="CD66" s="1271"/>
      <c r="CE66" s="1271"/>
      <c r="CF66" s="1271"/>
      <c r="CG66" s="1271"/>
      <c r="CH66" s="1271"/>
      <c r="CI66" s="1271"/>
      <c r="CJ66" s="1271"/>
      <c r="CK66" s="1271"/>
      <c r="CL66" s="1271"/>
      <c r="CM66" s="1271"/>
      <c r="CN66" s="1271"/>
      <c r="CO66" s="1271"/>
      <c r="CP66" s="1271"/>
      <c r="CQ66" s="1271"/>
      <c r="CR66" s="1271"/>
      <c r="CS66" s="1271"/>
      <c r="CT66" s="1271"/>
      <c r="CU66" s="1271"/>
      <c r="CV66" s="1271"/>
      <c r="CW66" s="1271"/>
      <c r="CX66" s="1271"/>
      <c r="CY66" s="1271"/>
      <c r="CZ66" s="1271"/>
      <c r="DA66" s="1271"/>
      <c r="DB66" s="1271"/>
      <c r="DC66" s="1270"/>
    </row>
    <row r="67" spans="2:107" ht="13.5">
      <c r="B67" s="1241"/>
      <c r="AN67" s="1272"/>
      <c r="AO67" s="1271"/>
      <c r="AP67" s="1271"/>
      <c r="AQ67" s="1271"/>
      <c r="AR67" s="1271"/>
      <c r="AS67" s="1271"/>
      <c r="AT67" s="1271"/>
      <c r="AU67" s="1271"/>
      <c r="AV67" s="1271"/>
      <c r="AW67" s="1271"/>
      <c r="AX67" s="1271"/>
      <c r="AY67" s="1271"/>
      <c r="AZ67" s="1271"/>
      <c r="BA67" s="1271"/>
      <c r="BB67" s="1271"/>
      <c r="BC67" s="1271"/>
      <c r="BD67" s="1271"/>
      <c r="BE67" s="1271"/>
      <c r="BF67" s="1271"/>
      <c r="BG67" s="1271"/>
      <c r="BH67" s="1271"/>
      <c r="BI67" s="1271"/>
      <c r="BJ67" s="1271"/>
      <c r="BK67" s="1271"/>
      <c r="BL67" s="1271"/>
      <c r="BM67" s="1271"/>
      <c r="BN67" s="1271"/>
      <c r="BO67" s="1271"/>
      <c r="BP67" s="1271"/>
      <c r="BQ67" s="1271"/>
      <c r="BR67" s="1271"/>
      <c r="BS67" s="1271"/>
      <c r="BT67" s="1271"/>
      <c r="BU67" s="1271"/>
      <c r="BV67" s="1271"/>
      <c r="BW67" s="1271"/>
      <c r="BX67" s="1271"/>
      <c r="BY67" s="1271"/>
      <c r="BZ67" s="1271"/>
      <c r="CA67" s="1271"/>
      <c r="CB67" s="1271"/>
      <c r="CC67" s="1271"/>
      <c r="CD67" s="1271"/>
      <c r="CE67" s="1271"/>
      <c r="CF67" s="1271"/>
      <c r="CG67" s="1271"/>
      <c r="CH67" s="1271"/>
      <c r="CI67" s="1271"/>
      <c r="CJ67" s="1271"/>
      <c r="CK67" s="1271"/>
      <c r="CL67" s="1271"/>
      <c r="CM67" s="1271"/>
      <c r="CN67" s="1271"/>
      <c r="CO67" s="1271"/>
      <c r="CP67" s="1271"/>
      <c r="CQ67" s="1271"/>
      <c r="CR67" s="1271"/>
      <c r="CS67" s="1271"/>
      <c r="CT67" s="1271"/>
      <c r="CU67" s="1271"/>
      <c r="CV67" s="1271"/>
      <c r="CW67" s="1271"/>
      <c r="CX67" s="1271"/>
      <c r="CY67" s="1271"/>
      <c r="CZ67" s="1271"/>
      <c r="DA67" s="1271"/>
      <c r="DB67" s="1271"/>
      <c r="DC67" s="1270"/>
    </row>
    <row r="68" spans="2:107" ht="13.5">
      <c r="B68" s="1241"/>
      <c r="AN68" s="1272"/>
      <c r="AO68" s="1271"/>
      <c r="AP68" s="1271"/>
      <c r="AQ68" s="1271"/>
      <c r="AR68" s="1271"/>
      <c r="AS68" s="1271"/>
      <c r="AT68" s="1271"/>
      <c r="AU68" s="1271"/>
      <c r="AV68" s="1271"/>
      <c r="AW68" s="1271"/>
      <c r="AX68" s="1271"/>
      <c r="AY68" s="1271"/>
      <c r="AZ68" s="1271"/>
      <c r="BA68" s="1271"/>
      <c r="BB68" s="1271"/>
      <c r="BC68" s="1271"/>
      <c r="BD68" s="1271"/>
      <c r="BE68" s="1271"/>
      <c r="BF68" s="1271"/>
      <c r="BG68" s="1271"/>
      <c r="BH68" s="1271"/>
      <c r="BI68" s="1271"/>
      <c r="BJ68" s="1271"/>
      <c r="BK68" s="1271"/>
      <c r="BL68" s="1271"/>
      <c r="BM68" s="1271"/>
      <c r="BN68" s="1271"/>
      <c r="BO68" s="1271"/>
      <c r="BP68" s="1271"/>
      <c r="BQ68" s="1271"/>
      <c r="BR68" s="1271"/>
      <c r="BS68" s="1271"/>
      <c r="BT68" s="1271"/>
      <c r="BU68" s="1271"/>
      <c r="BV68" s="1271"/>
      <c r="BW68" s="1271"/>
      <c r="BX68" s="1271"/>
      <c r="BY68" s="1271"/>
      <c r="BZ68" s="1271"/>
      <c r="CA68" s="1271"/>
      <c r="CB68" s="1271"/>
      <c r="CC68" s="1271"/>
      <c r="CD68" s="1271"/>
      <c r="CE68" s="1271"/>
      <c r="CF68" s="1271"/>
      <c r="CG68" s="1271"/>
      <c r="CH68" s="1271"/>
      <c r="CI68" s="1271"/>
      <c r="CJ68" s="1271"/>
      <c r="CK68" s="1271"/>
      <c r="CL68" s="1271"/>
      <c r="CM68" s="1271"/>
      <c r="CN68" s="1271"/>
      <c r="CO68" s="1271"/>
      <c r="CP68" s="1271"/>
      <c r="CQ68" s="1271"/>
      <c r="CR68" s="1271"/>
      <c r="CS68" s="1271"/>
      <c r="CT68" s="1271"/>
      <c r="CU68" s="1271"/>
      <c r="CV68" s="1271"/>
      <c r="CW68" s="1271"/>
      <c r="CX68" s="1271"/>
      <c r="CY68" s="1271"/>
      <c r="CZ68" s="1271"/>
      <c r="DA68" s="1271"/>
      <c r="DB68" s="1271"/>
      <c r="DC68" s="1270"/>
    </row>
    <row r="69" spans="2:107" ht="13.5">
      <c r="B69" s="1241"/>
      <c r="AN69" s="1269"/>
      <c r="AO69" s="1268"/>
      <c r="AP69" s="1268"/>
      <c r="AQ69" s="1268"/>
      <c r="AR69" s="1268"/>
      <c r="AS69" s="1268"/>
      <c r="AT69" s="1268"/>
      <c r="AU69" s="1268"/>
      <c r="AV69" s="1268"/>
      <c r="AW69" s="1268"/>
      <c r="AX69" s="1268"/>
      <c r="AY69" s="1268"/>
      <c r="AZ69" s="1268"/>
      <c r="BA69" s="1268"/>
      <c r="BB69" s="1268"/>
      <c r="BC69" s="1268"/>
      <c r="BD69" s="1268"/>
      <c r="BE69" s="1268"/>
      <c r="BF69" s="1268"/>
      <c r="BG69" s="1268"/>
      <c r="BH69" s="1268"/>
      <c r="BI69" s="1268"/>
      <c r="BJ69" s="1268"/>
      <c r="BK69" s="1268"/>
      <c r="BL69" s="1268"/>
      <c r="BM69" s="1268"/>
      <c r="BN69" s="1268"/>
      <c r="BO69" s="1268"/>
      <c r="BP69" s="1268"/>
      <c r="BQ69" s="1268"/>
      <c r="BR69" s="1268"/>
      <c r="BS69" s="1268"/>
      <c r="BT69" s="1268"/>
      <c r="BU69" s="1268"/>
      <c r="BV69" s="1268"/>
      <c r="BW69" s="1268"/>
      <c r="BX69" s="1268"/>
      <c r="BY69" s="1268"/>
      <c r="BZ69" s="1268"/>
      <c r="CA69" s="1268"/>
      <c r="CB69" s="1268"/>
      <c r="CC69" s="1268"/>
      <c r="CD69" s="1268"/>
      <c r="CE69" s="1268"/>
      <c r="CF69" s="1268"/>
      <c r="CG69" s="1268"/>
      <c r="CH69" s="1268"/>
      <c r="CI69" s="1268"/>
      <c r="CJ69" s="1268"/>
      <c r="CK69" s="1268"/>
      <c r="CL69" s="1268"/>
      <c r="CM69" s="1268"/>
      <c r="CN69" s="1268"/>
      <c r="CO69" s="1268"/>
      <c r="CP69" s="1268"/>
      <c r="CQ69" s="1268"/>
      <c r="CR69" s="1268"/>
      <c r="CS69" s="1268"/>
      <c r="CT69" s="1268"/>
      <c r="CU69" s="1268"/>
      <c r="CV69" s="1268"/>
      <c r="CW69" s="1268"/>
      <c r="CX69" s="1268"/>
      <c r="CY69" s="1268"/>
      <c r="CZ69" s="1268"/>
      <c r="DA69" s="1268"/>
      <c r="DB69" s="1268"/>
      <c r="DC69" s="1267"/>
    </row>
    <row r="70" spans="2:107" ht="13.5">
      <c r="B70" s="1241"/>
      <c r="H70" s="1266"/>
      <c r="I70" s="1266"/>
      <c r="J70" s="1264"/>
      <c r="K70" s="1264"/>
      <c r="L70" s="1263"/>
      <c r="M70" s="1264"/>
      <c r="N70" s="1263"/>
      <c r="AN70" s="1254"/>
      <c r="AO70" s="1254"/>
      <c r="AP70" s="1254"/>
      <c r="AZ70" s="1254"/>
      <c r="BA70" s="1254"/>
      <c r="BB70" s="1254"/>
      <c r="BL70" s="1254"/>
      <c r="BM70" s="1254"/>
      <c r="BN70" s="1254"/>
      <c r="BX70" s="1254"/>
      <c r="BY70" s="1254"/>
      <c r="BZ70" s="1254"/>
      <c r="CJ70" s="1254"/>
      <c r="CK70" s="1254"/>
      <c r="CL70" s="1254"/>
      <c r="CV70" s="1254"/>
      <c r="CW70" s="1254"/>
      <c r="CX70" s="1254"/>
    </row>
    <row r="71" spans="2:107" ht="13.5">
      <c r="B71" s="1241"/>
      <c r="G71" s="1262"/>
      <c r="I71" s="1265"/>
      <c r="J71" s="1264"/>
      <c r="K71" s="1264"/>
      <c r="L71" s="1263"/>
      <c r="M71" s="1264"/>
      <c r="N71" s="1263"/>
      <c r="AM71" s="1262"/>
      <c r="AN71" s="1240" t="s">
        <v>626</v>
      </c>
    </row>
    <row r="72" spans="2:107" ht="13.5">
      <c r="B72" s="1241"/>
      <c r="G72" s="1252"/>
      <c r="H72" s="1252"/>
      <c r="I72" s="1252"/>
      <c r="J72" s="1252"/>
      <c r="K72" s="1261"/>
      <c r="L72" s="1261"/>
      <c r="M72" s="1260"/>
      <c r="N72" s="1260"/>
      <c r="AN72" s="1259"/>
      <c r="AO72" s="1258"/>
      <c r="AP72" s="1258"/>
      <c r="AQ72" s="1258"/>
      <c r="AR72" s="1258"/>
      <c r="AS72" s="1258"/>
      <c r="AT72" s="1258"/>
      <c r="AU72" s="1258"/>
      <c r="AV72" s="1258"/>
      <c r="AW72" s="1258"/>
      <c r="AX72" s="1258"/>
      <c r="AY72" s="1258"/>
      <c r="AZ72" s="1258"/>
      <c r="BA72" s="1258"/>
      <c r="BB72" s="1258"/>
      <c r="BC72" s="1258"/>
      <c r="BD72" s="1258"/>
      <c r="BE72" s="1258"/>
      <c r="BF72" s="1258"/>
      <c r="BG72" s="1258"/>
      <c r="BH72" s="1258"/>
      <c r="BI72" s="1258"/>
      <c r="BJ72" s="1258"/>
      <c r="BK72" s="1258"/>
      <c r="BL72" s="1258"/>
      <c r="BM72" s="1258"/>
      <c r="BN72" s="1258"/>
      <c r="BO72" s="1257"/>
      <c r="BP72" s="1249" t="s">
        <v>571</v>
      </c>
      <c r="BQ72" s="1249"/>
      <c r="BR72" s="1249"/>
      <c r="BS72" s="1249"/>
      <c r="BT72" s="1249"/>
      <c r="BU72" s="1249"/>
      <c r="BV72" s="1249"/>
      <c r="BW72" s="1249"/>
      <c r="BX72" s="1249" t="s">
        <v>572</v>
      </c>
      <c r="BY72" s="1249"/>
      <c r="BZ72" s="1249"/>
      <c r="CA72" s="1249"/>
      <c r="CB72" s="1249"/>
      <c r="CC72" s="1249"/>
      <c r="CD72" s="1249"/>
      <c r="CE72" s="1249"/>
      <c r="CF72" s="1249" t="s">
        <v>573</v>
      </c>
      <c r="CG72" s="1249"/>
      <c r="CH72" s="1249"/>
      <c r="CI72" s="1249"/>
      <c r="CJ72" s="1249"/>
      <c r="CK72" s="1249"/>
      <c r="CL72" s="1249"/>
      <c r="CM72" s="1249"/>
      <c r="CN72" s="1249" t="s">
        <v>574</v>
      </c>
      <c r="CO72" s="1249"/>
      <c r="CP72" s="1249"/>
      <c r="CQ72" s="1249"/>
      <c r="CR72" s="1249"/>
      <c r="CS72" s="1249"/>
      <c r="CT72" s="1249"/>
      <c r="CU72" s="1249"/>
      <c r="CV72" s="1249" t="s">
        <v>575</v>
      </c>
      <c r="CW72" s="1249"/>
      <c r="CX72" s="1249"/>
      <c r="CY72" s="1249"/>
      <c r="CZ72" s="1249"/>
      <c r="DA72" s="1249"/>
      <c r="DB72" s="1249"/>
      <c r="DC72" s="1249"/>
    </row>
    <row r="73" spans="2:107" ht="13.5">
      <c r="B73" s="1241"/>
      <c r="G73" s="1256"/>
      <c r="H73" s="1256"/>
      <c r="I73" s="1256"/>
      <c r="J73" s="1256"/>
      <c r="K73" s="1253"/>
      <c r="L73" s="1253"/>
      <c r="M73" s="1253"/>
      <c r="N73" s="1253"/>
      <c r="AM73" s="1254"/>
      <c r="AN73" s="1248" t="s">
        <v>625</v>
      </c>
      <c r="AO73" s="1248"/>
      <c r="AP73" s="1248"/>
      <c r="AQ73" s="1248"/>
      <c r="AR73" s="1248"/>
      <c r="AS73" s="1248"/>
      <c r="AT73" s="1248"/>
      <c r="AU73" s="1248"/>
      <c r="AV73" s="1248"/>
      <c r="AW73" s="1248"/>
      <c r="AX73" s="1248"/>
      <c r="AY73" s="1248"/>
      <c r="AZ73" s="1248"/>
      <c r="BA73" s="1248"/>
      <c r="BB73" s="1248" t="s">
        <v>623</v>
      </c>
      <c r="BC73" s="1248"/>
      <c r="BD73" s="1248"/>
      <c r="BE73" s="1248"/>
      <c r="BF73" s="1248"/>
      <c r="BG73" s="1248"/>
      <c r="BH73" s="1248"/>
      <c r="BI73" s="1248"/>
      <c r="BJ73" s="1248"/>
      <c r="BK73" s="1248"/>
      <c r="BL73" s="1248"/>
      <c r="BM73" s="1248"/>
      <c r="BN73" s="1248"/>
      <c r="BO73" s="1248"/>
      <c r="BP73" s="1247">
        <v>57.5</v>
      </c>
      <c r="BQ73" s="1247"/>
      <c r="BR73" s="1247"/>
      <c r="BS73" s="1247"/>
      <c r="BT73" s="1247"/>
      <c r="BU73" s="1247"/>
      <c r="BV73" s="1247"/>
      <c r="BW73" s="1247"/>
      <c r="BX73" s="1247">
        <v>58.2</v>
      </c>
      <c r="BY73" s="1247"/>
      <c r="BZ73" s="1247"/>
      <c r="CA73" s="1247"/>
      <c r="CB73" s="1247"/>
      <c r="CC73" s="1247"/>
      <c r="CD73" s="1247"/>
      <c r="CE73" s="1247"/>
      <c r="CF73" s="1247">
        <v>64.099999999999994</v>
      </c>
      <c r="CG73" s="1247"/>
      <c r="CH73" s="1247"/>
      <c r="CI73" s="1247"/>
      <c r="CJ73" s="1247"/>
      <c r="CK73" s="1247"/>
      <c r="CL73" s="1247"/>
      <c r="CM73" s="1247"/>
      <c r="CN73" s="1247">
        <v>49.4</v>
      </c>
      <c r="CO73" s="1247"/>
      <c r="CP73" s="1247"/>
      <c r="CQ73" s="1247"/>
      <c r="CR73" s="1247"/>
      <c r="CS73" s="1247"/>
      <c r="CT73" s="1247"/>
      <c r="CU73" s="1247"/>
      <c r="CV73" s="1247">
        <v>31.1</v>
      </c>
      <c r="CW73" s="1247"/>
      <c r="CX73" s="1247"/>
      <c r="CY73" s="1247"/>
      <c r="CZ73" s="1247"/>
      <c r="DA73" s="1247"/>
      <c r="DB73" s="1247"/>
      <c r="DC73" s="1247"/>
    </row>
    <row r="74" spans="2:107" ht="13.5">
      <c r="B74" s="1241"/>
      <c r="G74" s="1256"/>
      <c r="H74" s="1256"/>
      <c r="I74" s="1256"/>
      <c r="J74" s="1256"/>
      <c r="K74" s="1253"/>
      <c r="L74" s="1253"/>
      <c r="M74" s="1253"/>
      <c r="N74" s="1253"/>
      <c r="AM74" s="1254"/>
      <c r="AN74" s="1248"/>
      <c r="AO74" s="1248"/>
      <c r="AP74" s="1248"/>
      <c r="AQ74" s="1248"/>
      <c r="AR74" s="1248"/>
      <c r="AS74" s="1248"/>
      <c r="AT74" s="1248"/>
      <c r="AU74" s="1248"/>
      <c r="AV74" s="1248"/>
      <c r="AW74" s="1248"/>
      <c r="AX74" s="1248"/>
      <c r="AY74" s="1248"/>
      <c r="AZ74" s="1248"/>
      <c r="BA74" s="1248"/>
      <c r="BB74" s="1248"/>
      <c r="BC74" s="1248"/>
      <c r="BD74" s="1248"/>
      <c r="BE74" s="1248"/>
      <c r="BF74" s="1248"/>
      <c r="BG74" s="1248"/>
      <c r="BH74" s="1248"/>
      <c r="BI74" s="1248"/>
      <c r="BJ74" s="1248"/>
      <c r="BK74" s="1248"/>
      <c r="BL74" s="1248"/>
      <c r="BM74" s="1248"/>
      <c r="BN74" s="1248"/>
      <c r="BO74" s="1248"/>
      <c r="BP74" s="1247"/>
      <c r="BQ74" s="1247"/>
      <c r="BR74" s="1247"/>
      <c r="BS74" s="1247"/>
      <c r="BT74" s="1247"/>
      <c r="BU74" s="1247"/>
      <c r="BV74" s="1247"/>
      <c r="BW74" s="1247"/>
      <c r="BX74" s="1247"/>
      <c r="BY74" s="1247"/>
      <c r="BZ74" s="1247"/>
      <c r="CA74" s="1247"/>
      <c r="CB74" s="1247"/>
      <c r="CC74" s="1247"/>
      <c r="CD74" s="1247"/>
      <c r="CE74" s="1247"/>
      <c r="CF74" s="1247"/>
      <c r="CG74" s="1247"/>
      <c r="CH74" s="1247"/>
      <c r="CI74" s="1247"/>
      <c r="CJ74" s="1247"/>
      <c r="CK74" s="1247"/>
      <c r="CL74" s="1247"/>
      <c r="CM74" s="1247"/>
      <c r="CN74" s="1247"/>
      <c r="CO74" s="1247"/>
      <c r="CP74" s="1247"/>
      <c r="CQ74" s="1247"/>
      <c r="CR74" s="1247"/>
      <c r="CS74" s="1247"/>
      <c r="CT74" s="1247"/>
      <c r="CU74" s="1247"/>
      <c r="CV74" s="1247"/>
      <c r="CW74" s="1247"/>
      <c r="CX74" s="1247"/>
      <c r="CY74" s="1247"/>
      <c r="CZ74" s="1247"/>
      <c r="DA74" s="1247"/>
      <c r="DB74" s="1247"/>
      <c r="DC74" s="1247"/>
    </row>
    <row r="75" spans="2:107" ht="13.5">
      <c r="B75" s="1241"/>
      <c r="G75" s="1256"/>
      <c r="H75" s="1256"/>
      <c r="I75" s="1252"/>
      <c r="J75" s="1252"/>
      <c r="K75" s="1255"/>
      <c r="L75" s="1255"/>
      <c r="M75" s="1255"/>
      <c r="N75" s="1255"/>
      <c r="AM75" s="1254"/>
      <c r="AN75" s="1248"/>
      <c r="AO75" s="1248"/>
      <c r="AP75" s="1248"/>
      <c r="AQ75" s="1248"/>
      <c r="AR75" s="1248"/>
      <c r="AS75" s="1248"/>
      <c r="AT75" s="1248"/>
      <c r="AU75" s="1248"/>
      <c r="AV75" s="1248"/>
      <c r="AW75" s="1248"/>
      <c r="AX75" s="1248"/>
      <c r="AY75" s="1248"/>
      <c r="AZ75" s="1248"/>
      <c r="BA75" s="1248"/>
      <c r="BB75" s="1248" t="s">
        <v>622</v>
      </c>
      <c r="BC75" s="1248"/>
      <c r="BD75" s="1248"/>
      <c r="BE75" s="1248"/>
      <c r="BF75" s="1248"/>
      <c r="BG75" s="1248"/>
      <c r="BH75" s="1248"/>
      <c r="BI75" s="1248"/>
      <c r="BJ75" s="1248"/>
      <c r="BK75" s="1248"/>
      <c r="BL75" s="1248"/>
      <c r="BM75" s="1248"/>
      <c r="BN75" s="1248"/>
      <c r="BO75" s="1248"/>
      <c r="BP75" s="1247">
        <v>7.6</v>
      </c>
      <c r="BQ75" s="1247"/>
      <c r="BR75" s="1247"/>
      <c r="BS75" s="1247"/>
      <c r="BT75" s="1247"/>
      <c r="BU75" s="1247"/>
      <c r="BV75" s="1247"/>
      <c r="BW75" s="1247"/>
      <c r="BX75" s="1247">
        <v>7.9</v>
      </c>
      <c r="BY75" s="1247"/>
      <c r="BZ75" s="1247"/>
      <c r="CA75" s="1247"/>
      <c r="CB75" s="1247"/>
      <c r="CC75" s="1247"/>
      <c r="CD75" s="1247"/>
      <c r="CE75" s="1247"/>
      <c r="CF75" s="1247">
        <v>8.3000000000000007</v>
      </c>
      <c r="CG75" s="1247"/>
      <c r="CH75" s="1247"/>
      <c r="CI75" s="1247"/>
      <c r="CJ75" s="1247"/>
      <c r="CK75" s="1247"/>
      <c r="CL75" s="1247"/>
      <c r="CM75" s="1247"/>
      <c r="CN75" s="1247">
        <v>7.5</v>
      </c>
      <c r="CO75" s="1247"/>
      <c r="CP75" s="1247"/>
      <c r="CQ75" s="1247"/>
      <c r="CR75" s="1247"/>
      <c r="CS75" s="1247"/>
      <c r="CT75" s="1247"/>
      <c r="CU75" s="1247"/>
      <c r="CV75" s="1247">
        <v>6.2</v>
      </c>
      <c r="CW75" s="1247"/>
      <c r="CX75" s="1247"/>
      <c r="CY75" s="1247"/>
      <c r="CZ75" s="1247"/>
      <c r="DA75" s="1247"/>
      <c r="DB75" s="1247"/>
      <c r="DC75" s="1247"/>
    </row>
    <row r="76" spans="2:107" ht="13.5">
      <c r="B76" s="1241"/>
      <c r="G76" s="1256"/>
      <c r="H76" s="1256"/>
      <c r="I76" s="1252"/>
      <c r="J76" s="1252"/>
      <c r="K76" s="1255"/>
      <c r="L76" s="1255"/>
      <c r="M76" s="1255"/>
      <c r="N76" s="1255"/>
      <c r="AM76" s="1254"/>
      <c r="AN76" s="1248"/>
      <c r="AO76" s="1248"/>
      <c r="AP76" s="1248"/>
      <c r="AQ76" s="1248"/>
      <c r="AR76" s="1248"/>
      <c r="AS76" s="1248"/>
      <c r="AT76" s="1248"/>
      <c r="AU76" s="1248"/>
      <c r="AV76" s="1248"/>
      <c r="AW76" s="1248"/>
      <c r="AX76" s="1248"/>
      <c r="AY76" s="1248"/>
      <c r="AZ76" s="1248"/>
      <c r="BA76" s="1248"/>
      <c r="BB76" s="1248"/>
      <c r="BC76" s="1248"/>
      <c r="BD76" s="1248"/>
      <c r="BE76" s="1248"/>
      <c r="BF76" s="1248"/>
      <c r="BG76" s="1248"/>
      <c r="BH76" s="1248"/>
      <c r="BI76" s="1248"/>
      <c r="BJ76" s="1248"/>
      <c r="BK76" s="1248"/>
      <c r="BL76" s="1248"/>
      <c r="BM76" s="1248"/>
      <c r="BN76" s="1248"/>
      <c r="BO76" s="1248"/>
      <c r="BP76" s="1247"/>
      <c r="BQ76" s="1247"/>
      <c r="BR76" s="1247"/>
      <c r="BS76" s="1247"/>
      <c r="BT76" s="1247"/>
      <c r="BU76" s="1247"/>
      <c r="BV76" s="1247"/>
      <c r="BW76" s="1247"/>
      <c r="BX76" s="1247"/>
      <c r="BY76" s="1247"/>
      <c r="BZ76" s="1247"/>
      <c r="CA76" s="1247"/>
      <c r="CB76" s="1247"/>
      <c r="CC76" s="1247"/>
      <c r="CD76" s="1247"/>
      <c r="CE76" s="1247"/>
      <c r="CF76" s="1247"/>
      <c r="CG76" s="1247"/>
      <c r="CH76" s="1247"/>
      <c r="CI76" s="1247"/>
      <c r="CJ76" s="1247"/>
      <c r="CK76" s="1247"/>
      <c r="CL76" s="1247"/>
      <c r="CM76" s="1247"/>
      <c r="CN76" s="1247"/>
      <c r="CO76" s="1247"/>
      <c r="CP76" s="1247"/>
      <c r="CQ76" s="1247"/>
      <c r="CR76" s="1247"/>
      <c r="CS76" s="1247"/>
      <c r="CT76" s="1247"/>
      <c r="CU76" s="1247"/>
      <c r="CV76" s="1247"/>
      <c r="CW76" s="1247"/>
      <c r="CX76" s="1247"/>
      <c r="CY76" s="1247"/>
      <c r="CZ76" s="1247"/>
      <c r="DA76" s="1247"/>
      <c r="DB76" s="1247"/>
      <c r="DC76" s="1247"/>
    </row>
    <row r="77" spans="2:107" ht="13.5">
      <c r="B77" s="1241"/>
      <c r="G77" s="1252"/>
      <c r="H77" s="1252"/>
      <c r="I77" s="1252"/>
      <c r="J77" s="1252"/>
      <c r="K77" s="1253"/>
      <c r="L77" s="1253"/>
      <c r="M77" s="1253"/>
      <c r="N77" s="1253"/>
      <c r="AN77" s="1249" t="s">
        <v>624</v>
      </c>
      <c r="AO77" s="1249"/>
      <c r="AP77" s="1249"/>
      <c r="AQ77" s="1249"/>
      <c r="AR77" s="1249"/>
      <c r="AS77" s="1249"/>
      <c r="AT77" s="1249"/>
      <c r="AU77" s="1249"/>
      <c r="AV77" s="1249"/>
      <c r="AW77" s="1249"/>
      <c r="AX77" s="1249"/>
      <c r="AY77" s="1249"/>
      <c r="AZ77" s="1249"/>
      <c r="BA77" s="1249"/>
      <c r="BB77" s="1248" t="s">
        <v>623</v>
      </c>
      <c r="BC77" s="1248"/>
      <c r="BD77" s="1248"/>
      <c r="BE77" s="1248"/>
      <c r="BF77" s="1248"/>
      <c r="BG77" s="1248"/>
      <c r="BH77" s="1248"/>
      <c r="BI77" s="1248"/>
      <c r="BJ77" s="1248"/>
      <c r="BK77" s="1248"/>
      <c r="BL77" s="1248"/>
      <c r="BM77" s="1248"/>
      <c r="BN77" s="1248"/>
      <c r="BO77" s="1248"/>
      <c r="BP77" s="1247">
        <v>53.4</v>
      </c>
      <c r="BQ77" s="1247"/>
      <c r="BR77" s="1247"/>
      <c r="BS77" s="1247"/>
      <c r="BT77" s="1247"/>
      <c r="BU77" s="1247"/>
      <c r="BV77" s="1247"/>
      <c r="BW77" s="1247"/>
      <c r="BX77" s="1247">
        <v>48</v>
      </c>
      <c r="BY77" s="1247"/>
      <c r="BZ77" s="1247"/>
      <c r="CA77" s="1247"/>
      <c r="CB77" s="1247"/>
      <c r="CC77" s="1247"/>
      <c r="CD77" s="1247"/>
      <c r="CE77" s="1247"/>
      <c r="CF77" s="1247">
        <v>49.1</v>
      </c>
      <c r="CG77" s="1247"/>
      <c r="CH77" s="1247"/>
      <c r="CI77" s="1247"/>
      <c r="CJ77" s="1247"/>
      <c r="CK77" s="1247"/>
      <c r="CL77" s="1247"/>
      <c r="CM77" s="1247"/>
      <c r="CN77" s="1247">
        <v>41.5</v>
      </c>
      <c r="CO77" s="1247"/>
      <c r="CP77" s="1247"/>
      <c r="CQ77" s="1247"/>
      <c r="CR77" s="1247"/>
      <c r="CS77" s="1247"/>
      <c r="CT77" s="1247"/>
      <c r="CU77" s="1247"/>
      <c r="CV77" s="1247">
        <v>25.2</v>
      </c>
      <c r="CW77" s="1247"/>
      <c r="CX77" s="1247"/>
      <c r="CY77" s="1247"/>
      <c r="CZ77" s="1247"/>
      <c r="DA77" s="1247"/>
      <c r="DB77" s="1247"/>
      <c r="DC77" s="1247"/>
    </row>
    <row r="78" spans="2:107" ht="13.5">
      <c r="B78" s="1241"/>
      <c r="G78" s="1252"/>
      <c r="H78" s="1252"/>
      <c r="I78" s="1252"/>
      <c r="J78" s="1252"/>
      <c r="K78" s="1253"/>
      <c r="L78" s="1253"/>
      <c r="M78" s="1253"/>
      <c r="N78" s="1253"/>
      <c r="AN78" s="1249"/>
      <c r="AO78" s="1249"/>
      <c r="AP78" s="1249"/>
      <c r="AQ78" s="1249"/>
      <c r="AR78" s="1249"/>
      <c r="AS78" s="1249"/>
      <c r="AT78" s="1249"/>
      <c r="AU78" s="1249"/>
      <c r="AV78" s="1249"/>
      <c r="AW78" s="1249"/>
      <c r="AX78" s="1249"/>
      <c r="AY78" s="1249"/>
      <c r="AZ78" s="1249"/>
      <c r="BA78" s="1249"/>
      <c r="BB78" s="1248"/>
      <c r="BC78" s="1248"/>
      <c r="BD78" s="1248"/>
      <c r="BE78" s="1248"/>
      <c r="BF78" s="1248"/>
      <c r="BG78" s="1248"/>
      <c r="BH78" s="1248"/>
      <c r="BI78" s="1248"/>
      <c r="BJ78" s="1248"/>
      <c r="BK78" s="1248"/>
      <c r="BL78" s="1248"/>
      <c r="BM78" s="1248"/>
      <c r="BN78" s="1248"/>
      <c r="BO78" s="1248"/>
      <c r="BP78" s="1247"/>
      <c r="BQ78" s="1247"/>
      <c r="BR78" s="1247"/>
      <c r="BS78" s="1247"/>
      <c r="BT78" s="1247"/>
      <c r="BU78" s="1247"/>
      <c r="BV78" s="1247"/>
      <c r="BW78" s="1247"/>
      <c r="BX78" s="1247"/>
      <c r="BY78" s="1247"/>
      <c r="BZ78" s="1247"/>
      <c r="CA78" s="1247"/>
      <c r="CB78" s="1247"/>
      <c r="CC78" s="1247"/>
      <c r="CD78" s="1247"/>
      <c r="CE78" s="1247"/>
      <c r="CF78" s="1247"/>
      <c r="CG78" s="1247"/>
      <c r="CH78" s="1247"/>
      <c r="CI78" s="1247"/>
      <c r="CJ78" s="1247"/>
      <c r="CK78" s="1247"/>
      <c r="CL78" s="1247"/>
      <c r="CM78" s="1247"/>
      <c r="CN78" s="1247"/>
      <c r="CO78" s="1247"/>
      <c r="CP78" s="1247"/>
      <c r="CQ78" s="1247"/>
      <c r="CR78" s="1247"/>
      <c r="CS78" s="1247"/>
      <c r="CT78" s="1247"/>
      <c r="CU78" s="1247"/>
      <c r="CV78" s="1247"/>
      <c r="CW78" s="1247"/>
      <c r="CX78" s="1247"/>
      <c r="CY78" s="1247"/>
      <c r="CZ78" s="1247"/>
      <c r="DA78" s="1247"/>
      <c r="DB78" s="1247"/>
      <c r="DC78" s="1247"/>
    </row>
    <row r="79" spans="2:107" ht="13.5">
      <c r="B79" s="1241"/>
      <c r="G79" s="1252"/>
      <c r="H79" s="1252"/>
      <c r="I79" s="1251"/>
      <c r="J79" s="1251"/>
      <c r="K79" s="1250"/>
      <c r="L79" s="1250"/>
      <c r="M79" s="1250"/>
      <c r="N79" s="1250"/>
      <c r="AN79" s="1249"/>
      <c r="AO79" s="1249"/>
      <c r="AP79" s="1249"/>
      <c r="AQ79" s="1249"/>
      <c r="AR79" s="1249"/>
      <c r="AS79" s="1249"/>
      <c r="AT79" s="1249"/>
      <c r="AU79" s="1249"/>
      <c r="AV79" s="1249"/>
      <c r="AW79" s="1249"/>
      <c r="AX79" s="1249"/>
      <c r="AY79" s="1249"/>
      <c r="AZ79" s="1249"/>
      <c r="BA79" s="1249"/>
      <c r="BB79" s="1248" t="s">
        <v>622</v>
      </c>
      <c r="BC79" s="1248"/>
      <c r="BD79" s="1248"/>
      <c r="BE79" s="1248"/>
      <c r="BF79" s="1248"/>
      <c r="BG79" s="1248"/>
      <c r="BH79" s="1248"/>
      <c r="BI79" s="1248"/>
      <c r="BJ79" s="1248"/>
      <c r="BK79" s="1248"/>
      <c r="BL79" s="1248"/>
      <c r="BM79" s="1248"/>
      <c r="BN79" s="1248"/>
      <c r="BO79" s="1248"/>
      <c r="BP79" s="1247">
        <v>9.8000000000000007</v>
      </c>
      <c r="BQ79" s="1247"/>
      <c r="BR79" s="1247"/>
      <c r="BS79" s="1247"/>
      <c r="BT79" s="1247"/>
      <c r="BU79" s="1247"/>
      <c r="BV79" s="1247"/>
      <c r="BW79" s="1247"/>
      <c r="BX79" s="1247">
        <v>9.6</v>
      </c>
      <c r="BY79" s="1247"/>
      <c r="BZ79" s="1247"/>
      <c r="CA79" s="1247"/>
      <c r="CB79" s="1247"/>
      <c r="CC79" s="1247"/>
      <c r="CD79" s="1247"/>
      <c r="CE79" s="1247"/>
      <c r="CF79" s="1247">
        <v>9.5</v>
      </c>
      <c r="CG79" s="1247"/>
      <c r="CH79" s="1247"/>
      <c r="CI79" s="1247"/>
      <c r="CJ79" s="1247"/>
      <c r="CK79" s="1247"/>
      <c r="CL79" s="1247"/>
      <c r="CM79" s="1247"/>
      <c r="CN79" s="1247">
        <v>9.1999999999999993</v>
      </c>
      <c r="CO79" s="1247"/>
      <c r="CP79" s="1247"/>
      <c r="CQ79" s="1247"/>
      <c r="CR79" s="1247"/>
      <c r="CS79" s="1247"/>
      <c r="CT79" s="1247"/>
      <c r="CU79" s="1247"/>
      <c r="CV79" s="1247">
        <v>8.9</v>
      </c>
      <c r="CW79" s="1247"/>
      <c r="CX79" s="1247"/>
      <c r="CY79" s="1247"/>
      <c r="CZ79" s="1247"/>
      <c r="DA79" s="1247"/>
      <c r="DB79" s="1247"/>
      <c r="DC79" s="1247"/>
    </row>
    <row r="80" spans="2:107" ht="13.5">
      <c r="B80" s="1241"/>
      <c r="G80" s="1252"/>
      <c r="H80" s="1252"/>
      <c r="I80" s="1251"/>
      <c r="J80" s="1251"/>
      <c r="K80" s="1250"/>
      <c r="L80" s="1250"/>
      <c r="M80" s="1250"/>
      <c r="N80" s="1250"/>
      <c r="AN80" s="1249"/>
      <c r="AO80" s="1249"/>
      <c r="AP80" s="1249"/>
      <c r="AQ80" s="1249"/>
      <c r="AR80" s="1249"/>
      <c r="AS80" s="1249"/>
      <c r="AT80" s="1249"/>
      <c r="AU80" s="1249"/>
      <c r="AV80" s="1249"/>
      <c r="AW80" s="1249"/>
      <c r="AX80" s="1249"/>
      <c r="AY80" s="1249"/>
      <c r="AZ80" s="1249"/>
      <c r="BA80" s="1249"/>
      <c r="BB80" s="1248"/>
      <c r="BC80" s="1248"/>
      <c r="BD80" s="1248"/>
      <c r="BE80" s="1248"/>
      <c r="BF80" s="1248"/>
      <c r="BG80" s="1248"/>
      <c r="BH80" s="1248"/>
      <c r="BI80" s="1248"/>
      <c r="BJ80" s="1248"/>
      <c r="BK80" s="1248"/>
      <c r="BL80" s="1248"/>
      <c r="BM80" s="1248"/>
      <c r="BN80" s="1248"/>
      <c r="BO80" s="1248"/>
      <c r="BP80" s="1247"/>
      <c r="BQ80" s="1247"/>
      <c r="BR80" s="1247"/>
      <c r="BS80" s="1247"/>
      <c r="BT80" s="1247"/>
      <c r="BU80" s="1247"/>
      <c r="BV80" s="1247"/>
      <c r="BW80" s="1247"/>
      <c r="BX80" s="1247"/>
      <c r="BY80" s="1247"/>
      <c r="BZ80" s="1247"/>
      <c r="CA80" s="1247"/>
      <c r="CB80" s="1247"/>
      <c r="CC80" s="1247"/>
      <c r="CD80" s="1247"/>
      <c r="CE80" s="1247"/>
      <c r="CF80" s="1247"/>
      <c r="CG80" s="1247"/>
      <c r="CH80" s="1247"/>
      <c r="CI80" s="1247"/>
      <c r="CJ80" s="1247"/>
      <c r="CK80" s="1247"/>
      <c r="CL80" s="1247"/>
      <c r="CM80" s="1247"/>
      <c r="CN80" s="1247"/>
      <c r="CO80" s="1247"/>
      <c r="CP80" s="1247"/>
      <c r="CQ80" s="1247"/>
      <c r="CR80" s="1247"/>
      <c r="CS80" s="1247"/>
      <c r="CT80" s="1247"/>
      <c r="CU80" s="1247"/>
      <c r="CV80" s="1247"/>
      <c r="CW80" s="1247"/>
      <c r="CX80" s="1247"/>
      <c r="CY80" s="1247"/>
      <c r="CZ80" s="1247"/>
      <c r="DA80" s="1247"/>
      <c r="DB80" s="1247"/>
      <c r="DC80" s="1247"/>
    </row>
    <row r="81" spans="2:109" ht="13.5">
      <c r="B81" s="1241"/>
    </row>
    <row r="82" spans="2:109" ht="17.25">
      <c r="B82" s="1241"/>
      <c r="K82" s="1246"/>
      <c r="L82" s="1246"/>
      <c r="M82" s="1246"/>
      <c r="N82" s="1246"/>
      <c r="AQ82" s="1246"/>
      <c r="AR82" s="1246"/>
      <c r="AS82" s="1246"/>
      <c r="AT82" s="1246"/>
      <c r="BC82" s="1246"/>
      <c r="BD82" s="1246"/>
      <c r="BE82" s="1246"/>
      <c r="BF82" s="1246"/>
      <c r="BO82" s="1246"/>
      <c r="BP82" s="1246"/>
      <c r="BQ82" s="1246"/>
      <c r="BR82" s="1246"/>
      <c r="CA82" s="1246"/>
      <c r="CB82" s="1246"/>
      <c r="CC82" s="1246"/>
      <c r="CD82" s="1246"/>
      <c r="CM82" s="1246"/>
      <c r="CN82" s="1246"/>
      <c r="CO82" s="1246"/>
      <c r="CP82" s="1246"/>
      <c r="CY82" s="1246"/>
      <c r="CZ82" s="1246"/>
      <c r="DA82" s="1246"/>
      <c r="DB82" s="1246"/>
      <c r="DC82" s="1246"/>
    </row>
    <row r="83" spans="2:109" ht="13.5">
      <c r="B83" s="1245"/>
      <c r="C83" s="1244"/>
      <c r="D83" s="1244"/>
      <c r="E83" s="1244"/>
      <c r="F83" s="1244"/>
      <c r="G83" s="1244"/>
      <c r="H83" s="1244"/>
      <c r="I83" s="1244"/>
      <c r="J83" s="1244"/>
      <c r="K83" s="1244"/>
      <c r="L83" s="1244"/>
      <c r="M83" s="1244"/>
      <c r="N83" s="1244"/>
      <c r="O83" s="1244"/>
      <c r="P83" s="1244"/>
      <c r="Q83" s="1244"/>
      <c r="R83" s="1244"/>
      <c r="S83" s="1244"/>
      <c r="T83" s="1244"/>
      <c r="U83" s="1244"/>
      <c r="V83" s="1244"/>
      <c r="W83" s="1244"/>
      <c r="X83" s="1244"/>
      <c r="Y83" s="1244"/>
      <c r="Z83" s="1244"/>
      <c r="AA83" s="1244"/>
      <c r="AB83" s="1244"/>
      <c r="AC83" s="1244"/>
      <c r="AD83" s="1244"/>
      <c r="AE83" s="1244"/>
      <c r="AF83" s="1244"/>
      <c r="AG83" s="1244"/>
      <c r="AH83" s="1244"/>
      <c r="AI83" s="1244"/>
      <c r="AJ83" s="1244"/>
      <c r="AK83" s="1244"/>
      <c r="AL83" s="1244"/>
      <c r="AM83" s="1244"/>
      <c r="AN83" s="1244"/>
      <c r="AO83" s="1244"/>
      <c r="AP83" s="1244"/>
      <c r="AQ83" s="1244"/>
      <c r="AR83" s="1244"/>
      <c r="AS83" s="1244"/>
      <c r="AT83" s="1244"/>
      <c r="AU83" s="1244"/>
      <c r="AV83" s="1244"/>
      <c r="AW83" s="1244"/>
      <c r="AX83" s="1244"/>
      <c r="AY83" s="1244"/>
      <c r="AZ83" s="1244"/>
      <c r="BA83" s="1244"/>
      <c r="BB83" s="1244"/>
      <c r="BC83" s="1244"/>
      <c r="BD83" s="1244"/>
      <c r="BE83" s="1244"/>
      <c r="BF83" s="1244"/>
      <c r="BG83" s="1244"/>
      <c r="BH83" s="1244"/>
      <c r="BI83" s="1244"/>
      <c r="BJ83" s="1244"/>
      <c r="BK83" s="1244"/>
      <c r="BL83" s="1244"/>
      <c r="BM83" s="1244"/>
      <c r="BN83" s="1244"/>
      <c r="BO83" s="1244"/>
      <c r="BP83" s="1244"/>
      <c r="BQ83" s="1244"/>
      <c r="BR83" s="1244"/>
      <c r="BS83" s="1244"/>
      <c r="BT83" s="1244"/>
      <c r="BU83" s="1244"/>
      <c r="BV83" s="1244"/>
      <c r="BW83" s="1244"/>
      <c r="BX83" s="1244"/>
      <c r="BY83" s="1244"/>
      <c r="BZ83" s="1244"/>
      <c r="CA83" s="1244"/>
      <c r="CB83" s="1244"/>
      <c r="CC83" s="1244"/>
      <c r="CD83" s="1244"/>
      <c r="CE83" s="1244"/>
      <c r="CF83" s="1244"/>
      <c r="CG83" s="1244"/>
      <c r="CH83" s="1244"/>
      <c r="CI83" s="1244"/>
      <c r="CJ83" s="1244"/>
      <c r="CK83" s="1244"/>
      <c r="CL83" s="1244"/>
      <c r="CM83" s="1244"/>
      <c r="CN83" s="1244"/>
      <c r="CO83" s="1244"/>
      <c r="CP83" s="1244"/>
      <c r="CQ83" s="1244"/>
      <c r="CR83" s="1244"/>
      <c r="CS83" s="1244"/>
      <c r="CT83" s="1244"/>
      <c r="CU83" s="1244"/>
      <c r="CV83" s="1244"/>
      <c r="CW83" s="1244"/>
      <c r="CX83" s="1244"/>
      <c r="CY83" s="1244"/>
      <c r="CZ83" s="1244"/>
      <c r="DA83" s="1244"/>
      <c r="DB83" s="1244"/>
      <c r="DC83" s="1244"/>
      <c r="DD83" s="1243"/>
    </row>
    <row r="84" spans="2:109" ht="13.5">
      <c r="DD84" s="1240"/>
      <c r="DE84" s="1240"/>
    </row>
    <row r="85" spans="2:109" ht="13.5">
      <c r="DD85" s="1240"/>
      <c r="DE85" s="1240"/>
    </row>
  </sheetData>
  <sheetProtection algorithmName="SHA-512" hashValue="/bt1zVkuxdWxbYRBM3KWRhOFAaUPzDegk0ap2XwTOsE7ZYLP1Nbq1/BkFgN7rkomdXWUQPgWBw6nGuJ5ye/uCw==" saltValue="YQMgByOZkiMs0ZbWcP+qrQ=="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cols>
    <col min="1" max="34" width="2.5" style="263" customWidth="1"/>
    <col min="35" max="122" width="2.5" style="262" customWidth="1"/>
    <col min="123" max="16384" width="2.5" style="262" hidden="1"/>
  </cols>
  <sheetData>
    <row r="1" spans="1:34"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c r="S2" s="262"/>
      <c r="AH2" s="262"/>
    </row>
    <row r="3" spans="1:34">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row r="5" spans="1:34"/>
    <row r="6" spans="1:34"/>
    <row r="7" spans="1:34"/>
    <row r="8" spans="1:34"/>
    <row r="9" spans="1:34">
      <c r="AH9" s="262"/>
    </row>
    <row r="10" spans="1:34"/>
    <row r="11" spans="1:34"/>
    <row r="12" spans="1:34"/>
    <row r="13" spans="1:34"/>
    <row r="14" spans="1:34"/>
    <row r="15" spans="1:34"/>
    <row r="16" spans="1:34"/>
    <row r="17" spans="12:34">
      <c r="AH17" s="262"/>
    </row>
    <row r="18" spans="12:34"/>
    <row r="19" spans="12:34"/>
    <row r="20" spans="12:34">
      <c r="AH20" s="262"/>
    </row>
    <row r="21" spans="12:34">
      <c r="AH21" s="262"/>
    </row>
    <row r="22" spans="12:34"/>
    <row r="23" spans="12:34"/>
    <row r="24" spans="12:34">
      <c r="Q24" s="262"/>
    </row>
    <row r="25" spans="12:34"/>
    <row r="26" spans="12:34"/>
    <row r="27" spans="12:34"/>
    <row r="28" spans="12:34">
      <c r="O28" s="262"/>
      <c r="T28" s="262"/>
      <c r="AH28" s="262"/>
    </row>
    <row r="29" spans="12:34"/>
    <row r="30" spans="12:34"/>
    <row r="31" spans="12:34">
      <c r="Q31" s="262"/>
    </row>
    <row r="32" spans="12:34">
      <c r="L32" s="262"/>
    </row>
    <row r="33" spans="2:34">
      <c r="C33" s="262"/>
      <c r="E33" s="262"/>
      <c r="G33" s="262"/>
      <c r="I33" s="262"/>
      <c r="X33" s="262"/>
    </row>
    <row r="34" spans="2:34">
      <c r="B34" s="262"/>
      <c r="P34" s="262"/>
      <c r="R34" s="262"/>
      <c r="T34" s="262"/>
    </row>
    <row r="35" spans="2:34">
      <c r="D35" s="262"/>
      <c r="W35" s="262"/>
      <c r="AC35" s="262"/>
      <c r="AD35" s="262"/>
      <c r="AE35" s="262"/>
      <c r="AF35" s="262"/>
      <c r="AG35" s="262"/>
      <c r="AH35" s="262"/>
    </row>
    <row r="36" spans="2:34">
      <c r="H36" s="262"/>
      <c r="J36" s="262"/>
      <c r="K36" s="262"/>
      <c r="M36" s="262"/>
      <c r="Y36" s="262"/>
      <c r="Z36" s="262"/>
      <c r="AA36" s="262"/>
      <c r="AB36" s="262"/>
      <c r="AC36" s="262"/>
      <c r="AD36" s="262"/>
      <c r="AE36" s="262"/>
      <c r="AF36" s="262"/>
      <c r="AG36" s="262"/>
      <c r="AH36" s="262"/>
    </row>
    <row r="37" spans="2:34">
      <c r="AH37" s="262"/>
    </row>
    <row r="38" spans="2:34">
      <c r="AG38" s="262"/>
      <c r="AH38" s="262"/>
    </row>
    <row r="39" spans="2:34"/>
    <row r="40" spans="2:34">
      <c r="X40" s="262"/>
    </row>
    <row r="41" spans="2:34">
      <c r="R41" s="262"/>
    </row>
    <row r="42" spans="2:34">
      <c r="W42" s="262"/>
    </row>
    <row r="43" spans="2:34">
      <c r="Y43" s="262"/>
      <c r="Z43" s="262"/>
      <c r="AA43" s="262"/>
      <c r="AB43" s="262"/>
      <c r="AC43" s="262"/>
      <c r="AD43" s="262"/>
      <c r="AE43" s="262"/>
      <c r="AF43" s="262"/>
      <c r="AG43" s="262"/>
      <c r="AH43" s="262"/>
    </row>
    <row r="44" spans="2:34">
      <c r="AH44" s="262"/>
    </row>
    <row r="45" spans="2:34">
      <c r="X45" s="262"/>
    </row>
    <row r="46" spans="2:34"/>
    <row r="47" spans="2:34"/>
    <row r="48" spans="2:34">
      <c r="W48" s="262"/>
      <c r="Y48" s="262"/>
      <c r="Z48" s="262"/>
      <c r="AA48" s="262"/>
      <c r="AB48" s="262"/>
      <c r="AC48" s="262"/>
      <c r="AD48" s="262"/>
      <c r="AE48" s="262"/>
      <c r="AF48" s="262"/>
      <c r="AG48" s="262"/>
      <c r="AH48" s="262"/>
    </row>
    <row r="49" spans="28:34"/>
    <row r="50" spans="28:34">
      <c r="AE50" s="262"/>
      <c r="AF50" s="262"/>
      <c r="AG50" s="262"/>
      <c r="AH50" s="262"/>
    </row>
    <row r="51" spans="28:34">
      <c r="AC51" s="262"/>
      <c r="AD51" s="262"/>
      <c r="AE51" s="262"/>
      <c r="AF51" s="262"/>
      <c r="AG51" s="262"/>
      <c r="AH51" s="262"/>
    </row>
    <row r="52" spans="28:34"/>
    <row r="53" spans="28:34">
      <c r="AF53" s="262"/>
      <c r="AG53" s="262"/>
      <c r="AH53" s="262"/>
    </row>
    <row r="54" spans="28:34">
      <c r="AH54" s="262"/>
    </row>
    <row r="55" spans="28:34"/>
    <row r="56" spans="28:34">
      <c r="AB56" s="262"/>
      <c r="AC56" s="262"/>
      <c r="AD56" s="262"/>
      <c r="AE56" s="262"/>
      <c r="AF56" s="262"/>
      <c r="AG56" s="262"/>
      <c r="AH56" s="262"/>
    </row>
    <row r="57" spans="28:34">
      <c r="AH57" s="262"/>
    </row>
    <row r="58" spans="28:34">
      <c r="AH58" s="262"/>
    </row>
    <row r="59" spans="28:34"/>
    <row r="60" spans="28:34"/>
    <row r="61" spans="28:34"/>
    <row r="62" spans="28:34"/>
    <row r="63" spans="28:34">
      <c r="AH63" s="262"/>
    </row>
    <row r="64" spans="28:34">
      <c r="AG64" s="262"/>
      <c r="AH64" s="262"/>
    </row>
    <row r="65" spans="28:34"/>
    <row r="66" spans="28:34"/>
    <row r="67" spans="28:34"/>
    <row r="68" spans="28:34">
      <c r="AB68" s="262"/>
      <c r="AC68" s="262"/>
      <c r="AD68" s="262"/>
      <c r="AE68" s="262"/>
      <c r="AF68" s="262"/>
      <c r="AG68" s="262"/>
      <c r="AH68" s="262"/>
    </row>
    <row r="69" spans="28:34">
      <c r="AF69" s="262"/>
      <c r="AG69" s="262"/>
      <c r="AH69" s="262"/>
    </row>
    <row r="70" spans="28:34"/>
    <row r="71" spans="28:34"/>
    <row r="72" spans="28:34"/>
    <row r="73" spans="28:34"/>
    <row r="74" spans="28:34"/>
    <row r="75" spans="28:34">
      <c r="AH75" s="262"/>
    </row>
    <row r="76" spans="28:34">
      <c r="AF76" s="262"/>
      <c r="AG76" s="262"/>
      <c r="AH76" s="262"/>
    </row>
    <row r="77" spans="28:34">
      <c r="AG77" s="262"/>
      <c r="AH77" s="262"/>
    </row>
    <row r="78" spans="28:34"/>
    <row r="79" spans="28:34"/>
    <row r="80" spans="28:34"/>
    <row r="81" spans="25:34"/>
    <row r="82" spans="25:34">
      <c r="Y82" s="262"/>
    </row>
    <row r="83" spans="25:34">
      <c r="Y83" s="262"/>
      <c r="Z83" s="262"/>
      <c r="AA83" s="262"/>
      <c r="AB83" s="262"/>
      <c r="AC83" s="262"/>
      <c r="AD83" s="262"/>
      <c r="AE83" s="262"/>
      <c r="AF83" s="262"/>
      <c r="AG83" s="262"/>
      <c r="AH83" s="262"/>
    </row>
    <row r="84" spans="25:34"/>
    <row r="85" spans="25:34"/>
    <row r="86" spans="25:34"/>
    <row r="87" spans="25:34"/>
    <row r="88" spans="25:34">
      <c r="AH88" s="262"/>
    </row>
    <row r="89" spans="25:34"/>
    <row r="90" spans="25:34"/>
    <row r="91" spans="25:34"/>
    <row r="92" spans="25:34" ht="13.5" customHeight="1"/>
    <row r="93" spans="25:34" ht="13.5" customHeight="1"/>
    <row r="94" spans="25:34" ht="13.5" customHeight="1">
      <c r="AF94" s="262"/>
      <c r="AG94" s="262"/>
      <c r="AH94" s="262"/>
    </row>
    <row r="95" spans="25:34" ht="13.5" customHeight="1">
      <c r="AH95" s="262"/>
    </row>
    <row r="96" spans="25:34" ht="13.5" customHeight="1"/>
    <row r="97" spans="33:34" ht="13.5" customHeight="1"/>
    <row r="98" spans="33:34" ht="13.5" customHeight="1"/>
    <row r="99" spans="33:34" ht="13.5" customHeight="1"/>
    <row r="100" spans="33:34" ht="13.5" customHeight="1"/>
    <row r="101" spans="33:34" ht="13.5" customHeight="1">
      <c r="AH101" s="262"/>
    </row>
    <row r="102" spans="33:34" ht="13.5" customHeight="1"/>
    <row r="103" spans="33:34" ht="13.5" customHeight="1"/>
    <row r="104" spans="33:34" ht="13.5" customHeight="1">
      <c r="AG104" s="262"/>
      <c r="AH104" s="26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2"/>
    </row>
    <row r="117" spans="34:122" ht="13.5" customHeight="1"/>
    <row r="118" spans="34:122" ht="13.5" customHeight="1"/>
    <row r="119" spans="34:122" ht="13.5" customHeight="1"/>
    <row r="120" spans="34:122" ht="13.5" customHeight="1">
      <c r="AH120" s="262"/>
    </row>
    <row r="121" spans="34:122" ht="13.5" customHeight="1">
      <c r="AH121" s="262"/>
    </row>
    <row r="122" spans="34:122" ht="13.5" customHeight="1"/>
    <row r="123" spans="34:122" ht="13.5" customHeight="1"/>
    <row r="124" spans="34:122" ht="13.5" customHeight="1"/>
    <row r="125" spans="34:122" ht="13.5" customHeight="1">
      <c r="DR125" s="262" t="s">
        <v>518</v>
      </c>
    </row>
  </sheetData>
  <sheetProtection algorithmName="SHA-512" hashValue="AmWIxg0TflAMjHaIXt00MkxyZUFDQkkcMEUN82PXkANwfU0NxaS4Ze34bjQrTXbvFC91Szsg0acHXWXiZf7qIg==" saltValue="fUEj3CK5uHfbHPd07mlsj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96" zoomScaleNormal="96" zoomScaleSheetLayoutView="55" workbookViewId="0"/>
  </sheetViews>
  <sheetFormatPr defaultColWidth="0" defaultRowHeight="13.5" customHeight="1" zeroHeight="1"/>
  <cols>
    <col min="1" max="34" width="2.5" style="263" customWidth="1"/>
    <col min="35" max="122" width="2.5" style="262" customWidth="1"/>
    <col min="123" max="16384" width="2.5" style="262" hidden="1"/>
  </cols>
  <sheetData>
    <row r="1" spans="2:34"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c r="S2" s="262"/>
      <c r="AH2" s="262"/>
    </row>
    <row r="3" spans="2:34">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row r="5" spans="2:34"/>
    <row r="6" spans="2:34"/>
    <row r="7" spans="2:34"/>
    <row r="8" spans="2:34"/>
    <row r="9" spans="2:34">
      <c r="AH9" s="262"/>
    </row>
    <row r="10" spans="2:34"/>
    <row r="11" spans="2:34"/>
    <row r="12" spans="2:34"/>
    <row r="13" spans="2:34"/>
    <row r="14" spans="2:34"/>
    <row r="15" spans="2:34"/>
    <row r="16" spans="2:34"/>
    <row r="17" spans="12:34">
      <c r="AH17" s="262"/>
    </row>
    <row r="18" spans="12:34"/>
    <row r="19" spans="12:34"/>
    <row r="20" spans="12:34">
      <c r="AH20" s="262"/>
    </row>
    <row r="21" spans="12:34">
      <c r="AH21" s="262"/>
    </row>
    <row r="22" spans="12:34"/>
    <row r="23" spans="12:34"/>
    <row r="24" spans="12:34">
      <c r="Q24" s="262"/>
    </row>
    <row r="25" spans="12:34"/>
    <row r="26" spans="12:34"/>
    <row r="27" spans="12:34"/>
    <row r="28" spans="12:34">
      <c r="O28" s="262"/>
      <c r="T28" s="262"/>
      <c r="AH28" s="262"/>
    </row>
    <row r="29" spans="12:34"/>
    <row r="30" spans="12:34"/>
    <row r="31" spans="12:34">
      <c r="Q31" s="262"/>
    </row>
    <row r="32" spans="12:34">
      <c r="L32" s="262"/>
    </row>
    <row r="33" spans="2:34">
      <c r="C33" s="262"/>
      <c r="E33" s="262"/>
      <c r="G33" s="262"/>
      <c r="I33" s="262"/>
      <c r="X33" s="262"/>
    </row>
    <row r="34" spans="2:34">
      <c r="B34" s="262"/>
      <c r="P34" s="262"/>
      <c r="R34" s="262"/>
      <c r="T34" s="262"/>
    </row>
    <row r="35" spans="2:34">
      <c r="D35" s="262"/>
      <c r="W35" s="262"/>
      <c r="AC35" s="262"/>
      <c r="AD35" s="262"/>
      <c r="AE35" s="262"/>
      <c r="AF35" s="262"/>
      <c r="AG35" s="262"/>
      <c r="AH35" s="262"/>
    </row>
    <row r="36" spans="2:34">
      <c r="H36" s="262"/>
      <c r="J36" s="262"/>
      <c r="K36" s="262"/>
      <c r="M36" s="262"/>
      <c r="Y36" s="262"/>
      <c r="Z36" s="262"/>
      <c r="AA36" s="262"/>
      <c r="AB36" s="262"/>
      <c r="AC36" s="262"/>
      <c r="AD36" s="262"/>
      <c r="AE36" s="262"/>
      <c r="AF36" s="262"/>
      <c r="AG36" s="262"/>
      <c r="AH36" s="262"/>
    </row>
    <row r="37" spans="2:34">
      <c r="AH37" s="262"/>
    </row>
    <row r="38" spans="2:34">
      <c r="AG38" s="262"/>
      <c r="AH38" s="262"/>
    </row>
    <row r="39" spans="2:34"/>
    <row r="40" spans="2:34">
      <c r="X40" s="262"/>
    </row>
    <row r="41" spans="2:34">
      <c r="R41" s="262"/>
    </row>
    <row r="42" spans="2:34">
      <c r="W42" s="262"/>
    </row>
    <row r="43" spans="2:34">
      <c r="Y43" s="262"/>
      <c r="Z43" s="262"/>
      <c r="AA43" s="262"/>
      <c r="AB43" s="262"/>
      <c r="AC43" s="262"/>
      <c r="AD43" s="262"/>
      <c r="AE43" s="262"/>
      <c r="AF43" s="262"/>
      <c r="AG43" s="262"/>
      <c r="AH43" s="262"/>
    </row>
    <row r="44" spans="2:34">
      <c r="AH44" s="262"/>
    </row>
    <row r="45" spans="2:34">
      <c r="X45" s="262"/>
    </row>
    <row r="46" spans="2:34"/>
    <row r="47" spans="2:34"/>
    <row r="48" spans="2:34">
      <c r="W48" s="262"/>
      <c r="Y48" s="262"/>
      <c r="Z48" s="262"/>
      <c r="AA48" s="262"/>
      <c r="AB48" s="262"/>
      <c r="AC48" s="262"/>
      <c r="AD48" s="262"/>
      <c r="AE48" s="262"/>
      <c r="AF48" s="262"/>
      <c r="AG48" s="262"/>
      <c r="AH48" s="262"/>
    </row>
    <row r="49" spans="28:34"/>
    <row r="50" spans="28:34">
      <c r="AE50" s="262"/>
      <c r="AF50" s="262"/>
      <c r="AG50" s="262"/>
      <c r="AH50" s="262"/>
    </row>
    <row r="51" spans="28:34">
      <c r="AC51" s="262"/>
      <c r="AD51" s="262"/>
      <c r="AE51" s="262"/>
      <c r="AF51" s="262"/>
      <c r="AG51" s="262"/>
      <c r="AH51" s="262"/>
    </row>
    <row r="52" spans="28:34"/>
    <row r="53" spans="28:34">
      <c r="AF53" s="262"/>
      <c r="AG53" s="262"/>
      <c r="AH53" s="262"/>
    </row>
    <row r="54" spans="28:34">
      <c r="AH54" s="262"/>
    </row>
    <row r="55" spans="28:34"/>
    <row r="56" spans="28:34">
      <c r="AB56" s="262"/>
      <c r="AC56" s="262"/>
      <c r="AD56" s="262"/>
      <c r="AE56" s="262"/>
      <c r="AF56" s="262"/>
      <c r="AG56" s="262"/>
      <c r="AH56" s="262"/>
    </row>
    <row r="57" spans="28:34">
      <c r="AH57" s="262"/>
    </row>
    <row r="58" spans="28:34">
      <c r="AH58" s="262"/>
    </row>
    <row r="59" spans="28:34">
      <c r="AG59" s="262"/>
      <c r="AH59" s="262"/>
    </row>
    <row r="60" spans="28:34"/>
    <row r="61" spans="28:34"/>
    <row r="62" spans="28:34"/>
    <row r="63" spans="28:34">
      <c r="AH63" s="262"/>
    </row>
    <row r="64" spans="28:34">
      <c r="AG64" s="262"/>
      <c r="AH64" s="262"/>
    </row>
    <row r="65" spans="28:34"/>
    <row r="66" spans="28:34"/>
    <row r="67" spans="28:34"/>
    <row r="68" spans="28:34">
      <c r="AB68" s="262"/>
      <c r="AC68" s="262"/>
      <c r="AD68" s="262"/>
      <c r="AE68" s="262"/>
      <c r="AF68" s="262"/>
      <c r="AG68" s="262"/>
      <c r="AH68" s="262"/>
    </row>
    <row r="69" spans="28:34">
      <c r="AF69" s="262"/>
      <c r="AG69" s="262"/>
      <c r="AH69" s="262"/>
    </row>
    <row r="70" spans="28:34"/>
    <row r="71" spans="28:34"/>
    <row r="72" spans="28:34"/>
    <row r="73" spans="28:34"/>
    <row r="74" spans="28:34"/>
    <row r="75" spans="28:34">
      <c r="AH75" s="262"/>
    </row>
    <row r="76" spans="28:34">
      <c r="AF76" s="262"/>
      <c r="AG76" s="262"/>
      <c r="AH76" s="262"/>
    </row>
    <row r="77" spans="28:34">
      <c r="AG77" s="262"/>
      <c r="AH77" s="262"/>
    </row>
    <row r="78" spans="28:34"/>
    <row r="79" spans="28:34"/>
    <row r="80" spans="28:34"/>
    <row r="81" spans="25:34"/>
    <row r="82" spans="25:34">
      <c r="Y82" s="262"/>
    </row>
    <row r="83" spans="25:34">
      <c r="Y83" s="262"/>
      <c r="Z83" s="262"/>
      <c r="AA83" s="262"/>
      <c r="AB83" s="262"/>
      <c r="AC83" s="262"/>
      <c r="AD83" s="262"/>
      <c r="AE83" s="262"/>
      <c r="AF83" s="262"/>
      <c r="AG83" s="262"/>
      <c r="AH83" s="262"/>
    </row>
    <row r="84" spans="25:34"/>
    <row r="85" spans="25:34"/>
    <row r="86" spans="25:34"/>
    <row r="87" spans="25:34"/>
    <row r="88" spans="25:34">
      <c r="AH88" s="262"/>
    </row>
    <row r="89" spans="25:34"/>
    <row r="90" spans="25:34"/>
    <row r="91" spans="25:34"/>
    <row r="92" spans="25:34" ht="13.5" customHeight="1"/>
    <row r="93" spans="25:34" ht="13.5" customHeight="1"/>
    <row r="94" spans="25:34" ht="13.5" customHeight="1">
      <c r="AF94" s="262"/>
      <c r="AG94" s="262"/>
      <c r="AH94" s="262"/>
    </row>
    <row r="95" spans="25:34" ht="13.5" customHeight="1">
      <c r="AH95" s="262"/>
    </row>
    <row r="96" spans="25:34" ht="13.5" customHeight="1"/>
    <row r="97" spans="33:34" ht="13.5" customHeight="1"/>
    <row r="98" spans="33:34" ht="13.5" customHeight="1"/>
    <row r="99" spans="33:34" ht="13.5" customHeight="1"/>
    <row r="100" spans="33:34" ht="13.5" customHeight="1"/>
    <row r="101" spans="33:34" ht="13.5" customHeight="1">
      <c r="AH101" s="262"/>
    </row>
    <row r="102" spans="33:34" ht="13.5" customHeight="1"/>
    <row r="103" spans="33:34" ht="13.5" customHeight="1"/>
    <row r="104" spans="33:34" ht="13.5" customHeight="1">
      <c r="AG104" s="262"/>
      <c r="AH104" s="26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2"/>
    </row>
    <row r="117" spans="34:122" ht="13.5" customHeight="1"/>
    <row r="118" spans="34:122" ht="13.5" customHeight="1"/>
    <row r="119" spans="34:122" ht="13.5" customHeight="1"/>
    <row r="120" spans="34:122" ht="13.5" customHeight="1">
      <c r="AH120" s="262"/>
    </row>
    <row r="121" spans="34:122" ht="13.5" customHeight="1">
      <c r="AH121" s="262"/>
    </row>
    <row r="122" spans="34:122" ht="13.5" customHeight="1"/>
    <row r="123" spans="34:122" ht="13.5" customHeight="1"/>
    <row r="124" spans="34:122" ht="13.5" customHeight="1"/>
    <row r="125" spans="34:122" ht="13.5" customHeight="1">
      <c r="DR125" s="262" t="s">
        <v>518</v>
      </c>
    </row>
  </sheetData>
  <sheetProtection algorithmName="SHA-512" hashValue="4t5i6XFPS81I3L476lZ+y6vJxP3i9St/xIceXgUyl7eaVW95Pklxmxc9gpmHnbevh1P2f0583H2yjZGb6/h/ug==" saltValue="jqEkNklGw1rKQ6j9aM1Vu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568</v>
      </c>
      <c r="G2" s="148"/>
      <c r="H2" s="149"/>
    </row>
    <row r="3" spans="1:8">
      <c r="A3" s="145" t="s">
        <v>561</v>
      </c>
      <c r="B3" s="150"/>
      <c r="C3" s="151"/>
      <c r="D3" s="152">
        <v>66254</v>
      </c>
      <c r="E3" s="153"/>
      <c r="F3" s="154">
        <v>88968</v>
      </c>
      <c r="G3" s="155"/>
      <c r="H3" s="156"/>
    </row>
    <row r="4" spans="1:8">
      <c r="A4" s="157"/>
      <c r="B4" s="158"/>
      <c r="C4" s="159"/>
      <c r="D4" s="160">
        <v>38663</v>
      </c>
      <c r="E4" s="161"/>
      <c r="F4" s="162">
        <v>45482</v>
      </c>
      <c r="G4" s="163"/>
      <c r="H4" s="164"/>
    </row>
    <row r="5" spans="1:8">
      <c r="A5" s="145" t="s">
        <v>563</v>
      </c>
      <c r="B5" s="150"/>
      <c r="C5" s="151"/>
      <c r="D5" s="152">
        <v>65646</v>
      </c>
      <c r="E5" s="153"/>
      <c r="F5" s="154">
        <v>85173</v>
      </c>
      <c r="G5" s="155"/>
      <c r="H5" s="156"/>
    </row>
    <row r="6" spans="1:8">
      <c r="A6" s="157"/>
      <c r="B6" s="158"/>
      <c r="C6" s="159"/>
      <c r="D6" s="160">
        <v>12018</v>
      </c>
      <c r="E6" s="161"/>
      <c r="F6" s="162">
        <v>43913</v>
      </c>
      <c r="G6" s="163"/>
      <c r="H6" s="164"/>
    </row>
    <row r="7" spans="1:8">
      <c r="A7" s="145" t="s">
        <v>564</v>
      </c>
      <c r="B7" s="150"/>
      <c r="C7" s="151"/>
      <c r="D7" s="152">
        <v>115417</v>
      </c>
      <c r="E7" s="153"/>
      <c r="F7" s="154">
        <v>94081</v>
      </c>
      <c r="G7" s="155"/>
      <c r="H7" s="156"/>
    </row>
    <row r="8" spans="1:8">
      <c r="A8" s="157"/>
      <c r="B8" s="158"/>
      <c r="C8" s="159"/>
      <c r="D8" s="160">
        <v>12726</v>
      </c>
      <c r="E8" s="161"/>
      <c r="F8" s="162">
        <v>48949</v>
      </c>
      <c r="G8" s="163"/>
      <c r="H8" s="164"/>
    </row>
    <row r="9" spans="1:8">
      <c r="A9" s="145" t="s">
        <v>565</v>
      </c>
      <c r="B9" s="150"/>
      <c r="C9" s="151"/>
      <c r="D9" s="152">
        <v>33110</v>
      </c>
      <c r="E9" s="153"/>
      <c r="F9" s="154">
        <v>92632</v>
      </c>
      <c r="G9" s="155"/>
      <c r="H9" s="156"/>
    </row>
    <row r="10" spans="1:8">
      <c r="A10" s="157"/>
      <c r="B10" s="158"/>
      <c r="C10" s="159"/>
      <c r="D10" s="160">
        <v>26454</v>
      </c>
      <c r="E10" s="161"/>
      <c r="F10" s="162">
        <v>47978</v>
      </c>
      <c r="G10" s="163"/>
      <c r="H10" s="164"/>
    </row>
    <row r="11" spans="1:8">
      <c r="A11" s="145" t="s">
        <v>566</v>
      </c>
      <c r="B11" s="150"/>
      <c r="C11" s="151"/>
      <c r="D11" s="152">
        <v>23117</v>
      </c>
      <c r="E11" s="153"/>
      <c r="F11" s="154">
        <v>96469</v>
      </c>
      <c r="G11" s="155"/>
      <c r="H11" s="156"/>
    </row>
    <row r="12" spans="1:8">
      <c r="A12" s="157"/>
      <c r="B12" s="158"/>
      <c r="C12" s="165"/>
      <c r="D12" s="160">
        <v>10089</v>
      </c>
      <c r="E12" s="161"/>
      <c r="F12" s="162">
        <v>49775</v>
      </c>
      <c r="G12" s="163"/>
      <c r="H12" s="164"/>
    </row>
    <row r="13" spans="1:8">
      <c r="A13" s="145"/>
      <c r="B13" s="150"/>
      <c r="C13" s="166"/>
      <c r="D13" s="167">
        <v>60709</v>
      </c>
      <c r="E13" s="168"/>
      <c r="F13" s="169">
        <v>91465</v>
      </c>
      <c r="G13" s="170"/>
      <c r="H13" s="156"/>
    </row>
    <row r="14" spans="1:8">
      <c r="A14" s="157"/>
      <c r="B14" s="158"/>
      <c r="C14" s="159"/>
      <c r="D14" s="160">
        <v>19990</v>
      </c>
      <c r="E14" s="161"/>
      <c r="F14" s="162">
        <v>47219</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6.64</v>
      </c>
      <c r="C19" s="171">
        <f>ROUND(VALUE(SUBSTITUTE(実質収支比率等に係る経年分析!G$48,"▲","-")),2)</f>
        <v>5.68</v>
      </c>
      <c r="D19" s="171">
        <f>ROUND(VALUE(SUBSTITUTE(実質収支比率等に係る経年分析!H$48,"▲","-")),2)</f>
        <v>6.04</v>
      </c>
      <c r="E19" s="171">
        <f>ROUND(VALUE(SUBSTITUTE(実質収支比率等に係る経年分析!I$48,"▲","-")),2)</f>
        <v>7.99</v>
      </c>
      <c r="F19" s="171">
        <f>ROUND(VALUE(SUBSTITUTE(実質収支比率等に係る経年分析!J$48,"▲","-")),2)</f>
        <v>14.72</v>
      </c>
    </row>
    <row r="20" spans="1:11">
      <c r="A20" s="171" t="s">
        <v>55</v>
      </c>
      <c r="B20" s="171">
        <f>ROUND(VALUE(SUBSTITUTE(実質収支比率等に係る経年分析!F$47,"▲","-")),2)</f>
        <v>16.61</v>
      </c>
      <c r="C20" s="171">
        <f>ROUND(VALUE(SUBSTITUTE(実質収支比率等に係る経年分析!G$47,"▲","-")),2)</f>
        <v>16.78</v>
      </c>
      <c r="D20" s="171">
        <f>ROUND(VALUE(SUBSTITUTE(実質収支比率等に係る経年分析!H$47,"▲","-")),2)</f>
        <v>17.87</v>
      </c>
      <c r="E20" s="171">
        <f>ROUND(VALUE(SUBSTITUTE(実質収支比率等に係る経年分析!I$47,"▲","-")),2)</f>
        <v>19.37</v>
      </c>
      <c r="F20" s="171">
        <f>ROUND(VALUE(SUBSTITUTE(実質収支比率等に係る経年分析!J$47,"▲","-")),2)</f>
        <v>18.59</v>
      </c>
    </row>
    <row r="21" spans="1:11">
      <c r="A21" s="171" t="s">
        <v>56</v>
      </c>
      <c r="B21" s="171">
        <f>IF(ISNUMBER(VALUE(SUBSTITUTE(実質収支比率等に係る経年分析!F$49,"▲","-"))),ROUND(VALUE(SUBSTITUTE(実質収支比率等に係る経年分析!F$49,"▲","-")),2),NA())</f>
        <v>-0.67</v>
      </c>
      <c r="C21" s="171">
        <f>IF(ISNUMBER(VALUE(SUBSTITUTE(実質収支比率等に係る経年分析!G$49,"▲","-"))),ROUND(VALUE(SUBSTITUTE(実質収支比率等に係る経年分析!G$49,"▲","-")),2),NA())</f>
        <v>-1.03</v>
      </c>
      <c r="D21" s="171">
        <f>IF(ISNUMBER(VALUE(SUBSTITUTE(実質収支比率等に係る経年分析!H$49,"▲","-"))),ROUND(VALUE(SUBSTITUTE(実質収支比率等に係る経年分析!H$49,"▲","-")),2),NA())</f>
        <v>1.41</v>
      </c>
      <c r="E21" s="171">
        <f>IF(ISNUMBER(VALUE(SUBSTITUTE(実質収支比率等に係る経年分析!I$49,"▲","-"))),ROUND(VALUE(SUBSTITUTE(実質収支比率等に係る経年分析!I$49,"▲","-")),2),NA())</f>
        <v>3.95</v>
      </c>
      <c r="F21" s="171">
        <f>IF(ISNUMBER(VALUE(SUBSTITUTE(実質収支比率等に係る経年分析!J$49,"▲","-"))),ROUND(VALUE(SUBSTITUTE(実質収支比率等に係る経年分析!J$49,"▲","-")),2),NA())</f>
        <v>7.05</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0.06</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0.06</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0.26</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伊予港上屋特別会計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0.02</v>
      </c>
    </row>
    <row r="30" spans="1:11">
      <c r="A30" s="172" t="str">
        <f>IF(連結実質赤字比率に係る赤字・黒字の構成分析!C$40="",NA(),連結実質赤字比率に係る赤字・黒字の構成分析!C$40)</f>
        <v>国民健康保険特別会計（診療施設勘定）</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0.04</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0.13</v>
      </c>
    </row>
    <row r="31" spans="1:11">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0.19</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0.17</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0.17</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v>
      </c>
    </row>
    <row r="32" spans="1:11">
      <c r="A32" s="172" t="str">
        <f>IF(連結実質赤字比率に係る赤字・黒字の構成分析!C$38="",NA(),連結実質赤字比率に係る赤字・黒字の構成分析!C$38)</f>
        <v>国民健康保険特別会計（事業勘定）</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2.81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0.31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0.53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0.85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0.65</v>
      </c>
    </row>
    <row r="33" spans="1:16">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0.38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1.1399999999999999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0.67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1.1200000000000001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1.18</v>
      </c>
    </row>
    <row r="34" spans="1:16">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0.67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1.43</v>
      </c>
    </row>
    <row r="35" spans="1:16">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9.2799999999999994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9.66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9.1999999999999993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8.09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7.58</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6.64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5.67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6.04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7.99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14.71</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1724</v>
      </c>
      <c r="E42" s="173"/>
      <c r="F42" s="173"/>
      <c r="G42" s="173">
        <f>'実質公債費比率（分子）の構造'!L$52</f>
        <v>1722</v>
      </c>
      <c r="H42" s="173"/>
      <c r="I42" s="173"/>
      <c r="J42" s="173">
        <f>'実質公債費比率（分子）の構造'!M$52</f>
        <v>1786</v>
      </c>
      <c r="K42" s="173"/>
      <c r="L42" s="173"/>
      <c r="M42" s="173">
        <f>'実質公債費比率（分子）の構造'!N$52</f>
        <v>1827</v>
      </c>
      <c r="N42" s="173"/>
      <c r="O42" s="173"/>
      <c r="P42" s="173">
        <f>'実質公債費比率（分子）の構造'!O$52</f>
        <v>1850</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f>'実質公債費比率（分子）の構造'!K$50</f>
        <v>7</v>
      </c>
      <c r="C44" s="173"/>
      <c r="D44" s="173"/>
      <c r="E44" s="173">
        <f>'実質公債費比率（分子）の構造'!L$50</f>
        <v>6</v>
      </c>
      <c r="F44" s="173"/>
      <c r="G44" s="173"/>
      <c r="H44" s="173">
        <f>'実質公債費比率（分子）の構造'!M$50</f>
        <v>5</v>
      </c>
      <c r="I44" s="173"/>
      <c r="J44" s="173"/>
      <c r="K44" s="173">
        <f>'実質公債費比率（分子）の構造'!N$50</f>
        <v>3</v>
      </c>
      <c r="L44" s="173"/>
      <c r="M44" s="173"/>
      <c r="N44" s="173">
        <f>'実質公債費比率（分子）の構造'!O$50</f>
        <v>6</v>
      </c>
      <c r="O44" s="173"/>
      <c r="P44" s="173"/>
    </row>
    <row r="45" spans="1:16">
      <c r="A45" s="173" t="s">
        <v>66</v>
      </c>
      <c r="B45" s="173">
        <f>'実質公債費比率（分子）の構造'!K$49</f>
        <v>108</v>
      </c>
      <c r="C45" s="173"/>
      <c r="D45" s="173"/>
      <c r="E45" s="173">
        <f>'実質公債費比率（分子）の構造'!L$49</f>
        <v>111</v>
      </c>
      <c r="F45" s="173"/>
      <c r="G45" s="173"/>
      <c r="H45" s="173">
        <f>'実質公債費比率（分子）の構造'!M$49</f>
        <v>113</v>
      </c>
      <c r="I45" s="173"/>
      <c r="J45" s="173"/>
      <c r="K45" s="173">
        <f>'実質公債費比率（分子）の構造'!N$49</f>
        <v>119</v>
      </c>
      <c r="L45" s="173"/>
      <c r="M45" s="173"/>
      <c r="N45" s="173">
        <f>'実質公債費比率（分子）の構造'!O$49</f>
        <v>127</v>
      </c>
      <c r="O45" s="173"/>
      <c r="P45" s="173"/>
    </row>
    <row r="46" spans="1:16">
      <c r="A46" s="173" t="s">
        <v>67</v>
      </c>
      <c r="B46" s="173">
        <f>'実質公債費比率（分子）の構造'!K$48</f>
        <v>624</v>
      </c>
      <c r="C46" s="173"/>
      <c r="D46" s="173"/>
      <c r="E46" s="173">
        <f>'実質公債費比率（分子）の構造'!L$48</f>
        <v>704</v>
      </c>
      <c r="F46" s="173"/>
      <c r="G46" s="173"/>
      <c r="H46" s="173">
        <f>'実質公債費比率（分子）の構造'!M$48</f>
        <v>696</v>
      </c>
      <c r="I46" s="173"/>
      <c r="J46" s="173"/>
      <c r="K46" s="173">
        <f>'実質公債費比率（分子）の構造'!N$48</f>
        <v>388</v>
      </c>
      <c r="L46" s="173"/>
      <c r="M46" s="173"/>
      <c r="N46" s="173">
        <f>'実質公債費比率（分子）の構造'!O$48</f>
        <v>383</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1711</v>
      </c>
      <c r="C49" s="173"/>
      <c r="D49" s="173"/>
      <c r="E49" s="173">
        <f>'実質公債費比率（分子）の構造'!L$45</f>
        <v>1642</v>
      </c>
      <c r="F49" s="173"/>
      <c r="G49" s="173"/>
      <c r="H49" s="173">
        <f>'実質公債費比率（分子）の構造'!M$45</f>
        <v>1705</v>
      </c>
      <c r="I49" s="173"/>
      <c r="J49" s="173"/>
      <c r="K49" s="173">
        <f>'実質公債費比率（分子）の構造'!N$45</f>
        <v>1836</v>
      </c>
      <c r="L49" s="173"/>
      <c r="M49" s="173"/>
      <c r="N49" s="173">
        <f>'実質公債費比率（分子）の構造'!O$45</f>
        <v>1746</v>
      </c>
      <c r="O49" s="173"/>
      <c r="P49" s="173"/>
    </row>
    <row r="50" spans="1:16">
      <c r="A50" s="173" t="s">
        <v>71</v>
      </c>
      <c r="B50" s="173" t="e">
        <f>NA()</f>
        <v>#N/A</v>
      </c>
      <c r="C50" s="173">
        <f>IF(ISNUMBER('実質公債費比率（分子）の構造'!K$53),'実質公債費比率（分子）の構造'!K$53,NA())</f>
        <v>726</v>
      </c>
      <c r="D50" s="173" t="e">
        <f>NA()</f>
        <v>#N/A</v>
      </c>
      <c r="E50" s="173" t="e">
        <f>NA()</f>
        <v>#N/A</v>
      </c>
      <c r="F50" s="173">
        <f>IF(ISNUMBER('実質公債費比率（分子）の構造'!L$53),'実質公債費比率（分子）の構造'!L$53,NA())</f>
        <v>741</v>
      </c>
      <c r="G50" s="173" t="e">
        <f>NA()</f>
        <v>#N/A</v>
      </c>
      <c r="H50" s="173" t="e">
        <f>NA()</f>
        <v>#N/A</v>
      </c>
      <c r="I50" s="173">
        <f>IF(ISNUMBER('実質公債費比率（分子）の構造'!M$53),'実質公債費比率（分子）の構造'!M$53,NA())</f>
        <v>733</v>
      </c>
      <c r="J50" s="173" t="e">
        <f>NA()</f>
        <v>#N/A</v>
      </c>
      <c r="K50" s="173" t="e">
        <f>NA()</f>
        <v>#N/A</v>
      </c>
      <c r="L50" s="173">
        <f>IF(ISNUMBER('実質公債費比率（分子）の構造'!N$53),'実質公債費比率（分子）の構造'!N$53,NA())</f>
        <v>519</v>
      </c>
      <c r="M50" s="173" t="e">
        <f>NA()</f>
        <v>#N/A</v>
      </c>
      <c r="N50" s="173" t="e">
        <f>NA()</f>
        <v>#N/A</v>
      </c>
      <c r="O50" s="173">
        <f>IF(ISNUMBER('実質公債費比率（分子）の構造'!O$53),'実質公債費比率（分子）の構造'!O$53,NA())</f>
        <v>412</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21584</v>
      </c>
      <c r="E56" s="172"/>
      <c r="F56" s="172"/>
      <c r="G56" s="172">
        <f>'将来負担比率（分子）の構造'!J$52</f>
        <v>21705</v>
      </c>
      <c r="H56" s="172"/>
      <c r="I56" s="172"/>
      <c r="J56" s="172">
        <f>'将来負担比率（分子）の構造'!K$52</f>
        <v>22107</v>
      </c>
      <c r="K56" s="172"/>
      <c r="L56" s="172"/>
      <c r="M56" s="172">
        <f>'将来負担比率（分子）の構造'!L$52</f>
        <v>21647</v>
      </c>
      <c r="N56" s="172"/>
      <c r="O56" s="172"/>
      <c r="P56" s="172">
        <f>'将来負担比率（分子）の構造'!M$52</f>
        <v>20808</v>
      </c>
    </row>
    <row r="57" spans="1:16">
      <c r="A57" s="172" t="s">
        <v>42</v>
      </c>
      <c r="B57" s="172"/>
      <c r="C57" s="172"/>
      <c r="D57" s="172">
        <f>'将来負担比率（分子）の構造'!I$51</f>
        <v>176</v>
      </c>
      <c r="E57" s="172"/>
      <c r="F57" s="172"/>
      <c r="G57" s="172">
        <f>'将来負担比率（分子）の構造'!J$51</f>
        <v>108</v>
      </c>
      <c r="H57" s="172"/>
      <c r="I57" s="172"/>
      <c r="J57" s="172">
        <f>'将来負担比率（分子）の構造'!K$51</f>
        <v>108</v>
      </c>
      <c r="K57" s="172"/>
      <c r="L57" s="172"/>
      <c r="M57" s="172">
        <f>'将来負担比率（分子）の構造'!L$51</f>
        <v>89</v>
      </c>
      <c r="N57" s="172"/>
      <c r="O57" s="172"/>
      <c r="P57" s="172">
        <f>'将来負担比率（分子）の構造'!M$51</f>
        <v>82</v>
      </c>
    </row>
    <row r="58" spans="1:16">
      <c r="A58" s="172" t="s">
        <v>41</v>
      </c>
      <c r="B58" s="172"/>
      <c r="C58" s="172"/>
      <c r="D58" s="172">
        <f>'将来負担比率（分子）の構造'!I$50</f>
        <v>3933</v>
      </c>
      <c r="E58" s="172"/>
      <c r="F58" s="172"/>
      <c r="G58" s="172">
        <f>'将来負担比率（分子）の構造'!J$50</f>
        <v>4205</v>
      </c>
      <c r="H58" s="172"/>
      <c r="I58" s="172"/>
      <c r="J58" s="172">
        <f>'将来負担比率（分子）の構造'!K$50</f>
        <v>4009</v>
      </c>
      <c r="K58" s="172"/>
      <c r="L58" s="172"/>
      <c r="M58" s="172">
        <f>'将来負担比率（分子）の構造'!L$50</f>
        <v>4208</v>
      </c>
      <c r="N58" s="172"/>
      <c r="O58" s="172"/>
      <c r="P58" s="172">
        <f>'将来負担比率（分子）の構造'!M$50</f>
        <v>4880</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1891</v>
      </c>
      <c r="C62" s="172"/>
      <c r="D62" s="172"/>
      <c r="E62" s="172">
        <f>'将来負担比率（分子）の構造'!J$45</f>
        <v>1713</v>
      </c>
      <c r="F62" s="172"/>
      <c r="G62" s="172"/>
      <c r="H62" s="172">
        <f>'将来負担比率（分子）の構造'!K$45</f>
        <v>1661</v>
      </c>
      <c r="I62" s="172"/>
      <c r="J62" s="172"/>
      <c r="K62" s="172">
        <f>'将来負担比率（分子）の構造'!L$45</f>
        <v>1641</v>
      </c>
      <c r="L62" s="172"/>
      <c r="M62" s="172"/>
      <c r="N62" s="172">
        <f>'将来負担比率（分子）の構造'!M$45</f>
        <v>1566</v>
      </c>
      <c r="O62" s="172"/>
      <c r="P62" s="172"/>
    </row>
    <row r="63" spans="1:16">
      <c r="A63" s="172" t="s">
        <v>34</v>
      </c>
      <c r="B63" s="172">
        <f>'将来負担比率（分子）の構造'!I$44</f>
        <v>698</v>
      </c>
      <c r="C63" s="172"/>
      <c r="D63" s="172"/>
      <c r="E63" s="172">
        <f>'将来負担比率（分子）の構造'!J$44</f>
        <v>720</v>
      </c>
      <c r="F63" s="172"/>
      <c r="G63" s="172"/>
      <c r="H63" s="172">
        <f>'将来負担比率（分子）の構造'!K$44</f>
        <v>664</v>
      </c>
      <c r="I63" s="172"/>
      <c r="J63" s="172"/>
      <c r="K63" s="172">
        <f>'将来負担比率（分子）の構造'!L$44</f>
        <v>670</v>
      </c>
      <c r="L63" s="172"/>
      <c r="M63" s="172"/>
      <c r="N63" s="172">
        <f>'将来負担比率（分子）の構造'!M$44</f>
        <v>547</v>
      </c>
      <c r="O63" s="172"/>
      <c r="P63" s="172"/>
    </row>
    <row r="64" spans="1:16">
      <c r="A64" s="172" t="s">
        <v>33</v>
      </c>
      <c r="B64" s="172">
        <f>'将来負担比率（分子）の構造'!I$43</f>
        <v>5976</v>
      </c>
      <c r="C64" s="172"/>
      <c r="D64" s="172"/>
      <c r="E64" s="172">
        <f>'将来負担比率（分子）の構造'!J$43</f>
        <v>6017</v>
      </c>
      <c r="F64" s="172"/>
      <c r="G64" s="172"/>
      <c r="H64" s="172">
        <f>'将来負担比率（分子）の構造'!K$43</f>
        <v>5737</v>
      </c>
      <c r="I64" s="172"/>
      <c r="J64" s="172"/>
      <c r="K64" s="172">
        <f>'将来負担比率（分子）の構造'!L$43</f>
        <v>4501</v>
      </c>
      <c r="L64" s="172"/>
      <c r="M64" s="172"/>
      <c r="N64" s="172">
        <f>'将来負担比率（分子）の構造'!M$43</f>
        <v>3331</v>
      </c>
      <c r="O64" s="172"/>
      <c r="P64" s="172"/>
    </row>
    <row r="65" spans="1:16">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31</v>
      </c>
      <c r="B66" s="172">
        <f>'将来負担比率（分子）の構造'!I$41</f>
        <v>22245</v>
      </c>
      <c r="C66" s="172"/>
      <c r="D66" s="172"/>
      <c r="E66" s="172">
        <f>'将来負担比率（分子）の構造'!J$41</f>
        <v>22687</v>
      </c>
      <c r="F66" s="172"/>
      <c r="G66" s="172"/>
      <c r="H66" s="172">
        <f>'将来負担比率（分子）の構造'!K$41</f>
        <v>23752</v>
      </c>
      <c r="I66" s="172"/>
      <c r="J66" s="172"/>
      <c r="K66" s="172">
        <f>'将来負担比率（分子）の構造'!L$41</f>
        <v>23523</v>
      </c>
      <c r="L66" s="172"/>
      <c r="M66" s="172"/>
      <c r="N66" s="172">
        <f>'将来負担比率（分子）の構造'!M$41</f>
        <v>23222</v>
      </c>
      <c r="O66" s="172"/>
      <c r="P66" s="172"/>
    </row>
    <row r="67" spans="1:16">
      <c r="A67" s="172" t="s">
        <v>75</v>
      </c>
      <c r="B67" s="172" t="e">
        <f>NA()</f>
        <v>#N/A</v>
      </c>
      <c r="C67" s="172">
        <f>IF(ISNUMBER('将来負担比率（分子）の構造'!I$53), IF('将来負担比率（分子）の構造'!I$53 &lt; 0, 0, '将来負担比率（分子）の構造'!I$53), NA())</f>
        <v>5116</v>
      </c>
      <c r="D67" s="172" t="e">
        <f>NA()</f>
        <v>#N/A</v>
      </c>
      <c r="E67" s="172" t="e">
        <f>NA()</f>
        <v>#N/A</v>
      </c>
      <c r="F67" s="172">
        <f>IF(ISNUMBER('将来負担比率（分子）の構造'!J$53), IF('将来負担比率（分子）の構造'!J$53 &lt; 0, 0, '将来負担比率（分子）の構造'!J$53), NA())</f>
        <v>5119</v>
      </c>
      <c r="G67" s="172" t="e">
        <f>NA()</f>
        <v>#N/A</v>
      </c>
      <c r="H67" s="172" t="e">
        <f>NA()</f>
        <v>#N/A</v>
      </c>
      <c r="I67" s="172">
        <f>IF(ISNUMBER('将来負担比率（分子）の構造'!K$53), IF('将来負担比率（分子）の構造'!K$53 &lt; 0, 0, '将来負担比率（分子）の構造'!K$53), NA())</f>
        <v>5589</v>
      </c>
      <c r="J67" s="172" t="e">
        <f>NA()</f>
        <v>#N/A</v>
      </c>
      <c r="K67" s="172" t="e">
        <f>NA()</f>
        <v>#N/A</v>
      </c>
      <c r="L67" s="172">
        <f>IF(ISNUMBER('将来負担比率（分子）の構造'!L$53), IF('将来負担比率（分子）の構造'!L$53 &lt; 0, 0, '将来負担比率（分子）の構造'!L$53), NA())</f>
        <v>4390</v>
      </c>
      <c r="M67" s="172" t="e">
        <f>NA()</f>
        <v>#N/A</v>
      </c>
      <c r="N67" s="172" t="e">
        <f>NA()</f>
        <v>#N/A</v>
      </c>
      <c r="O67" s="172">
        <f>IF(ISNUMBER('将来負担比率（分子）の構造'!M$53), IF('将来負担比率（分子）の構造'!M$53 &lt; 0, 0, '将来負担比率（分子）の構造'!M$53), NA())</f>
        <v>2897</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1872</v>
      </c>
      <c r="C72" s="176">
        <f>基金残高に係る経年分析!G55</f>
        <v>2072</v>
      </c>
      <c r="D72" s="176">
        <f>基金残高に係る経年分析!H55</f>
        <v>2072</v>
      </c>
    </row>
    <row r="73" spans="1:16">
      <c r="A73" s="175" t="s">
        <v>78</v>
      </c>
      <c r="B73" s="176">
        <f>基金残高に係る経年分析!F56</f>
        <v>241</v>
      </c>
      <c r="C73" s="176">
        <f>基金残高に係る経年分析!G56</f>
        <v>170</v>
      </c>
      <c r="D73" s="176">
        <f>基金残高に係る経年分析!H56</f>
        <v>370</v>
      </c>
    </row>
    <row r="74" spans="1:16">
      <c r="A74" s="175" t="s">
        <v>79</v>
      </c>
      <c r="B74" s="176">
        <f>基金残高に係る経年分析!F57</f>
        <v>1336</v>
      </c>
      <c r="C74" s="176">
        <f>基金残高に係る経年分析!G57</f>
        <v>1569</v>
      </c>
      <c r="D74" s="176">
        <f>基金残高に係る経年分析!H57</f>
        <v>2410</v>
      </c>
    </row>
  </sheetData>
  <sheetProtection algorithmName="SHA-512" hashValue="DxGsveaNQ9zhA07BUBZ5nl01uydSg3/11rn8Xi9MNHXttexKcjZRGuFefX6Peji7oZb6lyhrF1AkLY2rrXX5BA==" saltValue="3L9bU96SCwxs+l0nBIYne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214</v>
      </c>
      <c r="DI1" s="606"/>
      <c r="DJ1" s="606"/>
      <c r="DK1" s="606"/>
      <c r="DL1" s="606"/>
      <c r="DM1" s="606"/>
      <c r="DN1" s="607"/>
      <c r="DO1" s="212"/>
      <c r="DP1" s="605" t="s">
        <v>215</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08" t="s">
        <v>217</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218</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219</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c r="B4" s="608" t="s">
        <v>1</v>
      </c>
      <c r="C4" s="609"/>
      <c r="D4" s="609"/>
      <c r="E4" s="609"/>
      <c r="F4" s="609"/>
      <c r="G4" s="609"/>
      <c r="H4" s="609"/>
      <c r="I4" s="609"/>
      <c r="J4" s="609"/>
      <c r="K4" s="609"/>
      <c r="L4" s="609"/>
      <c r="M4" s="609"/>
      <c r="N4" s="609"/>
      <c r="O4" s="609"/>
      <c r="P4" s="609"/>
      <c r="Q4" s="610"/>
      <c r="R4" s="608" t="s">
        <v>220</v>
      </c>
      <c r="S4" s="609"/>
      <c r="T4" s="609"/>
      <c r="U4" s="609"/>
      <c r="V4" s="609"/>
      <c r="W4" s="609"/>
      <c r="X4" s="609"/>
      <c r="Y4" s="610"/>
      <c r="Z4" s="608" t="s">
        <v>221</v>
      </c>
      <c r="AA4" s="609"/>
      <c r="AB4" s="609"/>
      <c r="AC4" s="610"/>
      <c r="AD4" s="608" t="s">
        <v>222</v>
      </c>
      <c r="AE4" s="609"/>
      <c r="AF4" s="609"/>
      <c r="AG4" s="609"/>
      <c r="AH4" s="609"/>
      <c r="AI4" s="609"/>
      <c r="AJ4" s="609"/>
      <c r="AK4" s="610"/>
      <c r="AL4" s="608" t="s">
        <v>221</v>
      </c>
      <c r="AM4" s="609"/>
      <c r="AN4" s="609"/>
      <c r="AO4" s="610"/>
      <c r="AP4" s="614" t="s">
        <v>223</v>
      </c>
      <c r="AQ4" s="614"/>
      <c r="AR4" s="614"/>
      <c r="AS4" s="614"/>
      <c r="AT4" s="614"/>
      <c r="AU4" s="614"/>
      <c r="AV4" s="614"/>
      <c r="AW4" s="614"/>
      <c r="AX4" s="614"/>
      <c r="AY4" s="614"/>
      <c r="AZ4" s="614"/>
      <c r="BA4" s="614"/>
      <c r="BB4" s="614"/>
      <c r="BC4" s="614"/>
      <c r="BD4" s="614"/>
      <c r="BE4" s="614"/>
      <c r="BF4" s="614"/>
      <c r="BG4" s="614" t="s">
        <v>224</v>
      </c>
      <c r="BH4" s="614"/>
      <c r="BI4" s="614"/>
      <c r="BJ4" s="614"/>
      <c r="BK4" s="614"/>
      <c r="BL4" s="614"/>
      <c r="BM4" s="614"/>
      <c r="BN4" s="614"/>
      <c r="BO4" s="614" t="s">
        <v>221</v>
      </c>
      <c r="BP4" s="614"/>
      <c r="BQ4" s="614"/>
      <c r="BR4" s="614"/>
      <c r="BS4" s="614" t="s">
        <v>225</v>
      </c>
      <c r="BT4" s="614"/>
      <c r="BU4" s="614"/>
      <c r="BV4" s="614"/>
      <c r="BW4" s="614"/>
      <c r="BX4" s="614"/>
      <c r="BY4" s="614"/>
      <c r="BZ4" s="614"/>
      <c r="CA4" s="614"/>
      <c r="CB4" s="614"/>
      <c r="CD4" s="611" t="s">
        <v>226</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216" customFormat="1" ht="11.25" customHeight="1">
      <c r="B5" s="615" t="s">
        <v>227</v>
      </c>
      <c r="C5" s="616"/>
      <c r="D5" s="616"/>
      <c r="E5" s="616"/>
      <c r="F5" s="616"/>
      <c r="G5" s="616"/>
      <c r="H5" s="616"/>
      <c r="I5" s="616"/>
      <c r="J5" s="616"/>
      <c r="K5" s="616"/>
      <c r="L5" s="616"/>
      <c r="M5" s="616"/>
      <c r="N5" s="616"/>
      <c r="O5" s="616"/>
      <c r="P5" s="616"/>
      <c r="Q5" s="617"/>
      <c r="R5" s="618">
        <v>3941527</v>
      </c>
      <c r="S5" s="619"/>
      <c r="T5" s="619"/>
      <c r="U5" s="619"/>
      <c r="V5" s="619"/>
      <c r="W5" s="619"/>
      <c r="X5" s="619"/>
      <c r="Y5" s="620"/>
      <c r="Z5" s="621">
        <v>19.2</v>
      </c>
      <c r="AA5" s="621"/>
      <c r="AB5" s="621"/>
      <c r="AC5" s="621"/>
      <c r="AD5" s="622">
        <v>3941527</v>
      </c>
      <c r="AE5" s="622"/>
      <c r="AF5" s="622"/>
      <c r="AG5" s="622"/>
      <c r="AH5" s="622"/>
      <c r="AI5" s="622"/>
      <c r="AJ5" s="622"/>
      <c r="AK5" s="622"/>
      <c r="AL5" s="623">
        <v>35.799999999999997</v>
      </c>
      <c r="AM5" s="624"/>
      <c r="AN5" s="624"/>
      <c r="AO5" s="625"/>
      <c r="AP5" s="615" t="s">
        <v>228</v>
      </c>
      <c r="AQ5" s="616"/>
      <c r="AR5" s="616"/>
      <c r="AS5" s="616"/>
      <c r="AT5" s="616"/>
      <c r="AU5" s="616"/>
      <c r="AV5" s="616"/>
      <c r="AW5" s="616"/>
      <c r="AX5" s="616"/>
      <c r="AY5" s="616"/>
      <c r="AZ5" s="616"/>
      <c r="BA5" s="616"/>
      <c r="BB5" s="616"/>
      <c r="BC5" s="616"/>
      <c r="BD5" s="616"/>
      <c r="BE5" s="616"/>
      <c r="BF5" s="617"/>
      <c r="BG5" s="629">
        <v>3941527</v>
      </c>
      <c r="BH5" s="630"/>
      <c r="BI5" s="630"/>
      <c r="BJ5" s="630"/>
      <c r="BK5" s="630"/>
      <c r="BL5" s="630"/>
      <c r="BM5" s="630"/>
      <c r="BN5" s="631"/>
      <c r="BO5" s="632">
        <v>100</v>
      </c>
      <c r="BP5" s="632"/>
      <c r="BQ5" s="632"/>
      <c r="BR5" s="632"/>
      <c r="BS5" s="633">
        <v>66183</v>
      </c>
      <c r="BT5" s="633"/>
      <c r="BU5" s="633"/>
      <c r="BV5" s="633"/>
      <c r="BW5" s="633"/>
      <c r="BX5" s="633"/>
      <c r="BY5" s="633"/>
      <c r="BZ5" s="633"/>
      <c r="CA5" s="633"/>
      <c r="CB5" s="637"/>
      <c r="CD5" s="611" t="s">
        <v>223</v>
      </c>
      <c r="CE5" s="612"/>
      <c r="CF5" s="612"/>
      <c r="CG5" s="612"/>
      <c r="CH5" s="612"/>
      <c r="CI5" s="612"/>
      <c r="CJ5" s="612"/>
      <c r="CK5" s="612"/>
      <c r="CL5" s="612"/>
      <c r="CM5" s="612"/>
      <c r="CN5" s="612"/>
      <c r="CO5" s="612"/>
      <c r="CP5" s="612"/>
      <c r="CQ5" s="613"/>
      <c r="CR5" s="611" t="s">
        <v>229</v>
      </c>
      <c r="CS5" s="612"/>
      <c r="CT5" s="612"/>
      <c r="CU5" s="612"/>
      <c r="CV5" s="612"/>
      <c r="CW5" s="612"/>
      <c r="CX5" s="612"/>
      <c r="CY5" s="613"/>
      <c r="CZ5" s="611" t="s">
        <v>221</v>
      </c>
      <c r="DA5" s="612"/>
      <c r="DB5" s="612"/>
      <c r="DC5" s="613"/>
      <c r="DD5" s="611" t="s">
        <v>230</v>
      </c>
      <c r="DE5" s="612"/>
      <c r="DF5" s="612"/>
      <c r="DG5" s="612"/>
      <c r="DH5" s="612"/>
      <c r="DI5" s="612"/>
      <c r="DJ5" s="612"/>
      <c r="DK5" s="612"/>
      <c r="DL5" s="612"/>
      <c r="DM5" s="612"/>
      <c r="DN5" s="612"/>
      <c r="DO5" s="612"/>
      <c r="DP5" s="613"/>
      <c r="DQ5" s="611" t="s">
        <v>231</v>
      </c>
      <c r="DR5" s="612"/>
      <c r="DS5" s="612"/>
      <c r="DT5" s="612"/>
      <c r="DU5" s="612"/>
      <c r="DV5" s="612"/>
      <c r="DW5" s="612"/>
      <c r="DX5" s="612"/>
      <c r="DY5" s="612"/>
      <c r="DZ5" s="612"/>
      <c r="EA5" s="612"/>
      <c r="EB5" s="612"/>
      <c r="EC5" s="613"/>
    </row>
    <row r="6" spans="2:143" ht="11.25" customHeight="1">
      <c r="B6" s="626" t="s">
        <v>232</v>
      </c>
      <c r="C6" s="627"/>
      <c r="D6" s="627"/>
      <c r="E6" s="627"/>
      <c r="F6" s="627"/>
      <c r="G6" s="627"/>
      <c r="H6" s="627"/>
      <c r="I6" s="627"/>
      <c r="J6" s="627"/>
      <c r="K6" s="627"/>
      <c r="L6" s="627"/>
      <c r="M6" s="627"/>
      <c r="N6" s="627"/>
      <c r="O6" s="627"/>
      <c r="P6" s="627"/>
      <c r="Q6" s="628"/>
      <c r="R6" s="629">
        <v>181240</v>
      </c>
      <c r="S6" s="630"/>
      <c r="T6" s="630"/>
      <c r="U6" s="630"/>
      <c r="V6" s="630"/>
      <c r="W6" s="630"/>
      <c r="X6" s="630"/>
      <c r="Y6" s="631"/>
      <c r="Z6" s="632">
        <v>0.9</v>
      </c>
      <c r="AA6" s="632"/>
      <c r="AB6" s="632"/>
      <c r="AC6" s="632"/>
      <c r="AD6" s="633">
        <v>181240</v>
      </c>
      <c r="AE6" s="633"/>
      <c r="AF6" s="633"/>
      <c r="AG6" s="633"/>
      <c r="AH6" s="633"/>
      <c r="AI6" s="633"/>
      <c r="AJ6" s="633"/>
      <c r="AK6" s="633"/>
      <c r="AL6" s="634">
        <v>1.6</v>
      </c>
      <c r="AM6" s="635"/>
      <c r="AN6" s="635"/>
      <c r="AO6" s="636"/>
      <c r="AP6" s="626" t="s">
        <v>233</v>
      </c>
      <c r="AQ6" s="627"/>
      <c r="AR6" s="627"/>
      <c r="AS6" s="627"/>
      <c r="AT6" s="627"/>
      <c r="AU6" s="627"/>
      <c r="AV6" s="627"/>
      <c r="AW6" s="627"/>
      <c r="AX6" s="627"/>
      <c r="AY6" s="627"/>
      <c r="AZ6" s="627"/>
      <c r="BA6" s="627"/>
      <c r="BB6" s="627"/>
      <c r="BC6" s="627"/>
      <c r="BD6" s="627"/>
      <c r="BE6" s="627"/>
      <c r="BF6" s="628"/>
      <c r="BG6" s="629">
        <v>3941527</v>
      </c>
      <c r="BH6" s="630"/>
      <c r="BI6" s="630"/>
      <c r="BJ6" s="630"/>
      <c r="BK6" s="630"/>
      <c r="BL6" s="630"/>
      <c r="BM6" s="630"/>
      <c r="BN6" s="631"/>
      <c r="BO6" s="632">
        <v>100</v>
      </c>
      <c r="BP6" s="632"/>
      <c r="BQ6" s="632"/>
      <c r="BR6" s="632"/>
      <c r="BS6" s="633">
        <v>66183</v>
      </c>
      <c r="BT6" s="633"/>
      <c r="BU6" s="633"/>
      <c r="BV6" s="633"/>
      <c r="BW6" s="633"/>
      <c r="BX6" s="633"/>
      <c r="BY6" s="633"/>
      <c r="BZ6" s="633"/>
      <c r="CA6" s="633"/>
      <c r="CB6" s="637"/>
      <c r="CD6" s="640" t="s">
        <v>234</v>
      </c>
      <c r="CE6" s="641"/>
      <c r="CF6" s="641"/>
      <c r="CG6" s="641"/>
      <c r="CH6" s="641"/>
      <c r="CI6" s="641"/>
      <c r="CJ6" s="641"/>
      <c r="CK6" s="641"/>
      <c r="CL6" s="641"/>
      <c r="CM6" s="641"/>
      <c r="CN6" s="641"/>
      <c r="CO6" s="641"/>
      <c r="CP6" s="641"/>
      <c r="CQ6" s="642"/>
      <c r="CR6" s="629">
        <v>143615</v>
      </c>
      <c r="CS6" s="630"/>
      <c r="CT6" s="630"/>
      <c r="CU6" s="630"/>
      <c r="CV6" s="630"/>
      <c r="CW6" s="630"/>
      <c r="CX6" s="630"/>
      <c r="CY6" s="631"/>
      <c r="CZ6" s="623">
        <v>0.8</v>
      </c>
      <c r="DA6" s="624"/>
      <c r="DB6" s="624"/>
      <c r="DC6" s="643"/>
      <c r="DD6" s="638" t="s">
        <v>235</v>
      </c>
      <c r="DE6" s="630"/>
      <c r="DF6" s="630"/>
      <c r="DG6" s="630"/>
      <c r="DH6" s="630"/>
      <c r="DI6" s="630"/>
      <c r="DJ6" s="630"/>
      <c r="DK6" s="630"/>
      <c r="DL6" s="630"/>
      <c r="DM6" s="630"/>
      <c r="DN6" s="630"/>
      <c r="DO6" s="630"/>
      <c r="DP6" s="631"/>
      <c r="DQ6" s="638">
        <v>143384</v>
      </c>
      <c r="DR6" s="630"/>
      <c r="DS6" s="630"/>
      <c r="DT6" s="630"/>
      <c r="DU6" s="630"/>
      <c r="DV6" s="630"/>
      <c r="DW6" s="630"/>
      <c r="DX6" s="630"/>
      <c r="DY6" s="630"/>
      <c r="DZ6" s="630"/>
      <c r="EA6" s="630"/>
      <c r="EB6" s="630"/>
      <c r="EC6" s="639"/>
    </row>
    <row r="7" spans="2:143" ht="11.25" customHeight="1">
      <c r="B7" s="626" t="s">
        <v>236</v>
      </c>
      <c r="C7" s="627"/>
      <c r="D7" s="627"/>
      <c r="E7" s="627"/>
      <c r="F7" s="627"/>
      <c r="G7" s="627"/>
      <c r="H7" s="627"/>
      <c r="I7" s="627"/>
      <c r="J7" s="627"/>
      <c r="K7" s="627"/>
      <c r="L7" s="627"/>
      <c r="M7" s="627"/>
      <c r="N7" s="627"/>
      <c r="O7" s="627"/>
      <c r="P7" s="627"/>
      <c r="Q7" s="628"/>
      <c r="R7" s="629">
        <v>4725</v>
      </c>
      <c r="S7" s="630"/>
      <c r="T7" s="630"/>
      <c r="U7" s="630"/>
      <c r="V7" s="630"/>
      <c r="W7" s="630"/>
      <c r="X7" s="630"/>
      <c r="Y7" s="631"/>
      <c r="Z7" s="632">
        <v>0</v>
      </c>
      <c r="AA7" s="632"/>
      <c r="AB7" s="632"/>
      <c r="AC7" s="632"/>
      <c r="AD7" s="633">
        <v>4725</v>
      </c>
      <c r="AE7" s="633"/>
      <c r="AF7" s="633"/>
      <c r="AG7" s="633"/>
      <c r="AH7" s="633"/>
      <c r="AI7" s="633"/>
      <c r="AJ7" s="633"/>
      <c r="AK7" s="633"/>
      <c r="AL7" s="634">
        <v>0</v>
      </c>
      <c r="AM7" s="635"/>
      <c r="AN7" s="635"/>
      <c r="AO7" s="636"/>
      <c r="AP7" s="626" t="s">
        <v>237</v>
      </c>
      <c r="AQ7" s="627"/>
      <c r="AR7" s="627"/>
      <c r="AS7" s="627"/>
      <c r="AT7" s="627"/>
      <c r="AU7" s="627"/>
      <c r="AV7" s="627"/>
      <c r="AW7" s="627"/>
      <c r="AX7" s="627"/>
      <c r="AY7" s="627"/>
      <c r="AZ7" s="627"/>
      <c r="BA7" s="627"/>
      <c r="BB7" s="627"/>
      <c r="BC7" s="627"/>
      <c r="BD7" s="627"/>
      <c r="BE7" s="627"/>
      <c r="BF7" s="628"/>
      <c r="BG7" s="629">
        <v>1667699</v>
      </c>
      <c r="BH7" s="630"/>
      <c r="BI7" s="630"/>
      <c r="BJ7" s="630"/>
      <c r="BK7" s="630"/>
      <c r="BL7" s="630"/>
      <c r="BM7" s="630"/>
      <c r="BN7" s="631"/>
      <c r="BO7" s="632">
        <v>42.3</v>
      </c>
      <c r="BP7" s="632"/>
      <c r="BQ7" s="632"/>
      <c r="BR7" s="632"/>
      <c r="BS7" s="633">
        <v>66183</v>
      </c>
      <c r="BT7" s="633"/>
      <c r="BU7" s="633"/>
      <c r="BV7" s="633"/>
      <c r="BW7" s="633"/>
      <c r="BX7" s="633"/>
      <c r="BY7" s="633"/>
      <c r="BZ7" s="633"/>
      <c r="CA7" s="633"/>
      <c r="CB7" s="637"/>
      <c r="CD7" s="644" t="s">
        <v>238</v>
      </c>
      <c r="CE7" s="645"/>
      <c r="CF7" s="645"/>
      <c r="CG7" s="645"/>
      <c r="CH7" s="645"/>
      <c r="CI7" s="645"/>
      <c r="CJ7" s="645"/>
      <c r="CK7" s="645"/>
      <c r="CL7" s="645"/>
      <c r="CM7" s="645"/>
      <c r="CN7" s="645"/>
      <c r="CO7" s="645"/>
      <c r="CP7" s="645"/>
      <c r="CQ7" s="646"/>
      <c r="CR7" s="629">
        <v>2487859</v>
      </c>
      <c r="CS7" s="630"/>
      <c r="CT7" s="630"/>
      <c r="CU7" s="630"/>
      <c r="CV7" s="630"/>
      <c r="CW7" s="630"/>
      <c r="CX7" s="630"/>
      <c r="CY7" s="631"/>
      <c r="CZ7" s="632">
        <v>13.2</v>
      </c>
      <c r="DA7" s="632"/>
      <c r="DB7" s="632"/>
      <c r="DC7" s="632"/>
      <c r="DD7" s="638">
        <v>50998</v>
      </c>
      <c r="DE7" s="630"/>
      <c r="DF7" s="630"/>
      <c r="DG7" s="630"/>
      <c r="DH7" s="630"/>
      <c r="DI7" s="630"/>
      <c r="DJ7" s="630"/>
      <c r="DK7" s="630"/>
      <c r="DL7" s="630"/>
      <c r="DM7" s="630"/>
      <c r="DN7" s="630"/>
      <c r="DO7" s="630"/>
      <c r="DP7" s="631"/>
      <c r="DQ7" s="638">
        <v>1606069</v>
      </c>
      <c r="DR7" s="630"/>
      <c r="DS7" s="630"/>
      <c r="DT7" s="630"/>
      <c r="DU7" s="630"/>
      <c r="DV7" s="630"/>
      <c r="DW7" s="630"/>
      <c r="DX7" s="630"/>
      <c r="DY7" s="630"/>
      <c r="DZ7" s="630"/>
      <c r="EA7" s="630"/>
      <c r="EB7" s="630"/>
      <c r="EC7" s="639"/>
    </row>
    <row r="8" spans="2:143" ht="11.25" customHeight="1">
      <c r="B8" s="626" t="s">
        <v>239</v>
      </c>
      <c r="C8" s="627"/>
      <c r="D8" s="627"/>
      <c r="E8" s="627"/>
      <c r="F8" s="627"/>
      <c r="G8" s="627"/>
      <c r="H8" s="627"/>
      <c r="I8" s="627"/>
      <c r="J8" s="627"/>
      <c r="K8" s="627"/>
      <c r="L8" s="627"/>
      <c r="M8" s="627"/>
      <c r="N8" s="627"/>
      <c r="O8" s="627"/>
      <c r="P8" s="627"/>
      <c r="Q8" s="628"/>
      <c r="R8" s="629">
        <v>21370</v>
      </c>
      <c r="S8" s="630"/>
      <c r="T8" s="630"/>
      <c r="U8" s="630"/>
      <c r="V8" s="630"/>
      <c r="W8" s="630"/>
      <c r="X8" s="630"/>
      <c r="Y8" s="631"/>
      <c r="Z8" s="632">
        <v>0.1</v>
      </c>
      <c r="AA8" s="632"/>
      <c r="AB8" s="632"/>
      <c r="AC8" s="632"/>
      <c r="AD8" s="633">
        <v>21370</v>
      </c>
      <c r="AE8" s="633"/>
      <c r="AF8" s="633"/>
      <c r="AG8" s="633"/>
      <c r="AH8" s="633"/>
      <c r="AI8" s="633"/>
      <c r="AJ8" s="633"/>
      <c r="AK8" s="633"/>
      <c r="AL8" s="634">
        <v>0.2</v>
      </c>
      <c r="AM8" s="635"/>
      <c r="AN8" s="635"/>
      <c r="AO8" s="636"/>
      <c r="AP8" s="626" t="s">
        <v>240</v>
      </c>
      <c r="AQ8" s="627"/>
      <c r="AR8" s="627"/>
      <c r="AS8" s="627"/>
      <c r="AT8" s="627"/>
      <c r="AU8" s="627"/>
      <c r="AV8" s="627"/>
      <c r="AW8" s="627"/>
      <c r="AX8" s="627"/>
      <c r="AY8" s="627"/>
      <c r="AZ8" s="627"/>
      <c r="BA8" s="627"/>
      <c r="BB8" s="627"/>
      <c r="BC8" s="627"/>
      <c r="BD8" s="627"/>
      <c r="BE8" s="627"/>
      <c r="BF8" s="628"/>
      <c r="BG8" s="629">
        <v>59153</v>
      </c>
      <c r="BH8" s="630"/>
      <c r="BI8" s="630"/>
      <c r="BJ8" s="630"/>
      <c r="BK8" s="630"/>
      <c r="BL8" s="630"/>
      <c r="BM8" s="630"/>
      <c r="BN8" s="631"/>
      <c r="BO8" s="632">
        <v>1.5</v>
      </c>
      <c r="BP8" s="632"/>
      <c r="BQ8" s="632"/>
      <c r="BR8" s="632"/>
      <c r="BS8" s="633" t="s">
        <v>137</v>
      </c>
      <c r="BT8" s="633"/>
      <c r="BU8" s="633"/>
      <c r="BV8" s="633"/>
      <c r="BW8" s="633"/>
      <c r="BX8" s="633"/>
      <c r="BY8" s="633"/>
      <c r="BZ8" s="633"/>
      <c r="CA8" s="633"/>
      <c r="CB8" s="637"/>
      <c r="CD8" s="644" t="s">
        <v>241</v>
      </c>
      <c r="CE8" s="645"/>
      <c r="CF8" s="645"/>
      <c r="CG8" s="645"/>
      <c r="CH8" s="645"/>
      <c r="CI8" s="645"/>
      <c r="CJ8" s="645"/>
      <c r="CK8" s="645"/>
      <c r="CL8" s="645"/>
      <c r="CM8" s="645"/>
      <c r="CN8" s="645"/>
      <c r="CO8" s="645"/>
      <c r="CP8" s="645"/>
      <c r="CQ8" s="646"/>
      <c r="CR8" s="629">
        <v>7236614</v>
      </c>
      <c r="CS8" s="630"/>
      <c r="CT8" s="630"/>
      <c r="CU8" s="630"/>
      <c r="CV8" s="630"/>
      <c r="CW8" s="630"/>
      <c r="CX8" s="630"/>
      <c r="CY8" s="631"/>
      <c r="CZ8" s="632">
        <v>38.299999999999997</v>
      </c>
      <c r="DA8" s="632"/>
      <c r="DB8" s="632"/>
      <c r="DC8" s="632"/>
      <c r="DD8" s="638">
        <v>1147</v>
      </c>
      <c r="DE8" s="630"/>
      <c r="DF8" s="630"/>
      <c r="DG8" s="630"/>
      <c r="DH8" s="630"/>
      <c r="DI8" s="630"/>
      <c r="DJ8" s="630"/>
      <c r="DK8" s="630"/>
      <c r="DL8" s="630"/>
      <c r="DM8" s="630"/>
      <c r="DN8" s="630"/>
      <c r="DO8" s="630"/>
      <c r="DP8" s="631"/>
      <c r="DQ8" s="638">
        <v>3126043</v>
      </c>
      <c r="DR8" s="630"/>
      <c r="DS8" s="630"/>
      <c r="DT8" s="630"/>
      <c r="DU8" s="630"/>
      <c r="DV8" s="630"/>
      <c r="DW8" s="630"/>
      <c r="DX8" s="630"/>
      <c r="DY8" s="630"/>
      <c r="DZ8" s="630"/>
      <c r="EA8" s="630"/>
      <c r="EB8" s="630"/>
      <c r="EC8" s="639"/>
    </row>
    <row r="9" spans="2:143" ht="11.25" customHeight="1">
      <c r="B9" s="626" t="s">
        <v>242</v>
      </c>
      <c r="C9" s="627"/>
      <c r="D9" s="627"/>
      <c r="E9" s="627"/>
      <c r="F9" s="627"/>
      <c r="G9" s="627"/>
      <c r="H9" s="627"/>
      <c r="I9" s="627"/>
      <c r="J9" s="627"/>
      <c r="K9" s="627"/>
      <c r="L9" s="627"/>
      <c r="M9" s="627"/>
      <c r="N9" s="627"/>
      <c r="O9" s="627"/>
      <c r="P9" s="627"/>
      <c r="Q9" s="628"/>
      <c r="R9" s="629">
        <v>26579</v>
      </c>
      <c r="S9" s="630"/>
      <c r="T9" s="630"/>
      <c r="U9" s="630"/>
      <c r="V9" s="630"/>
      <c r="W9" s="630"/>
      <c r="X9" s="630"/>
      <c r="Y9" s="631"/>
      <c r="Z9" s="632">
        <v>0.1</v>
      </c>
      <c r="AA9" s="632"/>
      <c r="AB9" s="632"/>
      <c r="AC9" s="632"/>
      <c r="AD9" s="633">
        <v>26579</v>
      </c>
      <c r="AE9" s="633"/>
      <c r="AF9" s="633"/>
      <c r="AG9" s="633"/>
      <c r="AH9" s="633"/>
      <c r="AI9" s="633"/>
      <c r="AJ9" s="633"/>
      <c r="AK9" s="633"/>
      <c r="AL9" s="634">
        <v>0.2</v>
      </c>
      <c r="AM9" s="635"/>
      <c r="AN9" s="635"/>
      <c r="AO9" s="636"/>
      <c r="AP9" s="626" t="s">
        <v>243</v>
      </c>
      <c r="AQ9" s="627"/>
      <c r="AR9" s="627"/>
      <c r="AS9" s="627"/>
      <c r="AT9" s="627"/>
      <c r="AU9" s="627"/>
      <c r="AV9" s="627"/>
      <c r="AW9" s="627"/>
      <c r="AX9" s="627"/>
      <c r="AY9" s="627"/>
      <c r="AZ9" s="627"/>
      <c r="BA9" s="627"/>
      <c r="BB9" s="627"/>
      <c r="BC9" s="627"/>
      <c r="BD9" s="627"/>
      <c r="BE9" s="627"/>
      <c r="BF9" s="628"/>
      <c r="BG9" s="629">
        <v>1332446</v>
      </c>
      <c r="BH9" s="630"/>
      <c r="BI9" s="630"/>
      <c r="BJ9" s="630"/>
      <c r="BK9" s="630"/>
      <c r="BL9" s="630"/>
      <c r="BM9" s="630"/>
      <c r="BN9" s="631"/>
      <c r="BO9" s="632">
        <v>33.799999999999997</v>
      </c>
      <c r="BP9" s="632"/>
      <c r="BQ9" s="632"/>
      <c r="BR9" s="632"/>
      <c r="BS9" s="633" t="s">
        <v>244</v>
      </c>
      <c r="BT9" s="633"/>
      <c r="BU9" s="633"/>
      <c r="BV9" s="633"/>
      <c r="BW9" s="633"/>
      <c r="BX9" s="633"/>
      <c r="BY9" s="633"/>
      <c r="BZ9" s="633"/>
      <c r="CA9" s="633"/>
      <c r="CB9" s="637"/>
      <c r="CD9" s="644" t="s">
        <v>245</v>
      </c>
      <c r="CE9" s="645"/>
      <c r="CF9" s="645"/>
      <c r="CG9" s="645"/>
      <c r="CH9" s="645"/>
      <c r="CI9" s="645"/>
      <c r="CJ9" s="645"/>
      <c r="CK9" s="645"/>
      <c r="CL9" s="645"/>
      <c r="CM9" s="645"/>
      <c r="CN9" s="645"/>
      <c r="CO9" s="645"/>
      <c r="CP9" s="645"/>
      <c r="CQ9" s="646"/>
      <c r="CR9" s="629">
        <v>1529394</v>
      </c>
      <c r="CS9" s="630"/>
      <c r="CT9" s="630"/>
      <c r="CU9" s="630"/>
      <c r="CV9" s="630"/>
      <c r="CW9" s="630"/>
      <c r="CX9" s="630"/>
      <c r="CY9" s="631"/>
      <c r="CZ9" s="632">
        <v>8.1</v>
      </c>
      <c r="DA9" s="632"/>
      <c r="DB9" s="632"/>
      <c r="DC9" s="632"/>
      <c r="DD9" s="638">
        <v>10775</v>
      </c>
      <c r="DE9" s="630"/>
      <c r="DF9" s="630"/>
      <c r="DG9" s="630"/>
      <c r="DH9" s="630"/>
      <c r="DI9" s="630"/>
      <c r="DJ9" s="630"/>
      <c r="DK9" s="630"/>
      <c r="DL9" s="630"/>
      <c r="DM9" s="630"/>
      <c r="DN9" s="630"/>
      <c r="DO9" s="630"/>
      <c r="DP9" s="631"/>
      <c r="DQ9" s="638">
        <v>1132341</v>
      </c>
      <c r="DR9" s="630"/>
      <c r="DS9" s="630"/>
      <c r="DT9" s="630"/>
      <c r="DU9" s="630"/>
      <c r="DV9" s="630"/>
      <c r="DW9" s="630"/>
      <c r="DX9" s="630"/>
      <c r="DY9" s="630"/>
      <c r="DZ9" s="630"/>
      <c r="EA9" s="630"/>
      <c r="EB9" s="630"/>
      <c r="EC9" s="639"/>
    </row>
    <row r="10" spans="2:143" ht="11.25" customHeight="1">
      <c r="B10" s="626" t="s">
        <v>246</v>
      </c>
      <c r="C10" s="627"/>
      <c r="D10" s="627"/>
      <c r="E10" s="627"/>
      <c r="F10" s="627"/>
      <c r="G10" s="627"/>
      <c r="H10" s="627"/>
      <c r="I10" s="627"/>
      <c r="J10" s="627"/>
      <c r="K10" s="627"/>
      <c r="L10" s="627"/>
      <c r="M10" s="627"/>
      <c r="N10" s="627"/>
      <c r="O10" s="627"/>
      <c r="P10" s="627"/>
      <c r="Q10" s="628"/>
      <c r="R10" s="629" t="s">
        <v>137</v>
      </c>
      <c r="S10" s="630"/>
      <c r="T10" s="630"/>
      <c r="U10" s="630"/>
      <c r="V10" s="630"/>
      <c r="W10" s="630"/>
      <c r="X10" s="630"/>
      <c r="Y10" s="631"/>
      <c r="Z10" s="632" t="s">
        <v>247</v>
      </c>
      <c r="AA10" s="632"/>
      <c r="AB10" s="632"/>
      <c r="AC10" s="632"/>
      <c r="AD10" s="633" t="s">
        <v>137</v>
      </c>
      <c r="AE10" s="633"/>
      <c r="AF10" s="633"/>
      <c r="AG10" s="633"/>
      <c r="AH10" s="633"/>
      <c r="AI10" s="633"/>
      <c r="AJ10" s="633"/>
      <c r="AK10" s="633"/>
      <c r="AL10" s="634" t="s">
        <v>137</v>
      </c>
      <c r="AM10" s="635"/>
      <c r="AN10" s="635"/>
      <c r="AO10" s="636"/>
      <c r="AP10" s="626" t="s">
        <v>248</v>
      </c>
      <c r="AQ10" s="627"/>
      <c r="AR10" s="627"/>
      <c r="AS10" s="627"/>
      <c r="AT10" s="627"/>
      <c r="AU10" s="627"/>
      <c r="AV10" s="627"/>
      <c r="AW10" s="627"/>
      <c r="AX10" s="627"/>
      <c r="AY10" s="627"/>
      <c r="AZ10" s="627"/>
      <c r="BA10" s="627"/>
      <c r="BB10" s="627"/>
      <c r="BC10" s="627"/>
      <c r="BD10" s="627"/>
      <c r="BE10" s="627"/>
      <c r="BF10" s="628"/>
      <c r="BG10" s="629">
        <v>102599</v>
      </c>
      <c r="BH10" s="630"/>
      <c r="BI10" s="630"/>
      <c r="BJ10" s="630"/>
      <c r="BK10" s="630"/>
      <c r="BL10" s="630"/>
      <c r="BM10" s="630"/>
      <c r="BN10" s="631"/>
      <c r="BO10" s="632">
        <v>2.6</v>
      </c>
      <c r="BP10" s="632"/>
      <c r="BQ10" s="632"/>
      <c r="BR10" s="632"/>
      <c r="BS10" s="633">
        <v>17043</v>
      </c>
      <c r="BT10" s="633"/>
      <c r="BU10" s="633"/>
      <c r="BV10" s="633"/>
      <c r="BW10" s="633"/>
      <c r="BX10" s="633"/>
      <c r="BY10" s="633"/>
      <c r="BZ10" s="633"/>
      <c r="CA10" s="633"/>
      <c r="CB10" s="637"/>
      <c r="CD10" s="644" t="s">
        <v>249</v>
      </c>
      <c r="CE10" s="645"/>
      <c r="CF10" s="645"/>
      <c r="CG10" s="645"/>
      <c r="CH10" s="645"/>
      <c r="CI10" s="645"/>
      <c r="CJ10" s="645"/>
      <c r="CK10" s="645"/>
      <c r="CL10" s="645"/>
      <c r="CM10" s="645"/>
      <c r="CN10" s="645"/>
      <c r="CO10" s="645"/>
      <c r="CP10" s="645"/>
      <c r="CQ10" s="646"/>
      <c r="CR10" s="629">
        <v>5000</v>
      </c>
      <c r="CS10" s="630"/>
      <c r="CT10" s="630"/>
      <c r="CU10" s="630"/>
      <c r="CV10" s="630"/>
      <c r="CW10" s="630"/>
      <c r="CX10" s="630"/>
      <c r="CY10" s="631"/>
      <c r="CZ10" s="632">
        <v>0</v>
      </c>
      <c r="DA10" s="632"/>
      <c r="DB10" s="632"/>
      <c r="DC10" s="632"/>
      <c r="DD10" s="638" t="s">
        <v>244</v>
      </c>
      <c r="DE10" s="630"/>
      <c r="DF10" s="630"/>
      <c r="DG10" s="630"/>
      <c r="DH10" s="630"/>
      <c r="DI10" s="630"/>
      <c r="DJ10" s="630"/>
      <c r="DK10" s="630"/>
      <c r="DL10" s="630"/>
      <c r="DM10" s="630"/>
      <c r="DN10" s="630"/>
      <c r="DO10" s="630"/>
      <c r="DP10" s="631"/>
      <c r="DQ10" s="638" t="s">
        <v>137</v>
      </c>
      <c r="DR10" s="630"/>
      <c r="DS10" s="630"/>
      <c r="DT10" s="630"/>
      <c r="DU10" s="630"/>
      <c r="DV10" s="630"/>
      <c r="DW10" s="630"/>
      <c r="DX10" s="630"/>
      <c r="DY10" s="630"/>
      <c r="DZ10" s="630"/>
      <c r="EA10" s="630"/>
      <c r="EB10" s="630"/>
      <c r="EC10" s="639"/>
    </row>
    <row r="11" spans="2:143" ht="11.25" customHeight="1">
      <c r="B11" s="626" t="s">
        <v>250</v>
      </c>
      <c r="C11" s="627"/>
      <c r="D11" s="627"/>
      <c r="E11" s="627"/>
      <c r="F11" s="627"/>
      <c r="G11" s="627"/>
      <c r="H11" s="627"/>
      <c r="I11" s="627"/>
      <c r="J11" s="627"/>
      <c r="K11" s="627"/>
      <c r="L11" s="627"/>
      <c r="M11" s="627"/>
      <c r="N11" s="627"/>
      <c r="O11" s="627"/>
      <c r="P11" s="627"/>
      <c r="Q11" s="628"/>
      <c r="R11" s="629">
        <v>811751</v>
      </c>
      <c r="S11" s="630"/>
      <c r="T11" s="630"/>
      <c r="U11" s="630"/>
      <c r="V11" s="630"/>
      <c r="W11" s="630"/>
      <c r="X11" s="630"/>
      <c r="Y11" s="631"/>
      <c r="Z11" s="634">
        <v>4</v>
      </c>
      <c r="AA11" s="635"/>
      <c r="AB11" s="635"/>
      <c r="AC11" s="647"/>
      <c r="AD11" s="638">
        <v>811751</v>
      </c>
      <c r="AE11" s="630"/>
      <c r="AF11" s="630"/>
      <c r="AG11" s="630"/>
      <c r="AH11" s="630"/>
      <c r="AI11" s="630"/>
      <c r="AJ11" s="630"/>
      <c r="AK11" s="631"/>
      <c r="AL11" s="634">
        <v>7.4</v>
      </c>
      <c r="AM11" s="635"/>
      <c r="AN11" s="635"/>
      <c r="AO11" s="636"/>
      <c r="AP11" s="626" t="s">
        <v>251</v>
      </c>
      <c r="AQ11" s="627"/>
      <c r="AR11" s="627"/>
      <c r="AS11" s="627"/>
      <c r="AT11" s="627"/>
      <c r="AU11" s="627"/>
      <c r="AV11" s="627"/>
      <c r="AW11" s="627"/>
      <c r="AX11" s="627"/>
      <c r="AY11" s="627"/>
      <c r="AZ11" s="627"/>
      <c r="BA11" s="627"/>
      <c r="BB11" s="627"/>
      <c r="BC11" s="627"/>
      <c r="BD11" s="627"/>
      <c r="BE11" s="627"/>
      <c r="BF11" s="628"/>
      <c r="BG11" s="629">
        <v>173501</v>
      </c>
      <c r="BH11" s="630"/>
      <c r="BI11" s="630"/>
      <c r="BJ11" s="630"/>
      <c r="BK11" s="630"/>
      <c r="BL11" s="630"/>
      <c r="BM11" s="630"/>
      <c r="BN11" s="631"/>
      <c r="BO11" s="632">
        <v>4.4000000000000004</v>
      </c>
      <c r="BP11" s="632"/>
      <c r="BQ11" s="632"/>
      <c r="BR11" s="632"/>
      <c r="BS11" s="633">
        <v>49140</v>
      </c>
      <c r="BT11" s="633"/>
      <c r="BU11" s="633"/>
      <c r="BV11" s="633"/>
      <c r="BW11" s="633"/>
      <c r="BX11" s="633"/>
      <c r="BY11" s="633"/>
      <c r="BZ11" s="633"/>
      <c r="CA11" s="633"/>
      <c r="CB11" s="637"/>
      <c r="CD11" s="644" t="s">
        <v>252</v>
      </c>
      <c r="CE11" s="645"/>
      <c r="CF11" s="645"/>
      <c r="CG11" s="645"/>
      <c r="CH11" s="645"/>
      <c r="CI11" s="645"/>
      <c r="CJ11" s="645"/>
      <c r="CK11" s="645"/>
      <c r="CL11" s="645"/>
      <c r="CM11" s="645"/>
      <c r="CN11" s="645"/>
      <c r="CO11" s="645"/>
      <c r="CP11" s="645"/>
      <c r="CQ11" s="646"/>
      <c r="CR11" s="629">
        <v>702534</v>
      </c>
      <c r="CS11" s="630"/>
      <c r="CT11" s="630"/>
      <c r="CU11" s="630"/>
      <c r="CV11" s="630"/>
      <c r="CW11" s="630"/>
      <c r="CX11" s="630"/>
      <c r="CY11" s="631"/>
      <c r="CZ11" s="632">
        <v>3.7</v>
      </c>
      <c r="DA11" s="632"/>
      <c r="DB11" s="632"/>
      <c r="DC11" s="632"/>
      <c r="DD11" s="638">
        <v>127542</v>
      </c>
      <c r="DE11" s="630"/>
      <c r="DF11" s="630"/>
      <c r="DG11" s="630"/>
      <c r="DH11" s="630"/>
      <c r="DI11" s="630"/>
      <c r="DJ11" s="630"/>
      <c r="DK11" s="630"/>
      <c r="DL11" s="630"/>
      <c r="DM11" s="630"/>
      <c r="DN11" s="630"/>
      <c r="DO11" s="630"/>
      <c r="DP11" s="631"/>
      <c r="DQ11" s="638">
        <v>399076</v>
      </c>
      <c r="DR11" s="630"/>
      <c r="DS11" s="630"/>
      <c r="DT11" s="630"/>
      <c r="DU11" s="630"/>
      <c r="DV11" s="630"/>
      <c r="DW11" s="630"/>
      <c r="DX11" s="630"/>
      <c r="DY11" s="630"/>
      <c r="DZ11" s="630"/>
      <c r="EA11" s="630"/>
      <c r="EB11" s="630"/>
      <c r="EC11" s="639"/>
    </row>
    <row r="12" spans="2:143" ht="11.25" customHeight="1">
      <c r="B12" s="626" t="s">
        <v>253</v>
      </c>
      <c r="C12" s="627"/>
      <c r="D12" s="627"/>
      <c r="E12" s="627"/>
      <c r="F12" s="627"/>
      <c r="G12" s="627"/>
      <c r="H12" s="627"/>
      <c r="I12" s="627"/>
      <c r="J12" s="627"/>
      <c r="K12" s="627"/>
      <c r="L12" s="627"/>
      <c r="M12" s="627"/>
      <c r="N12" s="627"/>
      <c r="O12" s="627"/>
      <c r="P12" s="627"/>
      <c r="Q12" s="628"/>
      <c r="R12" s="629">
        <v>9104</v>
      </c>
      <c r="S12" s="630"/>
      <c r="T12" s="630"/>
      <c r="U12" s="630"/>
      <c r="V12" s="630"/>
      <c r="W12" s="630"/>
      <c r="X12" s="630"/>
      <c r="Y12" s="631"/>
      <c r="Z12" s="632">
        <v>0</v>
      </c>
      <c r="AA12" s="632"/>
      <c r="AB12" s="632"/>
      <c r="AC12" s="632"/>
      <c r="AD12" s="633">
        <v>9104</v>
      </c>
      <c r="AE12" s="633"/>
      <c r="AF12" s="633"/>
      <c r="AG12" s="633"/>
      <c r="AH12" s="633"/>
      <c r="AI12" s="633"/>
      <c r="AJ12" s="633"/>
      <c r="AK12" s="633"/>
      <c r="AL12" s="634">
        <v>0.1</v>
      </c>
      <c r="AM12" s="635"/>
      <c r="AN12" s="635"/>
      <c r="AO12" s="636"/>
      <c r="AP12" s="626" t="s">
        <v>254</v>
      </c>
      <c r="AQ12" s="627"/>
      <c r="AR12" s="627"/>
      <c r="AS12" s="627"/>
      <c r="AT12" s="627"/>
      <c r="AU12" s="627"/>
      <c r="AV12" s="627"/>
      <c r="AW12" s="627"/>
      <c r="AX12" s="627"/>
      <c r="AY12" s="627"/>
      <c r="AZ12" s="627"/>
      <c r="BA12" s="627"/>
      <c r="BB12" s="627"/>
      <c r="BC12" s="627"/>
      <c r="BD12" s="627"/>
      <c r="BE12" s="627"/>
      <c r="BF12" s="628"/>
      <c r="BG12" s="629">
        <v>1913422</v>
      </c>
      <c r="BH12" s="630"/>
      <c r="BI12" s="630"/>
      <c r="BJ12" s="630"/>
      <c r="BK12" s="630"/>
      <c r="BL12" s="630"/>
      <c r="BM12" s="630"/>
      <c r="BN12" s="631"/>
      <c r="BO12" s="632">
        <v>48.5</v>
      </c>
      <c r="BP12" s="632"/>
      <c r="BQ12" s="632"/>
      <c r="BR12" s="632"/>
      <c r="BS12" s="633" t="s">
        <v>137</v>
      </c>
      <c r="BT12" s="633"/>
      <c r="BU12" s="633"/>
      <c r="BV12" s="633"/>
      <c r="BW12" s="633"/>
      <c r="BX12" s="633"/>
      <c r="BY12" s="633"/>
      <c r="BZ12" s="633"/>
      <c r="CA12" s="633"/>
      <c r="CB12" s="637"/>
      <c r="CD12" s="644" t="s">
        <v>255</v>
      </c>
      <c r="CE12" s="645"/>
      <c r="CF12" s="645"/>
      <c r="CG12" s="645"/>
      <c r="CH12" s="645"/>
      <c r="CI12" s="645"/>
      <c r="CJ12" s="645"/>
      <c r="CK12" s="645"/>
      <c r="CL12" s="645"/>
      <c r="CM12" s="645"/>
      <c r="CN12" s="645"/>
      <c r="CO12" s="645"/>
      <c r="CP12" s="645"/>
      <c r="CQ12" s="646"/>
      <c r="CR12" s="629">
        <v>829876</v>
      </c>
      <c r="CS12" s="630"/>
      <c r="CT12" s="630"/>
      <c r="CU12" s="630"/>
      <c r="CV12" s="630"/>
      <c r="CW12" s="630"/>
      <c r="CX12" s="630"/>
      <c r="CY12" s="631"/>
      <c r="CZ12" s="632">
        <v>4.4000000000000004</v>
      </c>
      <c r="DA12" s="632"/>
      <c r="DB12" s="632"/>
      <c r="DC12" s="632"/>
      <c r="DD12" s="638">
        <v>66214</v>
      </c>
      <c r="DE12" s="630"/>
      <c r="DF12" s="630"/>
      <c r="DG12" s="630"/>
      <c r="DH12" s="630"/>
      <c r="DI12" s="630"/>
      <c r="DJ12" s="630"/>
      <c r="DK12" s="630"/>
      <c r="DL12" s="630"/>
      <c r="DM12" s="630"/>
      <c r="DN12" s="630"/>
      <c r="DO12" s="630"/>
      <c r="DP12" s="631"/>
      <c r="DQ12" s="638">
        <v>626736</v>
      </c>
      <c r="DR12" s="630"/>
      <c r="DS12" s="630"/>
      <c r="DT12" s="630"/>
      <c r="DU12" s="630"/>
      <c r="DV12" s="630"/>
      <c r="DW12" s="630"/>
      <c r="DX12" s="630"/>
      <c r="DY12" s="630"/>
      <c r="DZ12" s="630"/>
      <c r="EA12" s="630"/>
      <c r="EB12" s="630"/>
      <c r="EC12" s="639"/>
    </row>
    <row r="13" spans="2:143" ht="11.25" customHeight="1">
      <c r="B13" s="626" t="s">
        <v>256</v>
      </c>
      <c r="C13" s="627"/>
      <c r="D13" s="627"/>
      <c r="E13" s="627"/>
      <c r="F13" s="627"/>
      <c r="G13" s="627"/>
      <c r="H13" s="627"/>
      <c r="I13" s="627"/>
      <c r="J13" s="627"/>
      <c r="K13" s="627"/>
      <c r="L13" s="627"/>
      <c r="M13" s="627"/>
      <c r="N13" s="627"/>
      <c r="O13" s="627"/>
      <c r="P13" s="627"/>
      <c r="Q13" s="628"/>
      <c r="R13" s="629" t="s">
        <v>137</v>
      </c>
      <c r="S13" s="630"/>
      <c r="T13" s="630"/>
      <c r="U13" s="630"/>
      <c r="V13" s="630"/>
      <c r="W13" s="630"/>
      <c r="X13" s="630"/>
      <c r="Y13" s="631"/>
      <c r="Z13" s="632" t="s">
        <v>137</v>
      </c>
      <c r="AA13" s="632"/>
      <c r="AB13" s="632"/>
      <c r="AC13" s="632"/>
      <c r="AD13" s="633" t="s">
        <v>257</v>
      </c>
      <c r="AE13" s="633"/>
      <c r="AF13" s="633"/>
      <c r="AG13" s="633"/>
      <c r="AH13" s="633"/>
      <c r="AI13" s="633"/>
      <c r="AJ13" s="633"/>
      <c r="AK13" s="633"/>
      <c r="AL13" s="634" t="s">
        <v>137</v>
      </c>
      <c r="AM13" s="635"/>
      <c r="AN13" s="635"/>
      <c r="AO13" s="636"/>
      <c r="AP13" s="626" t="s">
        <v>258</v>
      </c>
      <c r="AQ13" s="627"/>
      <c r="AR13" s="627"/>
      <c r="AS13" s="627"/>
      <c r="AT13" s="627"/>
      <c r="AU13" s="627"/>
      <c r="AV13" s="627"/>
      <c r="AW13" s="627"/>
      <c r="AX13" s="627"/>
      <c r="AY13" s="627"/>
      <c r="AZ13" s="627"/>
      <c r="BA13" s="627"/>
      <c r="BB13" s="627"/>
      <c r="BC13" s="627"/>
      <c r="BD13" s="627"/>
      <c r="BE13" s="627"/>
      <c r="BF13" s="628"/>
      <c r="BG13" s="629">
        <v>1907143</v>
      </c>
      <c r="BH13" s="630"/>
      <c r="BI13" s="630"/>
      <c r="BJ13" s="630"/>
      <c r="BK13" s="630"/>
      <c r="BL13" s="630"/>
      <c r="BM13" s="630"/>
      <c r="BN13" s="631"/>
      <c r="BO13" s="632">
        <v>48.4</v>
      </c>
      <c r="BP13" s="632"/>
      <c r="BQ13" s="632"/>
      <c r="BR13" s="632"/>
      <c r="BS13" s="633" t="s">
        <v>259</v>
      </c>
      <c r="BT13" s="633"/>
      <c r="BU13" s="633"/>
      <c r="BV13" s="633"/>
      <c r="BW13" s="633"/>
      <c r="BX13" s="633"/>
      <c r="BY13" s="633"/>
      <c r="BZ13" s="633"/>
      <c r="CA13" s="633"/>
      <c r="CB13" s="637"/>
      <c r="CD13" s="644" t="s">
        <v>260</v>
      </c>
      <c r="CE13" s="645"/>
      <c r="CF13" s="645"/>
      <c r="CG13" s="645"/>
      <c r="CH13" s="645"/>
      <c r="CI13" s="645"/>
      <c r="CJ13" s="645"/>
      <c r="CK13" s="645"/>
      <c r="CL13" s="645"/>
      <c r="CM13" s="645"/>
      <c r="CN13" s="645"/>
      <c r="CO13" s="645"/>
      <c r="CP13" s="645"/>
      <c r="CQ13" s="646"/>
      <c r="CR13" s="629">
        <v>1615698</v>
      </c>
      <c r="CS13" s="630"/>
      <c r="CT13" s="630"/>
      <c r="CU13" s="630"/>
      <c r="CV13" s="630"/>
      <c r="CW13" s="630"/>
      <c r="CX13" s="630"/>
      <c r="CY13" s="631"/>
      <c r="CZ13" s="632">
        <v>8.6</v>
      </c>
      <c r="DA13" s="632"/>
      <c r="DB13" s="632"/>
      <c r="DC13" s="632"/>
      <c r="DD13" s="638">
        <v>413362</v>
      </c>
      <c r="DE13" s="630"/>
      <c r="DF13" s="630"/>
      <c r="DG13" s="630"/>
      <c r="DH13" s="630"/>
      <c r="DI13" s="630"/>
      <c r="DJ13" s="630"/>
      <c r="DK13" s="630"/>
      <c r="DL13" s="630"/>
      <c r="DM13" s="630"/>
      <c r="DN13" s="630"/>
      <c r="DO13" s="630"/>
      <c r="DP13" s="631"/>
      <c r="DQ13" s="638">
        <v>1191121</v>
      </c>
      <c r="DR13" s="630"/>
      <c r="DS13" s="630"/>
      <c r="DT13" s="630"/>
      <c r="DU13" s="630"/>
      <c r="DV13" s="630"/>
      <c r="DW13" s="630"/>
      <c r="DX13" s="630"/>
      <c r="DY13" s="630"/>
      <c r="DZ13" s="630"/>
      <c r="EA13" s="630"/>
      <c r="EB13" s="630"/>
      <c r="EC13" s="639"/>
    </row>
    <row r="14" spans="2:143" ht="11.25" customHeight="1">
      <c r="B14" s="626" t="s">
        <v>261</v>
      </c>
      <c r="C14" s="627"/>
      <c r="D14" s="627"/>
      <c r="E14" s="627"/>
      <c r="F14" s="627"/>
      <c r="G14" s="627"/>
      <c r="H14" s="627"/>
      <c r="I14" s="627"/>
      <c r="J14" s="627"/>
      <c r="K14" s="627"/>
      <c r="L14" s="627"/>
      <c r="M14" s="627"/>
      <c r="N14" s="627"/>
      <c r="O14" s="627"/>
      <c r="P14" s="627"/>
      <c r="Q14" s="628"/>
      <c r="R14" s="629" t="s">
        <v>137</v>
      </c>
      <c r="S14" s="630"/>
      <c r="T14" s="630"/>
      <c r="U14" s="630"/>
      <c r="V14" s="630"/>
      <c r="W14" s="630"/>
      <c r="X14" s="630"/>
      <c r="Y14" s="631"/>
      <c r="Z14" s="632" t="s">
        <v>259</v>
      </c>
      <c r="AA14" s="632"/>
      <c r="AB14" s="632"/>
      <c r="AC14" s="632"/>
      <c r="AD14" s="633" t="s">
        <v>244</v>
      </c>
      <c r="AE14" s="633"/>
      <c r="AF14" s="633"/>
      <c r="AG14" s="633"/>
      <c r="AH14" s="633"/>
      <c r="AI14" s="633"/>
      <c r="AJ14" s="633"/>
      <c r="AK14" s="633"/>
      <c r="AL14" s="634" t="s">
        <v>137</v>
      </c>
      <c r="AM14" s="635"/>
      <c r="AN14" s="635"/>
      <c r="AO14" s="636"/>
      <c r="AP14" s="626" t="s">
        <v>262</v>
      </c>
      <c r="AQ14" s="627"/>
      <c r="AR14" s="627"/>
      <c r="AS14" s="627"/>
      <c r="AT14" s="627"/>
      <c r="AU14" s="627"/>
      <c r="AV14" s="627"/>
      <c r="AW14" s="627"/>
      <c r="AX14" s="627"/>
      <c r="AY14" s="627"/>
      <c r="AZ14" s="627"/>
      <c r="BA14" s="627"/>
      <c r="BB14" s="627"/>
      <c r="BC14" s="627"/>
      <c r="BD14" s="627"/>
      <c r="BE14" s="627"/>
      <c r="BF14" s="628"/>
      <c r="BG14" s="629">
        <v>146793</v>
      </c>
      <c r="BH14" s="630"/>
      <c r="BI14" s="630"/>
      <c r="BJ14" s="630"/>
      <c r="BK14" s="630"/>
      <c r="BL14" s="630"/>
      <c r="BM14" s="630"/>
      <c r="BN14" s="631"/>
      <c r="BO14" s="632">
        <v>3.7</v>
      </c>
      <c r="BP14" s="632"/>
      <c r="BQ14" s="632"/>
      <c r="BR14" s="632"/>
      <c r="BS14" s="633" t="s">
        <v>244</v>
      </c>
      <c r="BT14" s="633"/>
      <c r="BU14" s="633"/>
      <c r="BV14" s="633"/>
      <c r="BW14" s="633"/>
      <c r="BX14" s="633"/>
      <c r="BY14" s="633"/>
      <c r="BZ14" s="633"/>
      <c r="CA14" s="633"/>
      <c r="CB14" s="637"/>
      <c r="CD14" s="644" t="s">
        <v>263</v>
      </c>
      <c r="CE14" s="645"/>
      <c r="CF14" s="645"/>
      <c r="CG14" s="645"/>
      <c r="CH14" s="645"/>
      <c r="CI14" s="645"/>
      <c r="CJ14" s="645"/>
      <c r="CK14" s="645"/>
      <c r="CL14" s="645"/>
      <c r="CM14" s="645"/>
      <c r="CN14" s="645"/>
      <c r="CO14" s="645"/>
      <c r="CP14" s="645"/>
      <c r="CQ14" s="646"/>
      <c r="CR14" s="629">
        <v>813877</v>
      </c>
      <c r="CS14" s="630"/>
      <c r="CT14" s="630"/>
      <c r="CU14" s="630"/>
      <c r="CV14" s="630"/>
      <c r="CW14" s="630"/>
      <c r="CX14" s="630"/>
      <c r="CY14" s="631"/>
      <c r="CZ14" s="632">
        <v>4.3</v>
      </c>
      <c r="DA14" s="632"/>
      <c r="DB14" s="632"/>
      <c r="DC14" s="632"/>
      <c r="DD14" s="638">
        <v>16315</v>
      </c>
      <c r="DE14" s="630"/>
      <c r="DF14" s="630"/>
      <c r="DG14" s="630"/>
      <c r="DH14" s="630"/>
      <c r="DI14" s="630"/>
      <c r="DJ14" s="630"/>
      <c r="DK14" s="630"/>
      <c r="DL14" s="630"/>
      <c r="DM14" s="630"/>
      <c r="DN14" s="630"/>
      <c r="DO14" s="630"/>
      <c r="DP14" s="631"/>
      <c r="DQ14" s="638">
        <v>797253</v>
      </c>
      <c r="DR14" s="630"/>
      <c r="DS14" s="630"/>
      <c r="DT14" s="630"/>
      <c r="DU14" s="630"/>
      <c r="DV14" s="630"/>
      <c r="DW14" s="630"/>
      <c r="DX14" s="630"/>
      <c r="DY14" s="630"/>
      <c r="DZ14" s="630"/>
      <c r="EA14" s="630"/>
      <c r="EB14" s="630"/>
      <c r="EC14" s="639"/>
    </row>
    <row r="15" spans="2:143" ht="11.25" customHeight="1">
      <c r="B15" s="626" t="s">
        <v>264</v>
      </c>
      <c r="C15" s="627"/>
      <c r="D15" s="627"/>
      <c r="E15" s="627"/>
      <c r="F15" s="627"/>
      <c r="G15" s="627"/>
      <c r="H15" s="627"/>
      <c r="I15" s="627"/>
      <c r="J15" s="627"/>
      <c r="K15" s="627"/>
      <c r="L15" s="627"/>
      <c r="M15" s="627"/>
      <c r="N15" s="627"/>
      <c r="O15" s="627"/>
      <c r="P15" s="627"/>
      <c r="Q15" s="628"/>
      <c r="R15" s="629" t="s">
        <v>137</v>
      </c>
      <c r="S15" s="630"/>
      <c r="T15" s="630"/>
      <c r="U15" s="630"/>
      <c r="V15" s="630"/>
      <c r="W15" s="630"/>
      <c r="X15" s="630"/>
      <c r="Y15" s="631"/>
      <c r="Z15" s="632" t="s">
        <v>259</v>
      </c>
      <c r="AA15" s="632"/>
      <c r="AB15" s="632"/>
      <c r="AC15" s="632"/>
      <c r="AD15" s="633" t="s">
        <v>244</v>
      </c>
      <c r="AE15" s="633"/>
      <c r="AF15" s="633"/>
      <c r="AG15" s="633"/>
      <c r="AH15" s="633"/>
      <c r="AI15" s="633"/>
      <c r="AJ15" s="633"/>
      <c r="AK15" s="633"/>
      <c r="AL15" s="634" t="s">
        <v>137</v>
      </c>
      <c r="AM15" s="635"/>
      <c r="AN15" s="635"/>
      <c r="AO15" s="636"/>
      <c r="AP15" s="626" t="s">
        <v>265</v>
      </c>
      <c r="AQ15" s="627"/>
      <c r="AR15" s="627"/>
      <c r="AS15" s="627"/>
      <c r="AT15" s="627"/>
      <c r="AU15" s="627"/>
      <c r="AV15" s="627"/>
      <c r="AW15" s="627"/>
      <c r="AX15" s="627"/>
      <c r="AY15" s="627"/>
      <c r="AZ15" s="627"/>
      <c r="BA15" s="627"/>
      <c r="BB15" s="627"/>
      <c r="BC15" s="627"/>
      <c r="BD15" s="627"/>
      <c r="BE15" s="627"/>
      <c r="BF15" s="628"/>
      <c r="BG15" s="629">
        <v>213613</v>
      </c>
      <c r="BH15" s="630"/>
      <c r="BI15" s="630"/>
      <c r="BJ15" s="630"/>
      <c r="BK15" s="630"/>
      <c r="BL15" s="630"/>
      <c r="BM15" s="630"/>
      <c r="BN15" s="631"/>
      <c r="BO15" s="632">
        <v>5.4</v>
      </c>
      <c r="BP15" s="632"/>
      <c r="BQ15" s="632"/>
      <c r="BR15" s="632"/>
      <c r="BS15" s="633" t="s">
        <v>244</v>
      </c>
      <c r="BT15" s="633"/>
      <c r="BU15" s="633"/>
      <c r="BV15" s="633"/>
      <c r="BW15" s="633"/>
      <c r="BX15" s="633"/>
      <c r="BY15" s="633"/>
      <c r="BZ15" s="633"/>
      <c r="CA15" s="633"/>
      <c r="CB15" s="637"/>
      <c r="CD15" s="644" t="s">
        <v>266</v>
      </c>
      <c r="CE15" s="645"/>
      <c r="CF15" s="645"/>
      <c r="CG15" s="645"/>
      <c r="CH15" s="645"/>
      <c r="CI15" s="645"/>
      <c r="CJ15" s="645"/>
      <c r="CK15" s="645"/>
      <c r="CL15" s="645"/>
      <c r="CM15" s="645"/>
      <c r="CN15" s="645"/>
      <c r="CO15" s="645"/>
      <c r="CP15" s="645"/>
      <c r="CQ15" s="646"/>
      <c r="CR15" s="629">
        <v>1397150</v>
      </c>
      <c r="CS15" s="630"/>
      <c r="CT15" s="630"/>
      <c r="CU15" s="630"/>
      <c r="CV15" s="630"/>
      <c r="CW15" s="630"/>
      <c r="CX15" s="630"/>
      <c r="CY15" s="631"/>
      <c r="CZ15" s="632">
        <v>7.4</v>
      </c>
      <c r="DA15" s="632"/>
      <c r="DB15" s="632"/>
      <c r="DC15" s="632"/>
      <c r="DD15" s="638">
        <v>148347</v>
      </c>
      <c r="DE15" s="630"/>
      <c r="DF15" s="630"/>
      <c r="DG15" s="630"/>
      <c r="DH15" s="630"/>
      <c r="DI15" s="630"/>
      <c r="DJ15" s="630"/>
      <c r="DK15" s="630"/>
      <c r="DL15" s="630"/>
      <c r="DM15" s="630"/>
      <c r="DN15" s="630"/>
      <c r="DO15" s="630"/>
      <c r="DP15" s="631"/>
      <c r="DQ15" s="638">
        <v>1237144</v>
      </c>
      <c r="DR15" s="630"/>
      <c r="DS15" s="630"/>
      <c r="DT15" s="630"/>
      <c r="DU15" s="630"/>
      <c r="DV15" s="630"/>
      <c r="DW15" s="630"/>
      <c r="DX15" s="630"/>
      <c r="DY15" s="630"/>
      <c r="DZ15" s="630"/>
      <c r="EA15" s="630"/>
      <c r="EB15" s="630"/>
      <c r="EC15" s="639"/>
    </row>
    <row r="16" spans="2:143" ht="11.25" customHeight="1">
      <c r="B16" s="626" t="s">
        <v>267</v>
      </c>
      <c r="C16" s="627"/>
      <c r="D16" s="627"/>
      <c r="E16" s="627"/>
      <c r="F16" s="627"/>
      <c r="G16" s="627"/>
      <c r="H16" s="627"/>
      <c r="I16" s="627"/>
      <c r="J16" s="627"/>
      <c r="K16" s="627"/>
      <c r="L16" s="627"/>
      <c r="M16" s="627"/>
      <c r="N16" s="627"/>
      <c r="O16" s="627"/>
      <c r="P16" s="627"/>
      <c r="Q16" s="628"/>
      <c r="R16" s="629">
        <v>12403</v>
      </c>
      <c r="S16" s="630"/>
      <c r="T16" s="630"/>
      <c r="U16" s="630"/>
      <c r="V16" s="630"/>
      <c r="W16" s="630"/>
      <c r="X16" s="630"/>
      <c r="Y16" s="631"/>
      <c r="Z16" s="632">
        <v>0.1</v>
      </c>
      <c r="AA16" s="632"/>
      <c r="AB16" s="632"/>
      <c r="AC16" s="632"/>
      <c r="AD16" s="633">
        <v>12403</v>
      </c>
      <c r="AE16" s="633"/>
      <c r="AF16" s="633"/>
      <c r="AG16" s="633"/>
      <c r="AH16" s="633"/>
      <c r="AI16" s="633"/>
      <c r="AJ16" s="633"/>
      <c r="AK16" s="633"/>
      <c r="AL16" s="634">
        <v>0.1</v>
      </c>
      <c r="AM16" s="635"/>
      <c r="AN16" s="635"/>
      <c r="AO16" s="636"/>
      <c r="AP16" s="626" t="s">
        <v>268</v>
      </c>
      <c r="AQ16" s="627"/>
      <c r="AR16" s="627"/>
      <c r="AS16" s="627"/>
      <c r="AT16" s="627"/>
      <c r="AU16" s="627"/>
      <c r="AV16" s="627"/>
      <c r="AW16" s="627"/>
      <c r="AX16" s="627"/>
      <c r="AY16" s="627"/>
      <c r="AZ16" s="627"/>
      <c r="BA16" s="627"/>
      <c r="BB16" s="627"/>
      <c r="BC16" s="627"/>
      <c r="BD16" s="627"/>
      <c r="BE16" s="627"/>
      <c r="BF16" s="628"/>
      <c r="BG16" s="629" t="s">
        <v>244</v>
      </c>
      <c r="BH16" s="630"/>
      <c r="BI16" s="630"/>
      <c r="BJ16" s="630"/>
      <c r="BK16" s="630"/>
      <c r="BL16" s="630"/>
      <c r="BM16" s="630"/>
      <c r="BN16" s="631"/>
      <c r="BO16" s="632" t="s">
        <v>137</v>
      </c>
      <c r="BP16" s="632"/>
      <c r="BQ16" s="632"/>
      <c r="BR16" s="632"/>
      <c r="BS16" s="633" t="s">
        <v>137</v>
      </c>
      <c r="BT16" s="633"/>
      <c r="BU16" s="633"/>
      <c r="BV16" s="633"/>
      <c r="BW16" s="633"/>
      <c r="BX16" s="633"/>
      <c r="BY16" s="633"/>
      <c r="BZ16" s="633"/>
      <c r="CA16" s="633"/>
      <c r="CB16" s="637"/>
      <c r="CD16" s="644" t="s">
        <v>269</v>
      </c>
      <c r="CE16" s="645"/>
      <c r="CF16" s="645"/>
      <c r="CG16" s="645"/>
      <c r="CH16" s="645"/>
      <c r="CI16" s="645"/>
      <c r="CJ16" s="645"/>
      <c r="CK16" s="645"/>
      <c r="CL16" s="645"/>
      <c r="CM16" s="645"/>
      <c r="CN16" s="645"/>
      <c r="CO16" s="645"/>
      <c r="CP16" s="645"/>
      <c r="CQ16" s="646"/>
      <c r="CR16" s="629">
        <v>372575</v>
      </c>
      <c r="CS16" s="630"/>
      <c r="CT16" s="630"/>
      <c r="CU16" s="630"/>
      <c r="CV16" s="630"/>
      <c r="CW16" s="630"/>
      <c r="CX16" s="630"/>
      <c r="CY16" s="631"/>
      <c r="CZ16" s="632">
        <v>2</v>
      </c>
      <c r="DA16" s="632"/>
      <c r="DB16" s="632"/>
      <c r="DC16" s="632"/>
      <c r="DD16" s="638" t="s">
        <v>235</v>
      </c>
      <c r="DE16" s="630"/>
      <c r="DF16" s="630"/>
      <c r="DG16" s="630"/>
      <c r="DH16" s="630"/>
      <c r="DI16" s="630"/>
      <c r="DJ16" s="630"/>
      <c r="DK16" s="630"/>
      <c r="DL16" s="630"/>
      <c r="DM16" s="630"/>
      <c r="DN16" s="630"/>
      <c r="DO16" s="630"/>
      <c r="DP16" s="631"/>
      <c r="DQ16" s="638">
        <v>48933</v>
      </c>
      <c r="DR16" s="630"/>
      <c r="DS16" s="630"/>
      <c r="DT16" s="630"/>
      <c r="DU16" s="630"/>
      <c r="DV16" s="630"/>
      <c r="DW16" s="630"/>
      <c r="DX16" s="630"/>
      <c r="DY16" s="630"/>
      <c r="DZ16" s="630"/>
      <c r="EA16" s="630"/>
      <c r="EB16" s="630"/>
      <c r="EC16" s="639"/>
    </row>
    <row r="17" spans="2:133" ht="11.25" customHeight="1">
      <c r="B17" s="626" t="s">
        <v>270</v>
      </c>
      <c r="C17" s="627"/>
      <c r="D17" s="627"/>
      <c r="E17" s="627"/>
      <c r="F17" s="627"/>
      <c r="G17" s="627"/>
      <c r="H17" s="627"/>
      <c r="I17" s="627"/>
      <c r="J17" s="627"/>
      <c r="K17" s="627"/>
      <c r="L17" s="627"/>
      <c r="M17" s="627"/>
      <c r="N17" s="627"/>
      <c r="O17" s="627"/>
      <c r="P17" s="627"/>
      <c r="Q17" s="628"/>
      <c r="R17" s="629">
        <v>43755</v>
      </c>
      <c r="S17" s="630"/>
      <c r="T17" s="630"/>
      <c r="U17" s="630"/>
      <c r="V17" s="630"/>
      <c r="W17" s="630"/>
      <c r="X17" s="630"/>
      <c r="Y17" s="631"/>
      <c r="Z17" s="632">
        <v>0.2</v>
      </c>
      <c r="AA17" s="632"/>
      <c r="AB17" s="632"/>
      <c r="AC17" s="632"/>
      <c r="AD17" s="633">
        <v>43755</v>
      </c>
      <c r="AE17" s="633"/>
      <c r="AF17" s="633"/>
      <c r="AG17" s="633"/>
      <c r="AH17" s="633"/>
      <c r="AI17" s="633"/>
      <c r="AJ17" s="633"/>
      <c r="AK17" s="633"/>
      <c r="AL17" s="634">
        <v>0.4</v>
      </c>
      <c r="AM17" s="635"/>
      <c r="AN17" s="635"/>
      <c r="AO17" s="636"/>
      <c r="AP17" s="626" t="s">
        <v>271</v>
      </c>
      <c r="AQ17" s="627"/>
      <c r="AR17" s="627"/>
      <c r="AS17" s="627"/>
      <c r="AT17" s="627"/>
      <c r="AU17" s="627"/>
      <c r="AV17" s="627"/>
      <c r="AW17" s="627"/>
      <c r="AX17" s="627"/>
      <c r="AY17" s="627"/>
      <c r="AZ17" s="627"/>
      <c r="BA17" s="627"/>
      <c r="BB17" s="627"/>
      <c r="BC17" s="627"/>
      <c r="BD17" s="627"/>
      <c r="BE17" s="627"/>
      <c r="BF17" s="628"/>
      <c r="BG17" s="629" t="s">
        <v>235</v>
      </c>
      <c r="BH17" s="630"/>
      <c r="BI17" s="630"/>
      <c r="BJ17" s="630"/>
      <c r="BK17" s="630"/>
      <c r="BL17" s="630"/>
      <c r="BM17" s="630"/>
      <c r="BN17" s="631"/>
      <c r="BO17" s="632" t="s">
        <v>137</v>
      </c>
      <c r="BP17" s="632"/>
      <c r="BQ17" s="632"/>
      <c r="BR17" s="632"/>
      <c r="BS17" s="633" t="s">
        <v>137</v>
      </c>
      <c r="BT17" s="633"/>
      <c r="BU17" s="633"/>
      <c r="BV17" s="633"/>
      <c r="BW17" s="633"/>
      <c r="BX17" s="633"/>
      <c r="BY17" s="633"/>
      <c r="BZ17" s="633"/>
      <c r="CA17" s="633"/>
      <c r="CB17" s="637"/>
      <c r="CD17" s="644" t="s">
        <v>272</v>
      </c>
      <c r="CE17" s="645"/>
      <c r="CF17" s="645"/>
      <c r="CG17" s="645"/>
      <c r="CH17" s="645"/>
      <c r="CI17" s="645"/>
      <c r="CJ17" s="645"/>
      <c r="CK17" s="645"/>
      <c r="CL17" s="645"/>
      <c r="CM17" s="645"/>
      <c r="CN17" s="645"/>
      <c r="CO17" s="645"/>
      <c r="CP17" s="645"/>
      <c r="CQ17" s="646"/>
      <c r="CR17" s="629">
        <v>1746002</v>
      </c>
      <c r="CS17" s="630"/>
      <c r="CT17" s="630"/>
      <c r="CU17" s="630"/>
      <c r="CV17" s="630"/>
      <c r="CW17" s="630"/>
      <c r="CX17" s="630"/>
      <c r="CY17" s="631"/>
      <c r="CZ17" s="632">
        <v>9.1999999999999993</v>
      </c>
      <c r="DA17" s="632"/>
      <c r="DB17" s="632"/>
      <c r="DC17" s="632"/>
      <c r="DD17" s="638" t="s">
        <v>137</v>
      </c>
      <c r="DE17" s="630"/>
      <c r="DF17" s="630"/>
      <c r="DG17" s="630"/>
      <c r="DH17" s="630"/>
      <c r="DI17" s="630"/>
      <c r="DJ17" s="630"/>
      <c r="DK17" s="630"/>
      <c r="DL17" s="630"/>
      <c r="DM17" s="630"/>
      <c r="DN17" s="630"/>
      <c r="DO17" s="630"/>
      <c r="DP17" s="631"/>
      <c r="DQ17" s="638">
        <v>1731463</v>
      </c>
      <c r="DR17" s="630"/>
      <c r="DS17" s="630"/>
      <c r="DT17" s="630"/>
      <c r="DU17" s="630"/>
      <c r="DV17" s="630"/>
      <c r="DW17" s="630"/>
      <c r="DX17" s="630"/>
      <c r="DY17" s="630"/>
      <c r="DZ17" s="630"/>
      <c r="EA17" s="630"/>
      <c r="EB17" s="630"/>
      <c r="EC17" s="639"/>
    </row>
    <row r="18" spans="2:133" ht="11.25" customHeight="1">
      <c r="B18" s="626" t="s">
        <v>273</v>
      </c>
      <c r="C18" s="627"/>
      <c r="D18" s="627"/>
      <c r="E18" s="627"/>
      <c r="F18" s="627"/>
      <c r="G18" s="627"/>
      <c r="H18" s="627"/>
      <c r="I18" s="627"/>
      <c r="J18" s="627"/>
      <c r="K18" s="627"/>
      <c r="L18" s="627"/>
      <c r="M18" s="627"/>
      <c r="N18" s="627"/>
      <c r="O18" s="627"/>
      <c r="P18" s="627"/>
      <c r="Q18" s="628"/>
      <c r="R18" s="629">
        <v>69086</v>
      </c>
      <c r="S18" s="630"/>
      <c r="T18" s="630"/>
      <c r="U18" s="630"/>
      <c r="V18" s="630"/>
      <c r="W18" s="630"/>
      <c r="X18" s="630"/>
      <c r="Y18" s="631"/>
      <c r="Z18" s="632">
        <v>0.3</v>
      </c>
      <c r="AA18" s="632"/>
      <c r="AB18" s="632"/>
      <c r="AC18" s="632"/>
      <c r="AD18" s="633">
        <v>69086</v>
      </c>
      <c r="AE18" s="633"/>
      <c r="AF18" s="633"/>
      <c r="AG18" s="633"/>
      <c r="AH18" s="633"/>
      <c r="AI18" s="633"/>
      <c r="AJ18" s="633"/>
      <c r="AK18" s="633"/>
      <c r="AL18" s="634">
        <v>0.60000002384185791</v>
      </c>
      <c r="AM18" s="635"/>
      <c r="AN18" s="635"/>
      <c r="AO18" s="636"/>
      <c r="AP18" s="626" t="s">
        <v>274</v>
      </c>
      <c r="AQ18" s="627"/>
      <c r="AR18" s="627"/>
      <c r="AS18" s="627"/>
      <c r="AT18" s="627"/>
      <c r="AU18" s="627"/>
      <c r="AV18" s="627"/>
      <c r="AW18" s="627"/>
      <c r="AX18" s="627"/>
      <c r="AY18" s="627"/>
      <c r="AZ18" s="627"/>
      <c r="BA18" s="627"/>
      <c r="BB18" s="627"/>
      <c r="BC18" s="627"/>
      <c r="BD18" s="627"/>
      <c r="BE18" s="627"/>
      <c r="BF18" s="628"/>
      <c r="BG18" s="629" t="s">
        <v>137</v>
      </c>
      <c r="BH18" s="630"/>
      <c r="BI18" s="630"/>
      <c r="BJ18" s="630"/>
      <c r="BK18" s="630"/>
      <c r="BL18" s="630"/>
      <c r="BM18" s="630"/>
      <c r="BN18" s="631"/>
      <c r="BO18" s="632" t="s">
        <v>235</v>
      </c>
      <c r="BP18" s="632"/>
      <c r="BQ18" s="632"/>
      <c r="BR18" s="632"/>
      <c r="BS18" s="633" t="s">
        <v>137</v>
      </c>
      <c r="BT18" s="633"/>
      <c r="BU18" s="633"/>
      <c r="BV18" s="633"/>
      <c r="BW18" s="633"/>
      <c r="BX18" s="633"/>
      <c r="BY18" s="633"/>
      <c r="BZ18" s="633"/>
      <c r="CA18" s="633"/>
      <c r="CB18" s="637"/>
      <c r="CD18" s="644" t="s">
        <v>275</v>
      </c>
      <c r="CE18" s="645"/>
      <c r="CF18" s="645"/>
      <c r="CG18" s="645"/>
      <c r="CH18" s="645"/>
      <c r="CI18" s="645"/>
      <c r="CJ18" s="645"/>
      <c r="CK18" s="645"/>
      <c r="CL18" s="645"/>
      <c r="CM18" s="645"/>
      <c r="CN18" s="645"/>
      <c r="CO18" s="645"/>
      <c r="CP18" s="645"/>
      <c r="CQ18" s="646"/>
      <c r="CR18" s="629" t="s">
        <v>137</v>
      </c>
      <c r="CS18" s="630"/>
      <c r="CT18" s="630"/>
      <c r="CU18" s="630"/>
      <c r="CV18" s="630"/>
      <c r="CW18" s="630"/>
      <c r="CX18" s="630"/>
      <c r="CY18" s="631"/>
      <c r="CZ18" s="632" t="s">
        <v>137</v>
      </c>
      <c r="DA18" s="632"/>
      <c r="DB18" s="632"/>
      <c r="DC18" s="632"/>
      <c r="DD18" s="638" t="s">
        <v>259</v>
      </c>
      <c r="DE18" s="630"/>
      <c r="DF18" s="630"/>
      <c r="DG18" s="630"/>
      <c r="DH18" s="630"/>
      <c r="DI18" s="630"/>
      <c r="DJ18" s="630"/>
      <c r="DK18" s="630"/>
      <c r="DL18" s="630"/>
      <c r="DM18" s="630"/>
      <c r="DN18" s="630"/>
      <c r="DO18" s="630"/>
      <c r="DP18" s="631"/>
      <c r="DQ18" s="638" t="s">
        <v>244</v>
      </c>
      <c r="DR18" s="630"/>
      <c r="DS18" s="630"/>
      <c r="DT18" s="630"/>
      <c r="DU18" s="630"/>
      <c r="DV18" s="630"/>
      <c r="DW18" s="630"/>
      <c r="DX18" s="630"/>
      <c r="DY18" s="630"/>
      <c r="DZ18" s="630"/>
      <c r="EA18" s="630"/>
      <c r="EB18" s="630"/>
      <c r="EC18" s="639"/>
    </row>
    <row r="19" spans="2:133" ht="11.25" customHeight="1">
      <c r="B19" s="626" t="s">
        <v>276</v>
      </c>
      <c r="C19" s="627"/>
      <c r="D19" s="627"/>
      <c r="E19" s="627"/>
      <c r="F19" s="627"/>
      <c r="G19" s="627"/>
      <c r="H19" s="627"/>
      <c r="I19" s="627"/>
      <c r="J19" s="627"/>
      <c r="K19" s="627"/>
      <c r="L19" s="627"/>
      <c r="M19" s="627"/>
      <c r="N19" s="627"/>
      <c r="O19" s="627"/>
      <c r="P19" s="627"/>
      <c r="Q19" s="628"/>
      <c r="R19" s="629">
        <v>36440</v>
      </c>
      <c r="S19" s="630"/>
      <c r="T19" s="630"/>
      <c r="U19" s="630"/>
      <c r="V19" s="630"/>
      <c r="W19" s="630"/>
      <c r="X19" s="630"/>
      <c r="Y19" s="631"/>
      <c r="Z19" s="632">
        <v>0.2</v>
      </c>
      <c r="AA19" s="632"/>
      <c r="AB19" s="632"/>
      <c r="AC19" s="632"/>
      <c r="AD19" s="633">
        <v>36440</v>
      </c>
      <c r="AE19" s="633"/>
      <c r="AF19" s="633"/>
      <c r="AG19" s="633"/>
      <c r="AH19" s="633"/>
      <c r="AI19" s="633"/>
      <c r="AJ19" s="633"/>
      <c r="AK19" s="633"/>
      <c r="AL19" s="634">
        <v>0.3</v>
      </c>
      <c r="AM19" s="635"/>
      <c r="AN19" s="635"/>
      <c r="AO19" s="636"/>
      <c r="AP19" s="626" t="s">
        <v>277</v>
      </c>
      <c r="AQ19" s="627"/>
      <c r="AR19" s="627"/>
      <c r="AS19" s="627"/>
      <c r="AT19" s="627"/>
      <c r="AU19" s="627"/>
      <c r="AV19" s="627"/>
      <c r="AW19" s="627"/>
      <c r="AX19" s="627"/>
      <c r="AY19" s="627"/>
      <c r="AZ19" s="627"/>
      <c r="BA19" s="627"/>
      <c r="BB19" s="627"/>
      <c r="BC19" s="627"/>
      <c r="BD19" s="627"/>
      <c r="BE19" s="627"/>
      <c r="BF19" s="628"/>
      <c r="BG19" s="629" t="s">
        <v>137</v>
      </c>
      <c r="BH19" s="630"/>
      <c r="BI19" s="630"/>
      <c r="BJ19" s="630"/>
      <c r="BK19" s="630"/>
      <c r="BL19" s="630"/>
      <c r="BM19" s="630"/>
      <c r="BN19" s="631"/>
      <c r="BO19" s="632" t="s">
        <v>259</v>
      </c>
      <c r="BP19" s="632"/>
      <c r="BQ19" s="632"/>
      <c r="BR19" s="632"/>
      <c r="BS19" s="633" t="s">
        <v>235</v>
      </c>
      <c r="BT19" s="633"/>
      <c r="BU19" s="633"/>
      <c r="BV19" s="633"/>
      <c r="BW19" s="633"/>
      <c r="BX19" s="633"/>
      <c r="BY19" s="633"/>
      <c r="BZ19" s="633"/>
      <c r="CA19" s="633"/>
      <c r="CB19" s="637"/>
      <c r="CD19" s="644" t="s">
        <v>278</v>
      </c>
      <c r="CE19" s="645"/>
      <c r="CF19" s="645"/>
      <c r="CG19" s="645"/>
      <c r="CH19" s="645"/>
      <c r="CI19" s="645"/>
      <c r="CJ19" s="645"/>
      <c r="CK19" s="645"/>
      <c r="CL19" s="645"/>
      <c r="CM19" s="645"/>
      <c r="CN19" s="645"/>
      <c r="CO19" s="645"/>
      <c r="CP19" s="645"/>
      <c r="CQ19" s="646"/>
      <c r="CR19" s="629" t="s">
        <v>137</v>
      </c>
      <c r="CS19" s="630"/>
      <c r="CT19" s="630"/>
      <c r="CU19" s="630"/>
      <c r="CV19" s="630"/>
      <c r="CW19" s="630"/>
      <c r="CX19" s="630"/>
      <c r="CY19" s="631"/>
      <c r="CZ19" s="632" t="s">
        <v>137</v>
      </c>
      <c r="DA19" s="632"/>
      <c r="DB19" s="632"/>
      <c r="DC19" s="632"/>
      <c r="DD19" s="638" t="s">
        <v>137</v>
      </c>
      <c r="DE19" s="630"/>
      <c r="DF19" s="630"/>
      <c r="DG19" s="630"/>
      <c r="DH19" s="630"/>
      <c r="DI19" s="630"/>
      <c r="DJ19" s="630"/>
      <c r="DK19" s="630"/>
      <c r="DL19" s="630"/>
      <c r="DM19" s="630"/>
      <c r="DN19" s="630"/>
      <c r="DO19" s="630"/>
      <c r="DP19" s="631"/>
      <c r="DQ19" s="638" t="s">
        <v>137</v>
      </c>
      <c r="DR19" s="630"/>
      <c r="DS19" s="630"/>
      <c r="DT19" s="630"/>
      <c r="DU19" s="630"/>
      <c r="DV19" s="630"/>
      <c r="DW19" s="630"/>
      <c r="DX19" s="630"/>
      <c r="DY19" s="630"/>
      <c r="DZ19" s="630"/>
      <c r="EA19" s="630"/>
      <c r="EB19" s="630"/>
      <c r="EC19" s="639"/>
    </row>
    <row r="20" spans="2:133" ht="11.25" customHeight="1">
      <c r="B20" s="626" t="s">
        <v>279</v>
      </c>
      <c r="C20" s="627"/>
      <c r="D20" s="627"/>
      <c r="E20" s="627"/>
      <c r="F20" s="627"/>
      <c r="G20" s="627"/>
      <c r="H20" s="627"/>
      <c r="I20" s="627"/>
      <c r="J20" s="627"/>
      <c r="K20" s="627"/>
      <c r="L20" s="627"/>
      <c r="M20" s="627"/>
      <c r="N20" s="627"/>
      <c r="O20" s="627"/>
      <c r="P20" s="627"/>
      <c r="Q20" s="628"/>
      <c r="R20" s="629">
        <v>3902</v>
      </c>
      <c r="S20" s="630"/>
      <c r="T20" s="630"/>
      <c r="U20" s="630"/>
      <c r="V20" s="630"/>
      <c r="W20" s="630"/>
      <c r="X20" s="630"/>
      <c r="Y20" s="631"/>
      <c r="Z20" s="632">
        <v>0</v>
      </c>
      <c r="AA20" s="632"/>
      <c r="AB20" s="632"/>
      <c r="AC20" s="632"/>
      <c r="AD20" s="633">
        <v>3902</v>
      </c>
      <c r="AE20" s="633"/>
      <c r="AF20" s="633"/>
      <c r="AG20" s="633"/>
      <c r="AH20" s="633"/>
      <c r="AI20" s="633"/>
      <c r="AJ20" s="633"/>
      <c r="AK20" s="633"/>
      <c r="AL20" s="634">
        <v>0</v>
      </c>
      <c r="AM20" s="635"/>
      <c r="AN20" s="635"/>
      <c r="AO20" s="636"/>
      <c r="AP20" s="626" t="s">
        <v>280</v>
      </c>
      <c r="AQ20" s="627"/>
      <c r="AR20" s="627"/>
      <c r="AS20" s="627"/>
      <c r="AT20" s="627"/>
      <c r="AU20" s="627"/>
      <c r="AV20" s="627"/>
      <c r="AW20" s="627"/>
      <c r="AX20" s="627"/>
      <c r="AY20" s="627"/>
      <c r="AZ20" s="627"/>
      <c r="BA20" s="627"/>
      <c r="BB20" s="627"/>
      <c r="BC20" s="627"/>
      <c r="BD20" s="627"/>
      <c r="BE20" s="627"/>
      <c r="BF20" s="628"/>
      <c r="BG20" s="629" t="s">
        <v>244</v>
      </c>
      <c r="BH20" s="630"/>
      <c r="BI20" s="630"/>
      <c r="BJ20" s="630"/>
      <c r="BK20" s="630"/>
      <c r="BL20" s="630"/>
      <c r="BM20" s="630"/>
      <c r="BN20" s="631"/>
      <c r="BO20" s="632" t="s">
        <v>244</v>
      </c>
      <c r="BP20" s="632"/>
      <c r="BQ20" s="632"/>
      <c r="BR20" s="632"/>
      <c r="BS20" s="633" t="s">
        <v>244</v>
      </c>
      <c r="BT20" s="633"/>
      <c r="BU20" s="633"/>
      <c r="BV20" s="633"/>
      <c r="BW20" s="633"/>
      <c r="BX20" s="633"/>
      <c r="BY20" s="633"/>
      <c r="BZ20" s="633"/>
      <c r="CA20" s="633"/>
      <c r="CB20" s="637"/>
      <c r="CD20" s="644" t="s">
        <v>281</v>
      </c>
      <c r="CE20" s="645"/>
      <c r="CF20" s="645"/>
      <c r="CG20" s="645"/>
      <c r="CH20" s="645"/>
      <c r="CI20" s="645"/>
      <c r="CJ20" s="645"/>
      <c r="CK20" s="645"/>
      <c r="CL20" s="645"/>
      <c r="CM20" s="645"/>
      <c r="CN20" s="645"/>
      <c r="CO20" s="645"/>
      <c r="CP20" s="645"/>
      <c r="CQ20" s="646"/>
      <c r="CR20" s="629">
        <v>18880194</v>
      </c>
      <c r="CS20" s="630"/>
      <c r="CT20" s="630"/>
      <c r="CU20" s="630"/>
      <c r="CV20" s="630"/>
      <c r="CW20" s="630"/>
      <c r="CX20" s="630"/>
      <c r="CY20" s="631"/>
      <c r="CZ20" s="632">
        <v>100</v>
      </c>
      <c r="DA20" s="632"/>
      <c r="DB20" s="632"/>
      <c r="DC20" s="632"/>
      <c r="DD20" s="638">
        <v>834700</v>
      </c>
      <c r="DE20" s="630"/>
      <c r="DF20" s="630"/>
      <c r="DG20" s="630"/>
      <c r="DH20" s="630"/>
      <c r="DI20" s="630"/>
      <c r="DJ20" s="630"/>
      <c r="DK20" s="630"/>
      <c r="DL20" s="630"/>
      <c r="DM20" s="630"/>
      <c r="DN20" s="630"/>
      <c r="DO20" s="630"/>
      <c r="DP20" s="631"/>
      <c r="DQ20" s="638">
        <v>12039563</v>
      </c>
      <c r="DR20" s="630"/>
      <c r="DS20" s="630"/>
      <c r="DT20" s="630"/>
      <c r="DU20" s="630"/>
      <c r="DV20" s="630"/>
      <c r="DW20" s="630"/>
      <c r="DX20" s="630"/>
      <c r="DY20" s="630"/>
      <c r="DZ20" s="630"/>
      <c r="EA20" s="630"/>
      <c r="EB20" s="630"/>
      <c r="EC20" s="639"/>
    </row>
    <row r="21" spans="2:133" ht="11.25" customHeight="1">
      <c r="B21" s="626" t="s">
        <v>282</v>
      </c>
      <c r="C21" s="627"/>
      <c r="D21" s="627"/>
      <c r="E21" s="627"/>
      <c r="F21" s="627"/>
      <c r="G21" s="627"/>
      <c r="H21" s="627"/>
      <c r="I21" s="627"/>
      <c r="J21" s="627"/>
      <c r="K21" s="627"/>
      <c r="L21" s="627"/>
      <c r="M21" s="627"/>
      <c r="N21" s="627"/>
      <c r="O21" s="627"/>
      <c r="P21" s="627"/>
      <c r="Q21" s="628"/>
      <c r="R21" s="629">
        <v>1879</v>
      </c>
      <c r="S21" s="630"/>
      <c r="T21" s="630"/>
      <c r="U21" s="630"/>
      <c r="V21" s="630"/>
      <c r="W21" s="630"/>
      <c r="X21" s="630"/>
      <c r="Y21" s="631"/>
      <c r="Z21" s="632">
        <v>0</v>
      </c>
      <c r="AA21" s="632"/>
      <c r="AB21" s="632"/>
      <c r="AC21" s="632"/>
      <c r="AD21" s="633">
        <v>1879</v>
      </c>
      <c r="AE21" s="633"/>
      <c r="AF21" s="633"/>
      <c r="AG21" s="633"/>
      <c r="AH21" s="633"/>
      <c r="AI21" s="633"/>
      <c r="AJ21" s="633"/>
      <c r="AK21" s="633"/>
      <c r="AL21" s="634">
        <v>0</v>
      </c>
      <c r="AM21" s="635"/>
      <c r="AN21" s="635"/>
      <c r="AO21" s="636"/>
      <c r="AP21" s="648" t="s">
        <v>283</v>
      </c>
      <c r="AQ21" s="649"/>
      <c r="AR21" s="649"/>
      <c r="AS21" s="649"/>
      <c r="AT21" s="649"/>
      <c r="AU21" s="649"/>
      <c r="AV21" s="649"/>
      <c r="AW21" s="649"/>
      <c r="AX21" s="649"/>
      <c r="AY21" s="649"/>
      <c r="AZ21" s="649"/>
      <c r="BA21" s="649"/>
      <c r="BB21" s="649"/>
      <c r="BC21" s="649"/>
      <c r="BD21" s="649"/>
      <c r="BE21" s="649"/>
      <c r="BF21" s="650"/>
      <c r="BG21" s="629" t="s">
        <v>244</v>
      </c>
      <c r="BH21" s="630"/>
      <c r="BI21" s="630"/>
      <c r="BJ21" s="630"/>
      <c r="BK21" s="630"/>
      <c r="BL21" s="630"/>
      <c r="BM21" s="630"/>
      <c r="BN21" s="631"/>
      <c r="BO21" s="632" t="s">
        <v>259</v>
      </c>
      <c r="BP21" s="632"/>
      <c r="BQ21" s="632"/>
      <c r="BR21" s="632"/>
      <c r="BS21" s="633" t="s">
        <v>137</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c r="B22" s="665" t="s">
        <v>284</v>
      </c>
      <c r="C22" s="666"/>
      <c r="D22" s="666"/>
      <c r="E22" s="666"/>
      <c r="F22" s="666"/>
      <c r="G22" s="666"/>
      <c r="H22" s="666"/>
      <c r="I22" s="666"/>
      <c r="J22" s="666"/>
      <c r="K22" s="666"/>
      <c r="L22" s="666"/>
      <c r="M22" s="666"/>
      <c r="N22" s="666"/>
      <c r="O22" s="666"/>
      <c r="P22" s="666"/>
      <c r="Q22" s="667"/>
      <c r="R22" s="629">
        <v>26865</v>
      </c>
      <c r="S22" s="630"/>
      <c r="T22" s="630"/>
      <c r="U22" s="630"/>
      <c r="V22" s="630"/>
      <c r="W22" s="630"/>
      <c r="X22" s="630"/>
      <c r="Y22" s="631"/>
      <c r="Z22" s="632">
        <v>0.1</v>
      </c>
      <c r="AA22" s="632"/>
      <c r="AB22" s="632"/>
      <c r="AC22" s="632"/>
      <c r="AD22" s="633">
        <v>26865</v>
      </c>
      <c r="AE22" s="633"/>
      <c r="AF22" s="633"/>
      <c r="AG22" s="633"/>
      <c r="AH22" s="633"/>
      <c r="AI22" s="633"/>
      <c r="AJ22" s="633"/>
      <c r="AK22" s="633"/>
      <c r="AL22" s="634">
        <v>0.20000000298023224</v>
      </c>
      <c r="AM22" s="635"/>
      <c r="AN22" s="635"/>
      <c r="AO22" s="636"/>
      <c r="AP22" s="648" t="s">
        <v>285</v>
      </c>
      <c r="AQ22" s="649"/>
      <c r="AR22" s="649"/>
      <c r="AS22" s="649"/>
      <c r="AT22" s="649"/>
      <c r="AU22" s="649"/>
      <c r="AV22" s="649"/>
      <c r="AW22" s="649"/>
      <c r="AX22" s="649"/>
      <c r="AY22" s="649"/>
      <c r="AZ22" s="649"/>
      <c r="BA22" s="649"/>
      <c r="BB22" s="649"/>
      <c r="BC22" s="649"/>
      <c r="BD22" s="649"/>
      <c r="BE22" s="649"/>
      <c r="BF22" s="650"/>
      <c r="BG22" s="629" t="s">
        <v>259</v>
      </c>
      <c r="BH22" s="630"/>
      <c r="BI22" s="630"/>
      <c r="BJ22" s="630"/>
      <c r="BK22" s="630"/>
      <c r="BL22" s="630"/>
      <c r="BM22" s="630"/>
      <c r="BN22" s="631"/>
      <c r="BO22" s="632" t="s">
        <v>244</v>
      </c>
      <c r="BP22" s="632"/>
      <c r="BQ22" s="632"/>
      <c r="BR22" s="632"/>
      <c r="BS22" s="633" t="s">
        <v>235</v>
      </c>
      <c r="BT22" s="633"/>
      <c r="BU22" s="633"/>
      <c r="BV22" s="633"/>
      <c r="BW22" s="633"/>
      <c r="BX22" s="633"/>
      <c r="BY22" s="633"/>
      <c r="BZ22" s="633"/>
      <c r="CA22" s="633"/>
      <c r="CB22" s="637"/>
      <c r="CD22" s="611" t="s">
        <v>286</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c r="B23" s="626" t="s">
        <v>287</v>
      </c>
      <c r="C23" s="627"/>
      <c r="D23" s="627"/>
      <c r="E23" s="627"/>
      <c r="F23" s="627"/>
      <c r="G23" s="627"/>
      <c r="H23" s="627"/>
      <c r="I23" s="627"/>
      <c r="J23" s="627"/>
      <c r="K23" s="627"/>
      <c r="L23" s="627"/>
      <c r="M23" s="627"/>
      <c r="N23" s="627"/>
      <c r="O23" s="627"/>
      <c r="P23" s="627"/>
      <c r="Q23" s="628"/>
      <c r="R23" s="629">
        <v>6518707</v>
      </c>
      <c r="S23" s="630"/>
      <c r="T23" s="630"/>
      <c r="U23" s="630"/>
      <c r="V23" s="630"/>
      <c r="W23" s="630"/>
      <c r="X23" s="630"/>
      <c r="Y23" s="631"/>
      <c r="Z23" s="632">
        <v>31.7</v>
      </c>
      <c r="AA23" s="632"/>
      <c r="AB23" s="632"/>
      <c r="AC23" s="632"/>
      <c r="AD23" s="633">
        <v>5859648</v>
      </c>
      <c r="AE23" s="633"/>
      <c r="AF23" s="633"/>
      <c r="AG23" s="633"/>
      <c r="AH23" s="633"/>
      <c r="AI23" s="633"/>
      <c r="AJ23" s="633"/>
      <c r="AK23" s="633"/>
      <c r="AL23" s="634">
        <v>53.2</v>
      </c>
      <c r="AM23" s="635"/>
      <c r="AN23" s="635"/>
      <c r="AO23" s="636"/>
      <c r="AP23" s="648" t="s">
        <v>288</v>
      </c>
      <c r="AQ23" s="649"/>
      <c r="AR23" s="649"/>
      <c r="AS23" s="649"/>
      <c r="AT23" s="649"/>
      <c r="AU23" s="649"/>
      <c r="AV23" s="649"/>
      <c r="AW23" s="649"/>
      <c r="AX23" s="649"/>
      <c r="AY23" s="649"/>
      <c r="AZ23" s="649"/>
      <c r="BA23" s="649"/>
      <c r="BB23" s="649"/>
      <c r="BC23" s="649"/>
      <c r="BD23" s="649"/>
      <c r="BE23" s="649"/>
      <c r="BF23" s="650"/>
      <c r="BG23" s="629" t="s">
        <v>244</v>
      </c>
      <c r="BH23" s="630"/>
      <c r="BI23" s="630"/>
      <c r="BJ23" s="630"/>
      <c r="BK23" s="630"/>
      <c r="BL23" s="630"/>
      <c r="BM23" s="630"/>
      <c r="BN23" s="631"/>
      <c r="BO23" s="632" t="s">
        <v>137</v>
      </c>
      <c r="BP23" s="632"/>
      <c r="BQ23" s="632"/>
      <c r="BR23" s="632"/>
      <c r="BS23" s="633" t="s">
        <v>235</v>
      </c>
      <c r="BT23" s="633"/>
      <c r="BU23" s="633"/>
      <c r="BV23" s="633"/>
      <c r="BW23" s="633"/>
      <c r="BX23" s="633"/>
      <c r="BY23" s="633"/>
      <c r="BZ23" s="633"/>
      <c r="CA23" s="633"/>
      <c r="CB23" s="637"/>
      <c r="CD23" s="611" t="s">
        <v>223</v>
      </c>
      <c r="CE23" s="612"/>
      <c r="CF23" s="612"/>
      <c r="CG23" s="612"/>
      <c r="CH23" s="612"/>
      <c r="CI23" s="612"/>
      <c r="CJ23" s="612"/>
      <c r="CK23" s="612"/>
      <c r="CL23" s="612"/>
      <c r="CM23" s="612"/>
      <c r="CN23" s="612"/>
      <c r="CO23" s="612"/>
      <c r="CP23" s="612"/>
      <c r="CQ23" s="613"/>
      <c r="CR23" s="611" t="s">
        <v>289</v>
      </c>
      <c r="CS23" s="612"/>
      <c r="CT23" s="612"/>
      <c r="CU23" s="612"/>
      <c r="CV23" s="612"/>
      <c r="CW23" s="612"/>
      <c r="CX23" s="612"/>
      <c r="CY23" s="613"/>
      <c r="CZ23" s="611" t="s">
        <v>290</v>
      </c>
      <c r="DA23" s="612"/>
      <c r="DB23" s="612"/>
      <c r="DC23" s="613"/>
      <c r="DD23" s="611" t="s">
        <v>291</v>
      </c>
      <c r="DE23" s="612"/>
      <c r="DF23" s="612"/>
      <c r="DG23" s="612"/>
      <c r="DH23" s="612"/>
      <c r="DI23" s="612"/>
      <c r="DJ23" s="612"/>
      <c r="DK23" s="613"/>
      <c r="DL23" s="660" t="s">
        <v>292</v>
      </c>
      <c r="DM23" s="661"/>
      <c r="DN23" s="661"/>
      <c r="DO23" s="661"/>
      <c r="DP23" s="661"/>
      <c r="DQ23" s="661"/>
      <c r="DR23" s="661"/>
      <c r="DS23" s="661"/>
      <c r="DT23" s="661"/>
      <c r="DU23" s="661"/>
      <c r="DV23" s="662"/>
      <c r="DW23" s="611" t="s">
        <v>293</v>
      </c>
      <c r="DX23" s="612"/>
      <c r="DY23" s="612"/>
      <c r="DZ23" s="612"/>
      <c r="EA23" s="612"/>
      <c r="EB23" s="612"/>
      <c r="EC23" s="613"/>
    </row>
    <row r="24" spans="2:133" ht="11.25" customHeight="1">
      <c r="B24" s="626" t="s">
        <v>294</v>
      </c>
      <c r="C24" s="627"/>
      <c r="D24" s="627"/>
      <c r="E24" s="627"/>
      <c r="F24" s="627"/>
      <c r="G24" s="627"/>
      <c r="H24" s="627"/>
      <c r="I24" s="627"/>
      <c r="J24" s="627"/>
      <c r="K24" s="627"/>
      <c r="L24" s="627"/>
      <c r="M24" s="627"/>
      <c r="N24" s="627"/>
      <c r="O24" s="627"/>
      <c r="P24" s="627"/>
      <c r="Q24" s="628"/>
      <c r="R24" s="629">
        <v>5859648</v>
      </c>
      <c r="S24" s="630"/>
      <c r="T24" s="630"/>
      <c r="U24" s="630"/>
      <c r="V24" s="630"/>
      <c r="W24" s="630"/>
      <c r="X24" s="630"/>
      <c r="Y24" s="631"/>
      <c r="Z24" s="632">
        <v>28.5</v>
      </c>
      <c r="AA24" s="632"/>
      <c r="AB24" s="632"/>
      <c r="AC24" s="632"/>
      <c r="AD24" s="633">
        <v>5859648</v>
      </c>
      <c r="AE24" s="633"/>
      <c r="AF24" s="633"/>
      <c r="AG24" s="633"/>
      <c r="AH24" s="633"/>
      <c r="AI24" s="633"/>
      <c r="AJ24" s="633"/>
      <c r="AK24" s="633"/>
      <c r="AL24" s="634">
        <v>53.2</v>
      </c>
      <c r="AM24" s="635"/>
      <c r="AN24" s="635"/>
      <c r="AO24" s="636"/>
      <c r="AP24" s="648" t="s">
        <v>295</v>
      </c>
      <c r="AQ24" s="649"/>
      <c r="AR24" s="649"/>
      <c r="AS24" s="649"/>
      <c r="AT24" s="649"/>
      <c r="AU24" s="649"/>
      <c r="AV24" s="649"/>
      <c r="AW24" s="649"/>
      <c r="AX24" s="649"/>
      <c r="AY24" s="649"/>
      <c r="AZ24" s="649"/>
      <c r="BA24" s="649"/>
      <c r="BB24" s="649"/>
      <c r="BC24" s="649"/>
      <c r="BD24" s="649"/>
      <c r="BE24" s="649"/>
      <c r="BF24" s="650"/>
      <c r="BG24" s="629" t="s">
        <v>137</v>
      </c>
      <c r="BH24" s="630"/>
      <c r="BI24" s="630"/>
      <c r="BJ24" s="630"/>
      <c r="BK24" s="630"/>
      <c r="BL24" s="630"/>
      <c r="BM24" s="630"/>
      <c r="BN24" s="631"/>
      <c r="BO24" s="632" t="s">
        <v>247</v>
      </c>
      <c r="BP24" s="632"/>
      <c r="BQ24" s="632"/>
      <c r="BR24" s="632"/>
      <c r="BS24" s="633" t="s">
        <v>235</v>
      </c>
      <c r="BT24" s="633"/>
      <c r="BU24" s="633"/>
      <c r="BV24" s="633"/>
      <c r="BW24" s="633"/>
      <c r="BX24" s="633"/>
      <c r="BY24" s="633"/>
      <c r="BZ24" s="633"/>
      <c r="CA24" s="633"/>
      <c r="CB24" s="637"/>
      <c r="CD24" s="640" t="s">
        <v>296</v>
      </c>
      <c r="CE24" s="641"/>
      <c r="CF24" s="641"/>
      <c r="CG24" s="641"/>
      <c r="CH24" s="641"/>
      <c r="CI24" s="641"/>
      <c r="CJ24" s="641"/>
      <c r="CK24" s="641"/>
      <c r="CL24" s="641"/>
      <c r="CM24" s="641"/>
      <c r="CN24" s="641"/>
      <c r="CO24" s="641"/>
      <c r="CP24" s="641"/>
      <c r="CQ24" s="642"/>
      <c r="CR24" s="618">
        <v>8367253</v>
      </c>
      <c r="CS24" s="619"/>
      <c r="CT24" s="619"/>
      <c r="CU24" s="619"/>
      <c r="CV24" s="619"/>
      <c r="CW24" s="619"/>
      <c r="CX24" s="619"/>
      <c r="CY24" s="620"/>
      <c r="CZ24" s="623">
        <v>44.3</v>
      </c>
      <c r="DA24" s="624"/>
      <c r="DB24" s="624"/>
      <c r="DC24" s="643"/>
      <c r="DD24" s="668">
        <v>5194540</v>
      </c>
      <c r="DE24" s="619"/>
      <c r="DF24" s="619"/>
      <c r="DG24" s="619"/>
      <c r="DH24" s="619"/>
      <c r="DI24" s="619"/>
      <c r="DJ24" s="619"/>
      <c r="DK24" s="620"/>
      <c r="DL24" s="668">
        <v>5192539</v>
      </c>
      <c r="DM24" s="619"/>
      <c r="DN24" s="619"/>
      <c r="DO24" s="619"/>
      <c r="DP24" s="619"/>
      <c r="DQ24" s="619"/>
      <c r="DR24" s="619"/>
      <c r="DS24" s="619"/>
      <c r="DT24" s="619"/>
      <c r="DU24" s="619"/>
      <c r="DV24" s="620"/>
      <c r="DW24" s="623">
        <v>45</v>
      </c>
      <c r="DX24" s="624"/>
      <c r="DY24" s="624"/>
      <c r="DZ24" s="624"/>
      <c r="EA24" s="624"/>
      <c r="EB24" s="624"/>
      <c r="EC24" s="625"/>
    </row>
    <row r="25" spans="2:133" ht="11.25" customHeight="1">
      <c r="B25" s="626" t="s">
        <v>297</v>
      </c>
      <c r="C25" s="627"/>
      <c r="D25" s="627"/>
      <c r="E25" s="627"/>
      <c r="F25" s="627"/>
      <c r="G25" s="627"/>
      <c r="H25" s="627"/>
      <c r="I25" s="627"/>
      <c r="J25" s="627"/>
      <c r="K25" s="627"/>
      <c r="L25" s="627"/>
      <c r="M25" s="627"/>
      <c r="N25" s="627"/>
      <c r="O25" s="627"/>
      <c r="P25" s="627"/>
      <c r="Q25" s="628"/>
      <c r="R25" s="629">
        <v>659059</v>
      </c>
      <c r="S25" s="630"/>
      <c r="T25" s="630"/>
      <c r="U25" s="630"/>
      <c r="V25" s="630"/>
      <c r="W25" s="630"/>
      <c r="X25" s="630"/>
      <c r="Y25" s="631"/>
      <c r="Z25" s="632">
        <v>3.2</v>
      </c>
      <c r="AA25" s="632"/>
      <c r="AB25" s="632"/>
      <c r="AC25" s="632"/>
      <c r="AD25" s="633" t="s">
        <v>257</v>
      </c>
      <c r="AE25" s="633"/>
      <c r="AF25" s="633"/>
      <c r="AG25" s="633"/>
      <c r="AH25" s="633"/>
      <c r="AI25" s="633"/>
      <c r="AJ25" s="633"/>
      <c r="AK25" s="633"/>
      <c r="AL25" s="634" t="s">
        <v>244</v>
      </c>
      <c r="AM25" s="635"/>
      <c r="AN25" s="635"/>
      <c r="AO25" s="636"/>
      <c r="AP25" s="648" t="s">
        <v>298</v>
      </c>
      <c r="AQ25" s="649"/>
      <c r="AR25" s="649"/>
      <c r="AS25" s="649"/>
      <c r="AT25" s="649"/>
      <c r="AU25" s="649"/>
      <c r="AV25" s="649"/>
      <c r="AW25" s="649"/>
      <c r="AX25" s="649"/>
      <c r="AY25" s="649"/>
      <c r="AZ25" s="649"/>
      <c r="BA25" s="649"/>
      <c r="BB25" s="649"/>
      <c r="BC25" s="649"/>
      <c r="BD25" s="649"/>
      <c r="BE25" s="649"/>
      <c r="BF25" s="650"/>
      <c r="BG25" s="629" t="s">
        <v>137</v>
      </c>
      <c r="BH25" s="630"/>
      <c r="BI25" s="630"/>
      <c r="BJ25" s="630"/>
      <c r="BK25" s="630"/>
      <c r="BL25" s="630"/>
      <c r="BM25" s="630"/>
      <c r="BN25" s="631"/>
      <c r="BO25" s="632" t="s">
        <v>259</v>
      </c>
      <c r="BP25" s="632"/>
      <c r="BQ25" s="632"/>
      <c r="BR25" s="632"/>
      <c r="BS25" s="633" t="s">
        <v>235</v>
      </c>
      <c r="BT25" s="633"/>
      <c r="BU25" s="633"/>
      <c r="BV25" s="633"/>
      <c r="BW25" s="633"/>
      <c r="BX25" s="633"/>
      <c r="BY25" s="633"/>
      <c r="BZ25" s="633"/>
      <c r="CA25" s="633"/>
      <c r="CB25" s="637"/>
      <c r="CD25" s="644" t="s">
        <v>299</v>
      </c>
      <c r="CE25" s="645"/>
      <c r="CF25" s="645"/>
      <c r="CG25" s="645"/>
      <c r="CH25" s="645"/>
      <c r="CI25" s="645"/>
      <c r="CJ25" s="645"/>
      <c r="CK25" s="645"/>
      <c r="CL25" s="645"/>
      <c r="CM25" s="645"/>
      <c r="CN25" s="645"/>
      <c r="CO25" s="645"/>
      <c r="CP25" s="645"/>
      <c r="CQ25" s="646"/>
      <c r="CR25" s="629">
        <v>2886583</v>
      </c>
      <c r="CS25" s="669"/>
      <c r="CT25" s="669"/>
      <c r="CU25" s="669"/>
      <c r="CV25" s="669"/>
      <c r="CW25" s="669"/>
      <c r="CX25" s="669"/>
      <c r="CY25" s="670"/>
      <c r="CZ25" s="634">
        <v>15.3</v>
      </c>
      <c r="DA25" s="663"/>
      <c r="DB25" s="663"/>
      <c r="DC25" s="671"/>
      <c r="DD25" s="638">
        <v>2686805</v>
      </c>
      <c r="DE25" s="669"/>
      <c r="DF25" s="669"/>
      <c r="DG25" s="669"/>
      <c r="DH25" s="669"/>
      <c r="DI25" s="669"/>
      <c r="DJ25" s="669"/>
      <c r="DK25" s="670"/>
      <c r="DL25" s="638">
        <v>2686805</v>
      </c>
      <c r="DM25" s="669"/>
      <c r="DN25" s="669"/>
      <c r="DO25" s="669"/>
      <c r="DP25" s="669"/>
      <c r="DQ25" s="669"/>
      <c r="DR25" s="669"/>
      <c r="DS25" s="669"/>
      <c r="DT25" s="669"/>
      <c r="DU25" s="669"/>
      <c r="DV25" s="670"/>
      <c r="DW25" s="634">
        <v>23.3</v>
      </c>
      <c r="DX25" s="663"/>
      <c r="DY25" s="663"/>
      <c r="DZ25" s="663"/>
      <c r="EA25" s="663"/>
      <c r="EB25" s="663"/>
      <c r="EC25" s="664"/>
    </row>
    <row r="26" spans="2:133" ht="11.25" customHeight="1">
      <c r="B26" s="626" t="s">
        <v>300</v>
      </c>
      <c r="C26" s="627"/>
      <c r="D26" s="627"/>
      <c r="E26" s="627"/>
      <c r="F26" s="627"/>
      <c r="G26" s="627"/>
      <c r="H26" s="627"/>
      <c r="I26" s="627"/>
      <c r="J26" s="627"/>
      <c r="K26" s="627"/>
      <c r="L26" s="627"/>
      <c r="M26" s="627"/>
      <c r="N26" s="627"/>
      <c r="O26" s="627"/>
      <c r="P26" s="627"/>
      <c r="Q26" s="628"/>
      <c r="R26" s="629" t="s">
        <v>137</v>
      </c>
      <c r="S26" s="630"/>
      <c r="T26" s="630"/>
      <c r="U26" s="630"/>
      <c r="V26" s="630"/>
      <c r="W26" s="630"/>
      <c r="X26" s="630"/>
      <c r="Y26" s="631"/>
      <c r="Z26" s="632" t="s">
        <v>235</v>
      </c>
      <c r="AA26" s="632"/>
      <c r="AB26" s="632"/>
      <c r="AC26" s="632"/>
      <c r="AD26" s="633" t="s">
        <v>259</v>
      </c>
      <c r="AE26" s="633"/>
      <c r="AF26" s="633"/>
      <c r="AG26" s="633"/>
      <c r="AH26" s="633"/>
      <c r="AI26" s="633"/>
      <c r="AJ26" s="633"/>
      <c r="AK26" s="633"/>
      <c r="AL26" s="634" t="s">
        <v>244</v>
      </c>
      <c r="AM26" s="635"/>
      <c r="AN26" s="635"/>
      <c r="AO26" s="636"/>
      <c r="AP26" s="648" t="s">
        <v>301</v>
      </c>
      <c r="AQ26" s="672"/>
      <c r="AR26" s="672"/>
      <c r="AS26" s="672"/>
      <c r="AT26" s="672"/>
      <c r="AU26" s="672"/>
      <c r="AV26" s="672"/>
      <c r="AW26" s="672"/>
      <c r="AX26" s="672"/>
      <c r="AY26" s="672"/>
      <c r="AZ26" s="672"/>
      <c r="BA26" s="672"/>
      <c r="BB26" s="672"/>
      <c r="BC26" s="672"/>
      <c r="BD26" s="672"/>
      <c r="BE26" s="672"/>
      <c r="BF26" s="650"/>
      <c r="BG26" s="629" t="s">
        <v>137</v>
      </c>
      <c r="BH26" s="630"/>
      <c r="BI26" s="630"/>
      <c r="BJ26" s="630"/>
      <c r="BK26" s="630"/>
      <c r="BL26" s="630"/>
      <c r="BM26" s="630"/>
      <c r="BN26" s="631"/>
      <c r="BO26" s="632" t="s">
        <v>137</v>
      </c>
      <c r="BP26" s="632"/>
      <c r="BQ26" s="632"/>
      <c r="BR26" s="632"/>
      <c r="BS26" s="633" t="s">
        <v>137</v>
      </c>
      <c r="BT26" s="633"/>
      <c r="BU26" s="633"/>
      <c r="BV26" s="633"/>
      <c r="BW26" s="633"/>
      <c r="BX26" s="633"/>
      <c r="BY26" s="633"/>
      <c r="BZ26" s="633"/>
      <c r="CA26" s="633"/>
      <c r="CB26" s="637"/>
      <c r="CD26" s="644" t="s">
        <v>302</v>
      </c>
      <c r="CE26" s="645"/>
      <c r="CF26" s="645"/>
      <c r="CG26" s="645"/>
      <c r="CH26" s="645"/>
      <c r="CI26" s="645"/>
      <c r="CJ26" s="645"/>
      <c r="CK26" s="645"/>
      <c r="CL26" s="645"/>
      <c r="CM26" s="645"/>
      <c r="CN26" s="645"/>
      <c r="CO26" s="645"/>
      <c r="CP26" s="645"/>
      <c r="CQ26" s="646"/>
      <c r="CR26" s="629">
        <v>1881357</v>
      </c>
      <c r="CS26" s="630"/>
      <c r="CT26" s="630"/>
      <c r="CU26" s="630"/>
      <c r="CV26" s="630"/>
      <c r="CW26" s="630"/>
      <c r="CX26" s="630"/>
      <c r="CY26" s="631"/>
      <c r="CZ26" s="634">
        <v>10</v>
      </c>
      <c r="DA26" s="663"/>
      <c r="DB26" s="663"/>
      <c r="DC26" s="671"/>
      <c r="DD26" s="638">
        <v>1735819</v>
      </c>
      <c r="DE26" s="630"/>
      <c r="DF26" s="630"/>
      <c r="DG26" s="630"/>
      <c r="DH26" s="630"/>
      <c r="DI26" s="630"/>
      <c r="DJ26" s="630"/>
      <c r="DK26" s="631"/>
      <c r="DL26" s="638" t="s">
        <v>137</v>
      </c>
      <c r="DM26" s="630"/>
      <c r="DN26" s="630"/>
      <c r="DO26" s="630"/>
      <c r="DP26" s="630"/>
      <c r="DQ26" s="630"/>
      <c r="DR26" s="630"/>
      <c r="DS26" s="630"/>
      <c r="DT26" s="630"/>
      <c r="DU26" s="630"/>
      <c r="DV26" s="631"/>
      <c r="DW26" s="634" t="s">
        <v>235</v>
      </c>
      <c r="DX26" s="663"/>
      <c r="DY26" s="663"/>
      <c r="DZ26" s="663"/>
      <c r="EA26" s="663"/>
      <c r="EB26" s="663"/>
      <c r="EC26" s="664"/>
    </row>
    <row r="27" spans="2:133" ht="11.25" customHeight="1">
      <c r="B27" s="626" t="s">
        <v>303</v>
      </c>
      <c r="C27" s="627"/>
      <c r="D27" s="627"/>
      <c r="E27" s="627"/>
      <c r="F27" s="627"/>
      <c r="G27" s="627"/>
      <c r="H27" s="627"/>
      <c r="I27" s="627"/>
      <c r="J27" s="627"/>
      <c r="K27" s="627"/>
      <c r="L27" s="627"/>
      <c r="M27" s="627"/>
      <c r="N27" s="627"/>
      <c r="O27" s="627"/>
      <c r="P27" s="627"/>
      <c r="Q27" s="628"/>
      <c r="R27" s="629">
        <v>11640247</v>
      </c>
      <c r="S27" s="630"/>
      <c r="T27" s="630"/>
      <c r="U27" s="630"/>
      <c r="V27" s="630"/>
      <c r="W27" s="630"/>
      <c r="X27" s="630"/>
      <c r="Y27" s="631"/>
      <c r="Z27" s="632">
        <v>56.7</v>
      </c>
      <c r="AA27" s="632"/>
      <c r="AB27" s="632"/>
      <c r="AC27" s="632"/>
      <c r="AD27" s="633">
        <v>10981188</v>
      </c>
      <c r="AE27" s="633"/>
      <c r="AF27" s="633"/>
      <c r="AG27" s="633"/>
      <c r="AH27" s="633"/>
      <c r="AI27" s="633"/>
      <c r="AJ27" s="633"/>
      <c r="AK27" s="633"/>
      <c r="AL27" s="634">
        <v>99.7</v>
      </c>
      <c r="AM27" s="635"/>
      <c r="AN27" s="635"/>
      <c r="AO27" s="636"/>
      <c r="AP27" s="626" t="s">
        <v>304</v>
      </c>
      <c r="AQ27" s="627"/>
      <c r="AR27" s="627"/>
      <c r="AS27" s="627"/>
      <c r="AT27" s="627"/>
      <c r="AU27" s="627"/>
      <c r="AV27" s="627"/>
      <c r="AW27" s="627"/>
      <c r="AX27" s="627"/>
      <c r="AY27" s="627"/>
      <c r="AZ27" s="627"/>
      <c r="BA27" s="627"/>
      <c r="BB27" s="627"/>
      <c r="BC27" s="627"/>
      <c r="BD27" s="627"/>
      <c r="BE27" s="627"/>
      <c r="BF27" s="628"/>
      <c r="BG27" s="629">
        <v>3941527</v>
      </c>
      <c r="BH27" s="630"/>
      <c r="BI27" s="630"/>
      <c r="BJ27" s="630"/>
      <c r="BK27" s="630"/>
      <c r="BL27" s="630"/>
      <c r="BM27" s="630"/>
      <c r="BN27" s="631"/>
      <c r="BO27" s="632">
        <v>100</v>
      </c>
      <c r="BP27" s="632"/>
      <c r="BQ27" s="632"/>
      <c r="BR27" s="632"/>
      <c r="BS27" s="633">
        <v>66183</v>
      </c>
      <c r="BT27" s="633"/>
      <c r="BU27" s="633"/>
      <c r="BV27" s="633"/>
      <c r="BW27" s="633"/>
      <c r="BX27" s="633"/>
      <c r="BY27" s="633"/>
      <c r="BZ27" s="633"/>
      <c r="CA27" s="633"/>
      <c r="CB27" s="637"/>
      <c r="CD27" s="644" t="s">
        <v>305</v>
      </c>
      <c r="CE27" s="645"/>
      <c r="CF27" s="645"/>
      <c r="CG27" s="645"/>
      <c r="CH27" s="645"/>
      <c r="CI27" s="645"/>
      <c r="CJ27" s="645"/>
      <c r="CK27" s="645"/>
      <c r="CL27" s="645"/>
      <c r="CM27" s="645"/>
      <c r="CN27" s="645"/>
      <c r="CO27" s="645"/>
      <c r="CP27" s="645"/>
      <c r="CQ27" s="646"/>
      <c r="CR27" s="629">
        <v>3734668</v>
      </c>
      <c r="CS27" s="669"/>
      <c r="CT27" s="669"/>
      <c r="CU27" s="669"/>
      <c r="CV27" s="669"/>
      <c r="CW27" s="669"/>
      <c r="CX27" s="669"/>
      <c r="CY27" s="670"/>
      <c r="CZ27" s="634">
        <v>19.8</v>
      </c>
      <c r="DA27" s="663"/>
      <c r="DB27" s="663"/>
      <c r="DC27" s="671"/>
      <c r="DD27" s="638">
        <v>776272</v>
      </c>
      <c r="DE27" s="669"/>
      <c r="DF27" s="669"/>
      <c r="DG27" s="669"/>
      <c r="DH27" s="669"/>
      <c r="DI27" s="669"/>
      <c r="DJ27" s="669"/>
      <c r="DK27" s="670"/>
      <c r="DL27" s="638">
        <v>774271</v>
      </c>
      <c r="DM27" s="669"/>
      <c r="DN27" s="669"/>
      <c r="DO27" s="669"/>
      <c r="DP27" s="669"/>
      <c r="DQ27" s="669"/>
      <c r="DR27" s="669"/>
      <c r="DS27" s="669"/>
      <c r="DT27" s="669"/>
      <c r="DU27" s="669"/>
      <c r="DV27" s="670"/>
      <c r="DW27" s="634">
        <v>6.7</v>
      </c>
      <c r="DX27" s="663"/>
      <c r="DY27" s="663"/>
      <c r="DZ27" s="663"/>
      <c r="EA27" s="663"/>
      <c r="EB27" s="663"/>
      <c r="EC27" s="664"/>
    </row>
    <row r="28" spans="2:133" ht="11.25" customHeight="1">
      <c r="B28" s="626" t="s">
        <v>306</v>
      </c>
      <c r="C28" s="627"/>
      <c r="D28" s="627"/>
      <c r="E28" s="627"/>
      <c r="F28" s="627"/>
      <c r="G28" s="627"/>
      <c r="H28" s="627"/>
      <c r="I28" s="627"/>
      <c r="J28" s="627"/>
      <c r="K28" s="627"/>
      <c r="L28" s="627"/>
      <c r="M28" s="627"/>
      <c r="N28" s="627"/>
      <c r="O28" s="627"/>
      <c r="P28" s="627"/>
      <c r="Q28" s="628"/>
      <c r="R28" s="629">
        <v>3799</v>
      </c>
      <c r="S28" s="630"/>
      <c r="T28" s="630"/>
      <c r="U28" s="630"/>
      <c r="V28" s="630"/>
      <c r="W28" s="630"/>
      <c r="X28" s="630"/>
      <c r="Y28" s="631"/>
      <c r="Z28" s="632">
        <v>0</v>
      </c>
      <c r="AA28" s="632"/>
      <c r="AB28" s="632"/>
      <c r="AC28" s="632"/>
      <c r="AD28" s="633">
        <v>3799</v>
      </c>
      <c r="AE28" s="633"/>
      <c r="AF28" s="633"/>
      <c r="AG28" s="633"/>
      <c r="AH28" s="633"/>
      <c r="AI28" s="633"/>
      <c r="AJ28" s="633"/>
      <c r="AK28" s="633"/>
      <c r="AL28" s="634">
        <v>0</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307</v>
      </c>
      <c r="CE28" s="645"/>
      <c r="CF28" s="645"/>
      <c r="CG28" s="645"/>
      <c r="CH28" s="645"/>
      <c r="CI28" s="645"/>
      <c r="CJ28" s="645"/>
      <c r="CK28" s="645"/>
      <c r="CL28" s="645"/>
      <c r="CM28" s="645"/>
      <c r="CN28" s="645"/>
      <c r="CO28" s="645"/>
      <c r="CP28" s="645"/>
      <c r="CQ28" s="646"/>
      <c r="CR28" s="629">
        <v>1746002</v>
      </c>
      <c r="CS28" s="630"/>
      <c r="CT28" s="630"/>
      <c r="CU28" s="630"/>
      <c r="CV28" s="630"/>
      <c r="CW28" s="630"/>
      <c r="CX28" s="630"/>
      <c r="CY28" s="631"/>
      <c r="CZ28" s="634">
        <v>9.1999999999999993</v>
      </c>
      <c r="DA28" s="663"/>
      <c r="DB28" s="663"/>
      <c r="DC28" s="671"/>
      <c r="DD28" s="638">
        <v>1731463</v>
      </c>
      <c r="DE28" s="630"/>
      <c r="DF28" s="630"/>
      <c r="DG28" s="630"/>
      <c r="DH28" s="630"/>
      <c r="DI28" s="630"/>
      <c r="DJ28" s="630"/>
      <c r="DK28" s="631"/>
      <c r="DL28" s="638">
        <v>1731463</v>
      </c>
      <c r="DM28" s="630"/>
      <c r="DN28" s="630"/>
      <c r="DO28" s="630"/>
      <c r="DP28" s="630"/>
      <c r="DQ28" s="630"/>
      <c r="DR28" s="630"/>
      <c r="DS28" s="630"/>
      <c r="DT28" s="630"/>
      <c r="DU28" s="630"/>
      <c r="DV28" s="631"/>
      <c r="DW28" s="634">
        <v>15</v>
      </c>
      <c r="DX28" s="663"/>
      <c r="DY28" s="663"/>
      <c r="DZ28" s="663"/>
      <c r="EA28" s="663"/>
      <c r="EB28" s="663"/>
      <c r="EC28" s="664"/>
    </row>
    <row r="29" spans="2:133" ht="11.25" customHeight="1">
      <c r="B29" s="626" t="s">
        <v>308</v>
      </c>
      <c r="C29" s="627"/>
      <c r="D29" s="627"/>
      <c r="E29" s="627"/>
      <c r="F29" s="627"/>
      <c r="G29" s="627"/>
      <c r="H29" s="627"/>
      <c r="I29" s="627"/>
      <c r="J29" s="627"/>
      <c r="K29" s="627"/>
      <c r="L29" s="627"/>
      <c r="M29" s="627"/>
      <c r="N29" s="627"/>
      <c r="O29" s="627"/>
      <c r="P29" s="627"/>
      <c r="Q29" s="628"/>
      <c r="R29" s="629">
        <v>48316</v>
      </c>
      <c r="S29" s="630"/>
      <c r="T29" s="630"/>
      <c r="U29" s="630"/>
      <c r="V29" s="630"/>
      <c r="W29" s="630"/>
      <c r="X29" s="630"/>
      <c r="Y29" s="631"/>
      <c r="Z29" s="632">
        <v>0.2</v>
      </c>
      <c r="AA29" s="632"/>
      <c r="AB29" s="632"/>
      <c r="AC29" s="632"/>
      <c r="AD29" s="633" t="s">
        <v>137</v>
      </c>
      <c r="AE29" s="633"/>
      <c r="AF29" s="633"/>
      <c r="AG29" s="633"/>
      <c r="AH29" s="633"/>
      <c r="AI29" s="633"/>
      <c r="AJ29" s="633"/>
      <c r="AK29" s="633"/>
      <c r="AL29" s="634" t="s">
        <v>247</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309</v>
      </c>
      <c r="CE29" s="679"/>
      <c r="CF29" s="644" t="s">
        <v>310</v>
      </c>
      <c r="CG29" s="645"/>
      <c r="CH29" s="645"/>
      <c r="CI29" s="645"/>
      <c r="CJ29" s="645"/>
      <c r="CK29" s="645"/>
      <c r="CL29" s="645"/>
      <c r="CM29" s="645"/>
      <c r="CN29" s="645"/>
      <c r="CO29" s="645"/>
      <c r="CP29" s="645"/>
      <c r="CQ29" s="646"/>
      <c r="CR29" s="629">
        <v>1746002</v>
      </c>
      <c r="CS29" s="669"/>
      <c r="CT29" s="669"/>
      <c r="CU29" s="669"/>
      <c r="CV29" s="669"/>
      <c r="CW29" s="669"/>
      <c r="CX29" s="669"/>
      <c r="CY29" s="670"/>
      <c r="CZ29" s="634">
        <v>9.1999999999999993</v>
      </c>
      <c r="DA29" s="663"/>
      <c r="DB29" s="663"/>
      <c r="DC29" s="671"/>
      <c r="DD29" s="638">
        <v>1731463</v>
      </c>
      <c r="DE29" s="669"/>
      <c r="DF29" s="669"/>
      <c r="DG29" s="669"/>
      <c r="DH29" s="669"/>
      <c r="DI29" s="669"/>
      <c r="DJ29" s="669"/>
      <c r="DK29" s="670"/>
      <c r="DL29" s="638">
        <v>1731463</v>
      </c>
      <c r="DM29" s="669"/>
      <c r="DN29" s="669"/>
      <c r="DO29" s="669"/>
      <c r="DP29" s="669"/>
      <c r="DQ29" s="669"/>
      <c r="DR29" s="669"/>
      <c r="DS29" s="669"/>
      <c r="DT29" s="669"/>
      <c r="DU29" s="669"/>
      <c r="DV29" s="670"/>
      <c r="DW29" s="634">
        <v>15</v>
      </c>
      <c r="DX29" s="663"/>
      <c r="DY29" s="663"/>
      <c r="DZ29" s="663"/>
      <c r="EA29" s="663"/>
      <c r="EB29" s="663"/>
      <c r="EC29" s="664"/>
    </row>
    <row r="30" spans="2:133" ht="11.25" customHeight="1">
      <c r="B30" s="626" t="s">
        <v>311</v>
      </c>
      <c r="C30" s="627"/>
      <c r="D30" s="627"/>
      <c r="E30" s="627"/>
      <c r="F30" s="627"/>
      <c r="G30" s="627"/>
      <c r="H30" s="627"/>
      <c r="I30" s="627"/>
      <c r="J30" s="627"/>
      <c r="K30" s="627"/>
      <c r="L30" s="627"/>
      <c r="M30" s="627"/>
      <c r="N30" s="627"/>
      <c r="O30" s="627"/>
      <c r="P30" s="627"/>
      <c r="Q30" s="628"/>
      <c r="R30" s="629">
        <v>145332</v>
      </c>
      <c r="S30" s="630"/>
      <c r="T30" s="630"/>
      <c r="U30" s="630"/>
      <c r="V30" s="630"/>
      <c r="W30" s="630"/>
      <c r="X30" s="630"/>
      <c r="Y30" s="631"/>
      <c r="Z30" s="632">
        <v>0.7</v>
      </c>
      <c r="AA30" s="632"/>
      <c r="AB30" s="632"/>
      <c r="AC30" s="632"/>
      <c r="AD30" s="633" t="s">
        <v>137</v>
      </c>
      <c r="AE30" s="633"/>
      <c r="AF30" s="633"/>
      <c r="AG30" s="633"/>
      <c r="AH30" s="633"/>
      <c r="AI30" s="633"/>
      <c r="AJ30" s="633"/>
      <c r="AK30" s="633"/>
      <c r="AL30" s="634" t="s">
        <v>235</v>
      </c>
      <c r="AM30" s="635"/>
      <c r="AN30" s="635"/>
      <c r="AO30" s="636"/>
      <c r="AP30" s="608" t="s">
        <v>223</v>
      </c>
      <c r="AQ30" s="609"/>
      <c r="AR30" s="609"/>
      <c r="AS30" s="609"/>
      <c r="AT30" s="609"/>
      <c r="AU30" s="609"/>
      <c r="AV30" s="609"/>
      <c r="AW30" s="609"/>
      <c r="AX30" s="609"/>
      <c r="AY30" s="609"/>
      <c r="AZ30" s="609"/>
      <c r="BA30" s="609"/>
      <c r="BB30" s="609"/>
      <c r="BC30" s="609"/>
      <c r="BD30" s="609"/>
      <c r="BE30" s="609"/>
      <c r="BF30" s="610"/>
      <c r="BG30" s="608" t="s">
        <v>312</v>
      </c>
      <c r="BH30" s="676"/>
      <c r="BI30" s="676"/>
      <c r="BJ30" s="676"/>
      <c r="BK30" s="676"/>
      <c r="BL30" s="676"/>
      <c r="BM30" s="676"/>
      <c r="BN30" s="676"/>
      <c r="BO30" s="676"/>
      <c r="BP30" s="676"/>
      <c r="BQ30" s="677"/>
      <c r="BR30" s="608" t="s">
        <v>313</v>
      </c>
      <c r="BS30" s="676"/>
      <c r="BT30" s="676"/>
      <c r="BU30" s="676"/>
      <c r="BV30" s="676"/>
      <c r="BW30" s="676"/>
      <c r="BX30" s="676"/>
      <c r="BY30" s="676"/>
      <c r="BZ30" s="676"/>
      <c r="CA30" s="676"/>
      <c r="CB30" s="677"/>
      <c r="CD30" s="680"/>
      <c r="CE30" s="681"/>
      <c r="CF30" s="644" t="s">
        <v>314</v>
      </c>
      <c r="CG30" s="645"/>
      <c r="CH30" s="645"/>
      <c r="CI30" s="645"/>
      <c r="CJ30" s="645"/>
      <c r="CK30" s="645"/>
      <c r="CL30" s="645"/>
      <c r="CM30" s="645"/>
      <c r="CN30" s="645"/>
      <c r="CO30" s="645"/>
      <c r="CP30" s="645"/>
      <c r="CQ30" s="646"/>
      <c r="CR30" s="629">
        <v>1622220</v>
      </c>
      <c r="CS30" s="630"/>
      <c r="CT30" s="630"/>
      <c r="CU30" s="630"/>
      <c r="CV30" s="630"/>
      <c r="CW30" s="630"/>
      <c r="CX30" s="630"/>
      <c r="CY30" s="631"/>
      <c r="CZ30" s="634">
        <v>8.6</v>
      </c>
      <c r="DA30" s="663"/>
      <c r="DB30" s="663"/>
      <c r="DC30" s="671"/>
      <c r="DD30" s="638">
        <v>1607681</v>
      </c>
      <c r="DE30" s="630"/>
      <c r="DF30" s="630"/>
      <c r="DG30" s="630"/>
      <c r="DH30" s="630"/>
      <c r="DI30" s="630"/>
      <c r="DJ30" s="630"/>
      <c r="DK30" s="631"/>
      <c r="DL30" s="638">
        <v>1607681</v>
      </c>
      <c r="DM30" s="630"/>
      <c r="DN30" s="630"/>
      <c r="DO30" s="630"/>
      <c r="DP30" s="630"/>
      <c r="DQ30" s="630"/>
      <c r="DR30" s="630"/>
      <c r="DS30" s="630"/>
      <c r="DT30" s="630"/>
      <c r="DU30" s="630"/>
      <c r="DV30" s="631"/>
      <c r="DW30" s="634">
        <v>13.9</v>
      </c>
      <c r="DX30" s="663"/>
      <c r="DY30" s="663"/>
      <c r="DZ30" s="663"/>
      <c r="EA30" s="663"/>
      <c r="EB30" s="663"/>
      <c r="EC30" s="664"/>
    </row>
    <row r="31" spans="2:133" ht="11.25" customHeight="1">
      <c r="B31" s="626" t="s">
        <v>315</v>
      </c>
      <c r="C31" s="627"/>
      <c r="D31" s="627"/>
      <c r="E31" s="627"/>
      <c r="F31" s="627"/>
      <c r="G31" s="627"/>
      <c r="H31" s="627"/>
      <c r="I31" s="627"/>
      <c r="J31" s="627"/>
      <c r="K31" s="627"/>
      <c r="L31" s="627"/>
      <c r="M31" s="627"/>
      <c r="N31" s="627"/>
      <c r="O31" s="627"/>
      <c r="P31" s="627"/>
      <c r="Q31" s="628"/>
      <c r="R31" s="629">
        <v>64651</v>
      </c>
      <c r="S31" s="630"/>
      <c r="T31" s="630"/>
      <c r="U31" s="630"/>
      <c r="V31" s="630"/>
      <c r="W31" s="630"/>
      <c r="X31" s="630"/>
      <c r="Y31" s="631"/>
      <c r="Z31" s="632">
        <v>0.3</v>
      </c>
      <c r="AA31" s="632"/>
      <c r="AB31" s="632"/>
      <c r="AC31" s="632"/>
      <c r="AD31" s="633" t="s">
        <v>244</v>
      </c>
      <c r="AE31" s="633"/>
      <c r="AF31" s="633"/>
      <c r="AG31" s="633"/>
      <c r="AH31" s="633"/>
      <c r="AI31" s="633"/>
      <c r="AJ31" s="633"/>
      <c r="AK31" s="633"/>
      <c r="AL31" s="634" t="s">
        <v>259</v>
      </c>
      <c r="AM31" s="635"/>
      <c r="AN31" s="635"/>
      <c r="AO31" s="636"/>
      <c r="AP31" s="689" t="s">
        <v>316</v>
      </c>
      <c r="AQ31" s="690"/>
      <c r="AR31" s="690"/>
      <c r="AS31" s="690"/>
      <c r="AT31" s="695" t="s">
        <v>317</v>
      </c>
      <c r="AU31" s="217"/>
      <c r="AV31" s="217"/>
      <c r="AW31" s="217"/>
      <c r="AX31" s="615" t="s">
        <v>188</v>
      </c>
      <c r="AY31" s="616"/>
      <c r="AZ31" s="616"/>
      <c r="BA31" s="616"/>
      <c r="BB31" s="616"/>
      <c r="BC31" s="616"/>
      <c r="BD31" s="616"/>
      <c r="BE31" s="616"/>
      <c r="BF31" s="617"/>
      <c r="BG31" s="688">
        <v>99.3</v>
      </c>
      <c r="BH31" s="684"/>
      <c r="BI31" s="684"/>
      <c r="BJ31" s="684"/>
      <c r="BK31" s="684"/>
      <c r="BL31" s="684"/>
      <c r="BM31" s="624">
        <v>98.4</v>
      </c>
      <c r="BN31" s="684"/>
      <c r="BO31" s="684"/>
      <c r="BP31" s="684"/>
      <c r="BQ31" s="685"/>
      <c r="BR31" s="688">
        <v>98.9</v>
      </c>
      <c r="BS31" s="684"/>
      <c r="BT31" s="684"/>
      <c r="BU31" s="684"/>
      <c r="BV31" s="684"/>
      <c r="BW31" s="684"/>
      <c r="BX31" s="624">
        <v>97.7</v>
      </c>
      <c r="BY31" s="684"/>
      <c r="BZ31" s="684"/>
      <c r="CA31" s="684"/>
      <c r="CB31" s="685"/>
      <c r="CD31" s="680"/>
      <c r="CE31" s="681"/>
      <c r="CF31" s="644" t="s">
        <v>318</v>
      </c>
      <c r="CG31" s="645"/>
      <c r="CH31" s="645"/>
      <c r="CI31" s="645"/>
      <c r="CJ31" s="645"/>
      <c r="CK31" s="645"/>
      <c r="CL31" s="645"/>
      <c r="CM31" s="645"/>
      <c r="CN31" s="645"/>
      <c r="CO31" s="645"/>
      <c r="CP31" s="645"/>
      <c r="CQ31" s="646"/>
      <c r="CR31" s="629">
        <v>123782</v>
      </c>
      <c r="CS31" s="669"/>
      <c r="CT31" s="669"/>
      <c r="CU31" s="669"/>
      <c r="CV31" s="669"/>
      <c r="CW31" s="669"/>
      <c r="CX31" s="669"/>
      <c r="CY31" s="670"/>
      <c r="CZ31" s="634">
        <v>0.7</v>
      </c>
      <c r="DA31" s="663"/>
      <c r="DB31" s="663"/>
      <c r="DC31" s="671"/>
      <c r="DD31" s="638">
        <v>123782</v>
      </c>
      <c r="DE31" s="669"/>
      <c r="DF31" s="669"/>
      <c r="DG31" s="669"/>
      <c r="DH31" s="669"/>
      <c r="DI31" s="669"/>
      <c r="DJ31" s="669"/>
      <c r="DK31" s="670"/>
      <c r="DL31" s="638">
        <v>123782</v>
      </c>
      <c r="DM31" s="669"/>
      <c r="DN31" s="669"/>
      <c r="DO31" s="669"/>
      <c r="DP31" s="669"/>
      <c r="DQ31" s="669"/>
      <c r="DR31" s="669"/>
      <c r="DS31" s="669"/>
      <c r="DT31" s="669"/>
      <c r="DU31" s="669"/>
      <c r="DV31" s="670"/>
      <c r="DW31" s="634">
        <v>1.1000000000000001</v>
      </c>
      <c r="DX31" s="663"/>
      <c r="DY31" s="663"/>
      <c r="DZ31" s="663"/>
      <c r="EA31" s="663"/>
      <c r="EB31" s="663"/>
      <c r="EC31" s="664"/>
    </row>
    <row r="32" spans="2:133" ht="11.25" customHeight="1">
      <c r="B32" s="626" t="s">
        <v>319</v>
      </c>
      <c r="C32" s="627"/>
      <c r="D32" s="627"/>
      <c r="E32" s="627"/>
      <c r="F32" s="627"/>
      <c r="G32" s="627"/>
      <c r="H32" s="627"/>
      <c r="I32" s="627"/>
      <c r="J32" s="627"/>
      <c r="K32" s="627"/>
      <c r="L32" s="627"/>
      <c r="M32" s="627"/>
      <c r="N32" s="627"/>
      <c r="O32" s="627"/>
      <c r="P32" s="627"/>
      <c r="Q32" s="628"/>
      <c r="R32" s="629">
        <v>4110015</v>
      </c>
      <c r="S32" s="630"/>
      <c r="T32" s="630"/>
      <c r="U32" s="630"/>
      <c r="V32" s="630"/>
      <c r="W32" s="630"/>
      <c r="X32" s="630"/>
      <c r="Y32" s="631"/>
      <c r="Z32" s="632">
        <v>20</v>
      </c>
      <c r="AA32" s="632"/>
      <c r="AB32" s="632"/>
      <c r="AC32" s="632"/>
      <c r="AD32" s="633" t="s">
        <v>244</v>
      </c>
      <c r="AE32" s="633"/>
      <c r="AF32" s="633"/>
      <c r="AG32" s="633"/>
      <c r="AH32" s="633"/>
      <c r="AI32" s="633"/>
      <c r="AJ32" s="633"/>
      <c r="AK32" s="633"/>
      <c r="AL32" s="634" t="s">
        <v>137</v>
      </c>
      <c r="AM32" s="635"/>
      <c r="AN32" s="635"/>
      <c r="AO32" s="636"/>
      <c r="AP32" s="691"/>
      <c r="AQ32" s="692"/>
      <c r="AR32" s="692"/>
      <c r="AS32" s="692"/>
      <c r="AT32" s="696"/>
      <c r="AU32" s="216" t="s">
        <v>320</v>
      </c>
      <c r="AV32" s="216"/>
      <c r="AW32" s="216"/>
      <c r="AX32" s="626" t="s">
        <v>321</v>
      </c>
      <c r="AY32" s="627"/>
      <c r="AZ32" s="627"/>
      <c r="BA32" s="627"/>
      <c r="BB32" s="627"/>
      <c r="BC32" s="627"/>
      <c r="BD32" s="627"/>
      <c r="BE32" s="627"/>
      <c r="BF32" s="628"/>
      <c r="BG32" s="698">
        <v>99.4</v>
      </c>
      <c r="BH32" s="669"/>
      <c r="BI32" s="669"/>
      <c r="BJ32" s="669"/>
      <c r="BK32" s="669"/>
      <c r="BL32" s="669"/>
      <c r="BM32" s="635">
        <v>98.9</v>
      </c>
      <c r="BN32" s="686"/>
      <c r="BO32" s="686"/>
      <c r="BP32" s="686"/>
      <c r="BQ32" s="687"/>
      <c r="BR32" s="698">
        <v>99.3</v>
      </c>
      <c r="BS32" s="669"/>
      <c r="BT32" s="669"/>
      <c r="BU32" s="669"/>
      <c r="BV32" s="669"/>
      <c r="BW32" s="669"/>
      <c r="BX32" s="635">
        <v>98.6</v>
      </c>
      <c r="BY32" s="686"/>
      <c r="BZ32" s="686"/>
      <c r="CA32" s="686"/>
      <c r="CB32" s="687"/>
      <c r="CD32" s="682"/>
      <c r="CE32" s="683"/>
      <c r="CF32" s="644" t="s">
        <v>322</v>
      </c>
      <c r="CG32" s="645"/>
      <c r="CH32" s="645"/>
      <c r="CI32" s="645"/>
      <c r="CJ32" s="645"/>
      <c r="CK32" s="645"/>
      <c r="CL32" s="645"/>
      <c r="CM32" s="645"/>
      <c r="CN32" s="645"/>
      <c r="CO32" s="645"/>
      <c r="CP32" s="645"/>
      <c r="CQ32" s="646"/>
      <c r="CR32" s="629" t="s">
        <v>244</v>
      </c>
      <c r="CS32" s="630"/>
      <c r="CT32" s="630"/>
      <c r="CU32" s="630"/>
      <c r="CV32" s="630"/>
      <c r="CW32" s="630"/>
      <c r="CX32" s="630"/>
      <c r="CY32" s="631"/>
      <c r="CZ32" s="634" t="s">
        <v>259</v>
      </c>
      <c r="DA32" s="663"/>
      <c r="DB32" s="663"/>
      <c r="DC32" s="671"/>
      <c r="DD32" s="638" t="s">
        <v>244</v>
      </c>
      <c r="DE32" s="630"/>
      <c r="DF32" s="630"/>
      <c r="DG32" s="630"/>
      <c r="DH32" s="630"/>
      <c r="DI32" s="630"/>
      <c r="DJ32" s="630"/>
      <c r="DK32" s="631"/>
      <c r="DL32" s="638" t="s">
        <v>235</v>
      </c>
      <c r="DM32" s="630"/>
      <c r="DN32" s="630"/>
      <c r="DO32" s="630"/>
      <c r="DP32" s="630"/>
      <c r="DQ32" s="630"/>
      <c r="DR32" s="630"/>
      <c r="DS32" s="630"/>
      <c r="DT32" s="630"/>
      <c r="DU32" s="630"/>
      <c r="DV32" s="631"/>
      <c r="DW32" s="634" t="s">
        <v>244</v>
      </c>
      <c r="DX32" s="663"/>
      <c r="DY32" s="663"/>
      <c r="DZ32" s="663"/>
      <c r="EA32" s="663"/>
      <c r="EB32" s="663"/>
      <c r="EC32" s="664"/>
    </row>
    <row r="33" spans="2:133" ht="11.25" customHeight="1">
      <c r="B33" s="665" t="s">
        <v>323</v>
      </c>
      <c r="C33" s="666"/>
      <c r="D33" s="666"/>
      <c r="E33" s="666"/>
      <c r="F33" s="666"/>
      <c r="G33" s="666"/>
      <c r="H33" s="666"/>
      <c r="I33" s="666"/>
      <c r="J33" s="666"/>
      <c r="K33" s="666"/>
      <c r="L33" s="666"/>
      <c r="M33" s="666"/>
      <c r="N33" s="666"/>
      <c r="O33" s="666"/>
      <c r="P33" s="666"/>
      <c r="Q33" s="667"/>
      <c r="R33" s="629" t="s">
        <v>259</v>
      </c>
      <c r="S33" s="630"/>
      <c r="T33" s="630"/>
      <c r="U33" s="630"/>
      <c r="V33" s="630"/>
      <c r="W33" s="630"/>
      <c r="X33" s="630"/>
      <c r="Y33" s="631"/>
      <c r="Z33" s="632" t="s">
        <v>137</v>
      </c>
      <c r="AA33" s="632"/>
      <c r="AB33" s="632"/>
      <c r="AC33" s="632"/>
      <c r="AD33" s="633" t="s">
        <v>137</v>
      </c>
      <c r="AE33" s="633"/>
      <c r="AF33" s="633"/>
      <c r="AG33" s="633"/>
      <c r="AH33" s="633"/>
      <c r="AI33" s="633"/>
      <c r="AJ33" s="633"/>
      <c r="AK33" s="633"/>
      <c r="AL33" s="634" t="s">
        <v>235</v>
      </c>
      <c r="AM33" s="635"/>
      <c r="AN33" s="635"/>
      <c r="AO33" s="636"/>
      <c r="AP33" s="693"/>
      <c r="AQ33" s="694"/>
      <c r="AR33" s="694"/>
      <c r="AS33" s="694"/>
      <c r="AT33" s="697"/>
      <c r="AU33" s="218"/>
      <c r="AV33" s="218"/>
      <c r="AW33" s="218"/>
      <c r="AX33" s="673" t="s">
        <v>324</v>
      </c>
      <c r="AY33" s="674"/>
      <c r="AZ33" s="674"/>
      <c r="BA33" s="674"/>
      <c r="BB33" s="674"/>
      <c r="BC33" s="674"/>
      <c r="BD33" s="674"/>
      <c r="BE33" s="674"/>
      <c r="BF33" s="675"/>
      <c r="BG33" s="699">
        <v>99.2</v>
      </c>
      <c r="BH33" s="700"/>
      <c r="BI33" s="700"/>
      <c r="BJ33" s="700"/>
      <c r="BK33" s="700"/>
      <c r="BL33" s="700"/>
      <c r="BM33" s="701">
        <v>97.8</v>
      </c>
      <c r="BN33" s="700"/>
      <c r="BO33" s="700"/>
      <c r="BP33" s="700"/>
      <c r="BQ33" s="702"/>
      <c r="BR33" s="699">
        <v>98.5</v>
      </c>
      <c r="BS33" s="700"/>
      <c r="BT33" s="700"/>
      <c r="BU33" s="700"/>
      <c r="BV33" s="700"/>
      <c r="BW33" s="700"/>
      <c r="BX33" s="701">
        <v>96.8</v>
      </c>
      <c r="BY33" s="700"/>
      <c r="BZ33" s="700"/>
      <c r="CA33" s="700"/>
      <c r="CB33" s="702"/>
      <c r="CD33" s="644" t="s">
        <v>325</v>
      </c>
      <c r="CE33" s="645"/>
      <c r="CF33" s="645"/>
      <c r="CG33" s="645"/>
      <c r="CH33" s="645"/>
      <c r="CI33" s="645"/>
      <c r="CJ33" s="645"/>
      <c r="CK33" s="645"/>
      <c r="CL33" s="645"/>
      <c r="CM33" s="645"/>
      <c r="CN33" s="645"/>
      <c r="CO33" s="645"/>
      <c r="CP33" s="645"/>
      <c r="CQ33" s="646"/>
      <c r="CR33" s="629">
        <v>9305666</v>
      </c>
      <c r="CS33" s="669"/>
      <c r="CT33" s="669"/>
      <c r="CU33" s="669"/>
      <c r="CV33" s="669"/>
      <c r="CW33" s="669"/>
      <c r="CX33" s="669"/>
      <c r="CY33" s="670"/>
      <c r="CZ33" s="634">
        <v>49.3</v>
      </c>
      <c r="DA33" s="663"/>
      <c r="DB33" s="663"/>
      <c r="DC33" s="671"/>
      <c r="DD33" s="638">
        <v>6502100</v>
      </c>
      <c r="DE33" s="669"/>
      <c r="DF33" s="669"/>
      <c r="DG33" s="669"/>
      <c r="DH33" s="669"/>
      <c r="DI33" s="669"/>
      <c r="DJ33" s="669"/>
      <c r="DK33" s="670"/>
      <c r="DL33" s="638">
        <v>5114907</v>
      </c>
      <c r="DM33" s="669"/>
      <c r="DN33" s="669"/>
      <c r="DO33" s="669"/>
      <c r="DP33" s="669"/>
      <c r="DQ33" s="669"/>
      <c r="DR33" s="669"/>
      <c r="DS33" s="669"/>
      <c r="DT33" s="669"/>
      <c r="DU33" s="669"/>
      <c r="DV33" s="670"/>
      <c r="DW33" s="634">
        <v>44.3</v>
      </c>
      <c r="DX33" s="663"/>
      <c r="DY33" s="663"/>
      <c r="DZ33" s="663"/>
      <c r="EA33" s="663"/>
      <c r="EB33" s="663"/>
      <c r="EC33" s="664"/>
    </row>
    <row r="34" spans="2:133" ht="11.25" customHeight="1">
      <c r="B34" s="626" t="s">
        <v>326</v>
      </c>
      <c r="C34" s="627"/>
      <c r="D34" s="627"/>
      <c r="E34" s="627"/>
      <c r="F34" s="627"/>
      <c r="G34" s="627"/>
      <c r="H34" s="627"/>
      <c r="I34" s="627"/>
      <c r="J34" s="627"/>
      <c r="K34" s="627"/>
      <c r="L34" s="627"/>
      <c r="M34" s="627"/>
      <c r="N34" s="627"/>
      <c r="O34" s="627"/>
      <c r="P34" s="627"/>
      <c r="Q34" s="628"/>
      <c r="R34" s="629">
        <v>1495363</v>
      </c>
      <c r="S34" s="630"/>
      <c r="T34" s="630"/>
      <c r="U34" s="630"/>
      <c r="V34" s="630"/>
      <c r="W34" s="630"/>
      <c r="X34" s="630"/>
      <c r="Y34" s="631"/>
      <c r="Z34" s="632">
        <v>7.3</v>
      </c>
      <c r="AA34" s="632"/>
      <c r="AB34" s="632"/>
      <c r="AC34" s="632"/>
      <c r="AD34" s="633" t="s">
        <v>137</v>
      </c>
      <c r="AE34" s="633"/>
      <c r="AF34" s="633"/>
      <c r="AG34" s="633"/>
      <c r="AH34" s="633"/>
      <c r="AI34" s="633"/>
      <c r="AJ34" s="633"/>
      <c r="AK34" s="633"/>
      <c r="AL34" s="634" t="s">
        <v>244</v>
      </c>
      <c r="AM34" s="635"/>
      <c r="AN34" s="635"/>
      <c r="AO34" s="636"/>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4" t="s">
        <v>327</v>
      </c>
      <c r="CE34" s="645"/>
      <c r="CF34" s="645"/>
      <c r="CG34" s="645"/>
      <c r="CH34" s="645"/>
      <c r="CI34" s="645"/>
      <c r="CJ34" s="645"/>
      <c r="CK34" s="645"/>
      <c r="CL34" s="645"/>
      <c r="CM34" s="645"/>
      <c r="CN34" s="645"/>
      <c r="CO34" s="645"/>
      <c r="CP34" s="645"/>
      <c r="CQ34" s="646"/>
      <c r="CR34" s="629">
        <v>2649737</v>
      </c>
      <c r="CS34" s="630"/>
      <c r="CT34" s="630"/>
      <c r="CU34" s="630"/>
      <c r="CV34" s="630"/>
      <c r="CW34" s="630"/>
      <c r="CX34" s="630"/>
      <c r="CY34" s="631"/>
      <c r="CZ34" s="634">
        <v>14</v>
      </c>
      <c r="DA34" s="663"/>
      <c r="DB34" s="663"/>
      <c r="DC34" s="671"/>
      <c r="DD34" s="638">
        <v>1977236</v>
      </c>
      <c r="DE34" s="630"/>
      <c r="DF34" s="630"/>
      <c r="DG34" s="630"/>
      <c r="DH34" s="630"/>
      <c r="DI34" s="630"/>
      <c r="DJ34" s="630"/>
      <c r="DK34" s="631"/>
      <c r="DL34" s="638">
        <v>1825145</v>
      </c>
      <c r="DM34" s="630"/>
      <c r="DN34" s="630"/>
      <c r="DO34" s="630"/>
      <c r="DP34" s="630"/>
      <c r="DQ34" s="630"/>
      <c r="DR34" s="630"/>
      <c r="DS34" s="630"/>
      <c r="DT34" s="630"/>
      <c r="DU34" s="630"/>
      <c r="DV34" s="631"/>
      <c r="DW34" s="634">
        <v>15.8</v>
      </c>
      <c r="DX34" s="663"/>
      <c r="DY34" s="663"/>
      <c r="DZ34" s="663"/>
      <c r="EA34" s="663"/>
      <c r="EB34" s="663"/>
      <c r="EC34" s="664"/>
    </row>
    <row r="35" spans="2:133" ht="11.25" customHeight="1">
      <c r="B35" s="626" t="s">
        <v>328</v>
      </c>
      <c r="C35" s="627"/>
      <c r="D35" s="627"/>
      <c r="E35" s="627"/>
      <c r="F35" s="627"/>
      <c r="G35" s="627"/>
      <c r="H35" s="627"/>
      <c r="I35" s="627"/>
      <c r="J35" s="627"/>
      <c r="K35" s="627"/>
      <c r="L35" s="627"/>
      <c r="M35" s="627"/>
      <c r="N35" s="627"/>
      <c r="O35" s="627"/>
      <c r="P35" s="627"/>
      <c r="Q35" s="628"/>
      <c r="R35" s="629">
        <v>42465</v>
      </c>
      <c r="S35" s="630"/>
      <c r="T35" s="630"/>
      <c r="U35" s="630"/>
      <c r="V35" s="630"/>
      <c r="W35" s="630"/>
      <c r="X35" s="630"/>
      <c r="Y35" s="631"/>
      <c r="Z35" s="632">
        <v>0.2</v>
      </c>
      <c r="AA35" s="632"/>
      <c r="AB35" s="632"/>
      <c r="AC35" s="632"/>
      <c r="AD35" s="633">
        <v>10524</v>
      </c>
      <c r="AE35" s="633"/>
      <c r="AF35" s="633"/>
      <c r="AG35" s="633"/>
      <c r="AH35" s="633"/>
      <c r="AI35" s="633"/>
      <c r="AJ35" s="633"/>
      <c r="AK35" s="633"/>
      <c r="AL35" s="634">
        <v>0.1</v>
      </c>
      <c r="AM35" s="635"/>
      <c r="AN35" s="635"/>
      <c r="AO35" s="636"/>
      <c r="AP35" s="221"/>
      <c r="AQ35" s="608" t="s">
        <v>329</v>
      </c>
      <c r="AR35" s="609"/>
      <c r="AS35" s="609"/>
      <c r="AT35" s="609"/>
      <c r="AU35" s="609"/>
      <c r="AV35" s="609"/>
      <c r="AW35" s="609"/>
      <c r="AX35" s="609"/>
      <c r="AY35" s="609"/>
      <c r="AZ35" s="609"/>
      <c r="BA35" s="609"/>
      <c r="BB35" s="609"/>
      <c r="BC35" s="609"/>
      <c r="BD35" s="609"/>
      <c r="BE35" s="609"/>
      <c r="BF35" s="610"/>
      <c r="BG35" s="608" t="s">
        <v>330</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331</v>
      </c>
      <c r="CE35" s="645"/>
      <c r="CF35" s="645"/>
      <c r="CG35" s="645"/>
      <c r="CH35" s="645"/>
      <c r="CI35" s="645"/>
      <c r="CJ35" s="645"/>
      <c r="CK35" s="645"/>
      <c r="CL35" s="645"/>
      <c r="CM35" s="645"/>
      <c r="CN35" s="645"/>
      <c r="CO35" s="645"/>
      <c r="CP35" s="645"/>
      <c r="CQ35" s="646"/>
      <c r="CR35" s="629">
        <v>72110</v>
      </c>
      <c r="CS35" s="669"/>
      <c r="CT35" s="669"/>
      <c r="CU35" s="669"/>
      <c r="CV35" s="669"/>
      <c r="CW35" s="669"/>
      <c r="CX35" s="669"/>
      <c r="CY35" s="670"/>
      <c r="CZ35" s="634">
        <v>0.4</v>
      </c>
      <c r="DA35" s="663"/>
      <c r="DB35" s="663"/>
      <c r="DC35" s="671"/>
      <c r="DD35" s="638">
        <v>43592</v>
      </c>
      <c r="DE35" s="669"/>
      <c r="DF35" s="669"/>
      <c r="DG35" s="669"/>
      <c r="DH35" s="669"/>
      <c r="DI35" s="669"/>
      <c r="DJ35" s="669"/>
      <c r="DK35" s="670"/>
      <c r="DL35" s="638">
        <v>39976</v>
      </c>
      <c r="DM35" s="669"/>
      <c r="DN35" s="669"/>
      <c r="DO35" s="669"/>
      <c r="DP35" s="669"/>
      <c r="DQ35" s="669"/>
      <c r="DR35" s="669"/>
      <c r="DS35" s="669"/>
      <c r="DT35" s="669"/>
      <c r="DU35" s="669"/>
      <c r="DV35" s="670"/>
      <c r="DW35" s="634">
        <v>0.3</v>
      </c>
      <c r="DX35" s="663"/>
      <c r="DY35" s="663"/>
      <c r="DZ35" s="663"/>
      <c r="EA35" s="663"/>
      <c r="EB35" s="663"/>
      <c r="EC35" s="664"/>
    </row>
    <row r="36" spans="2:133" ht="11.25" customHeight="1">
      <c r="B36" s="626" t="s">
        <v>332</v>
      </c>
      <c r="C36" s="627"/>
      <c r="D36" s="627"/>
      <c r="E36" s="627"/>
      <c r="F36" s="627"/>
      <c r="G36" s="627"/>
      <c r="H36" s="627"/>
      <c r="I36" s="627"/>
      <c r="J36" s="627"/>
      <c r="K36" s="627"/>
      <c r="L36" s="627"/>
      <c r="M36" s="627"/>
      <c r="N36" s="627"/>
      <c r="O36" s="627"/>
      <c r="P36" s="627"/>
      <c r="Q36" s="628"/>
      <c r="R36" s="629">
        <v>130343</v>
      </c>
      <c r="S36" s="630"/>
      <c r="T36" s="630"/>
      <c r="U36" s="630"/>
      <c r="V36" s="630"/>
      <c r="W36" s="630"/>
      <c r="X36" s="630"/>
      <c r="Y36" s="631"/>
      <c r="Z36" s="632">
        <v>0.6</v>
      </c>
      <c r="AA36" s="632"/>
      <c r="AB36" s="632"/>
      <c r="AC36" s="632"/>
      <c r="AD36" s="633" t="s">
        <v>137</v>
      </c>
      <c r="AE36" s="633"/>
      <c r="AF36" s="633"/>
      <c r="AG36" s="633"/>
      <c r="AH36" s="633"/>
      <c r="AI36" s="633"/>
      <c r="AJ36" s="633"/>
      <c r="AK36" s="633"/>
      <c r="AL36" s="634" t="s">
        <v>235</v>
      </c>
      <c r="AM36" s="635"/>
      <c r="AN36" s="635"/>
      <c r="AO36" s="636"/>
      <c r="AP36" s="221"/>
      <c r="AQ36" s="703" t="s">
        <v>333</v>
      </c>
      <c r="AR36" s="704"/>
      <c r="AS36" s="704"/>
      <c r="AT36" s="704"/>
      <c r="AU36" s="704"/>
      <c r="AV36" s="704"/>
      <c r="AW36" s="704"/>
      <c r="AX36" s="704"/>
      <c r="AY36" s="705"/>
      <c r="AZ36" s="618">
        <v>2195153</v>
      </c>
      <c r="BA36" s="619"/>
      <c r="BB36" s="619"/>
      <c r="BC36" s="619"/>
      <c r="BD36" s="619"/>
      <c r="BE36" s="619"/>
      <c r="BF36" s="706"/>
      <c r="BG36" s="640" t="s">
        <v>334</v>
      </c>
      <c r="BH36" s="641"/>
      <c r="BI36" s="641"/>
      <c r="BJ36" s="641"/>
      <c r="BK36" s="641"/>
      <c r="BL36" s="641"/>
      <c r="BM36" s="641"/>
      <c r="BN36" s="641"/>
      <c r="BO36" s="641"/>
      <c r="BP36" s="641"/>
      <c r="BQ36" s="641"/>
      <c r="BR36" s="641"/>
      <c r="BS36" s="641"/>
      <c r="BT36" s="641"/>
      <c r="BU36" s="642"/>
      <c r="BV36" s="618">
        <v>73426</v>
      </c>
      <c r="BW36" s="619"/>
      <c r="BX36" s="619"/>
      <c r="BY36" s="619"/>
      <c r="BZ36" s="619"/>
      <c r="CA36" s="619"/>
      <c r="CB36" s="706"/>
      <c r="CD36" s="644" t="s">
        <v>335</v>
      </c>
      <c r="CE36" s="645"/>
      <c r="CF36" s="645"/>
      <c r="CG36" s="645"/>
      <c r="CH36" s="645"/>
      <c r="CI36" s="645"/>
      <c r="CJ36" s="645"/>
      <c r="CK36" s="645"/>
      <c r="CL36" s="645"/>
      <c r="CM36" s="645"/>
      <c r="CN36" s="645"/>
      <c r="CO36" s="645"/>
      <c r="CP36" s="645"/>
      <c r="CQ36" s="646"/>
      <c r="CR36" s="629">
        <v>3676793</v>
      </c>
      <c r="CS36" s="630"/>
      <c r="CT36" s="630"/>
      <c r="CU36" s="630"/>
      <c r="CV36" s="630"/>
      <c r="CW36" s="630"/>
      <c r="CX36" s="630"/>
      <c r="CY36" s="631"/>
      <c r="CZ36" s="634">
        <v>19.5</v>
      </c>
      <c r="DA36" s="663"/>
      <c r="DB36" s="663"/>
      <c r="DC36" s="671"/>
      <c r="DD36" s="638">
        <v>2610494</v>
      </c>
      <c r="DE36" s="630"/>
      <c r="DF36" s="630"/>
      <c r="DG36" s="630"/>
      <c r="DH36" s="630"/>
      <c r="DI36" s="630"/>
      <c r="DJ36" s="630"/>
      <c r="DK36" s="631"/>
      <c r="DL36" s="638">
        <v>2197520</v>
      </c>
      <c r="DM36" s="630"/>
      <c r="DN36" s="630"/>
      <c r="DO36" s="630"/>
      <c r="DP36" s="630"/>
      <c r="DQ36" s="630"/>
      <c r="DR36" s="630"/>
      <c r="DS36" s="630"/>
      <c r="DT36" s="630"/>
      <c r="DU36" s="630"/>
      <c r="DV36" s="631"/>
      <c r="DW36" s="634">
        <v>19</v>
      </c>
      <c r="DX36" s="663"/>
      <c r="DY36" s="663"/>
      <c r="DZ36" s="663"/>
      <c r="EA36" s="663"/>
      <c r="EB36" s="663"/>
      <c r="EC36" s="664"/>
    </row>
    <row r="37" spans="2:133" ht="11.25" customHeight="1">
      <c r="B37" s="626" t="s">
        <v>336</v>
      </c>
      <c r="C37" s="627"/>
      <c r="D37" s="627"/>
      <c r="E37" s="627"/>
      <c r="F37" s="627"/>
      <c r="G37" s="627"/>
      <c r="H37" s="627"/>
      <c r="I37" s="627"/>
      <c r="J37" s="627"/>
      <c r="K37" s="627"/>
      <c r="L37" s="627"/>
      <c r="M37" s="627"/>
      <c r="N37" s="627"/>
      <c r="O37" s="627"/>
      <c r="P37" s="627"/>
      <c r="Q37" s="628"/>
      <c r="R37" s="629">
        <v>304164</v>
      </c>
      <c r="S37" s="630"/>
      <c r="T37" s="630"/>
      <c r="U37" s="630"/>
      <c r="V37" s="630"/>
      <c r="W37" s="630"/>
      <c r="X37" s="630"/>
      <c r="Y37" s="631"/>
      <c r="Z37" s="632">
        <v>1.5</v>
      </c>
      <c r="AA37" s="632"/>
      <c r="AB37" s="632"/>
      <c r="AC37" s="632"/>
      <c r="AD37" s="633" t="s">
        <v>235</v>
      </c>
      <c r="AE37" s="633"/>
      <c r="AF37" s="633"/>
      <c r="AG37" s="633"/>
      <c r="AH37" s="633"/>
      <c r="AI37" s="633"/>
      <c r="AJ37" s="633"/>
      <c r="AK37" s="633"/>
      <c r="AL37" s="634" t="s">
        <v>137</v>
      </c>
      <c r="AM37" s="635"/>
      <c r="AN37" s="635"/>
      <c r="AO37" s="636"/>
      <c r="AQ37" s="707" t="s">
        <v>337</v>
      </c>
      <c r="AR37" s="708"/>
      <c r="AS37" s="708"/>
      <c r="AT37" s="708"/>
      <c r="AU37" s="708"/>
      <c r="AV37" s="708"/>
      <c r="AW37" s="708"/>
      <c r="AX37" s="708"/>
      <c r="AY37" s="709"/>
      <c r="AZ37" s="629">
        <v>783372</v>
      </c>
      <c r="BA37" s="630"/>
      <c r="BB37" s="630"/>
      <c r="BC37" s="630"/>
      <c r="BD37" s="669"/>
      <c r="BE37" s="669"/>
      <c r="BF37" s="687"/>
      <c r="BG37" s="644" t="s">
        <v>338</v>
      </c>
      <c r="BH37" s="645"/>
      <c r="BI37" s="645"/>
      <c r="BJ37" s="645"/>
      <c r="BK37" s="645"/>
      <c r="BL37" s="645"/>
      <c r="BM37" s="645"/>
      <c r="BN37" s="645"/>
      <c r="BO37" s="645"/>
      <c r="BP37" s="645"/>
      <c r="BQ37" s="645"/>
      <c r="BR37" s="645"/>
      <c r="BS37" s="645"/>
      <c r="BT37" s="645"/>
      <c r="BU37" s="646"/>
      <c r="BV37" s="629">
        <v>73426</v>
      </c>
      <c r="BW37" s="630"/>
      <c r="BX37" s="630"/>
      <c r="BY37" s="630"/>
      <c r="BZ37" s="630"/>
      <c r="CA37" s="630"/>
      <c r="CB37" s="639"/>
      <c r="CD37" s="644" t="s">
        <v>339</v>
      </c>
      <c r="CE37" s="645"/>
      <c r="CF37" s="645"/>
      <c r="CG37" s="645"/>
      <c r="CH37" s="645"/>
      <c r="CI37" s="645"/>
      <c r="CJ37" s="645"/>
      <c r="CK37" s="645"/>
      <c r="CL37" s="645"/>
      <c r="CM37" s="645"/>
      <c r="CN37" s="645"/>
      <c r="CO37" s="645"/>
      <c r="CP37" s="645"/>
      <c r="CQ37" s="646"/>
      <c r="CR37" s="629">
        <v>1106939</v>
      </c>
      <c r="CS37" s="669"/>
      <c r="CT37" s="669"/>
      <c r="CU37" s="669"/>
      <c r="CV37" s="669"/>
      <c r="CW37" s="669"/>
      <c r="CX37" s="669"/>
      <c r="CY37" s="670"/>
      <c r="CZ37" s="634">
        <v>5.9</v>
      </c>
      <c r="DA37" s="663"/>
      <c r="DB37" s="663"/>
      <c r="DC37" s="671"/>
      <c r="DD37" s="638">
        <v>1106939</v>
      </c>
      <c r="DE37" s="669"/>
      <c r="DF37" s="669"/>
      <c r="DG37" s="669"/>
      <c r="DH37" s="669"/>
      <c r="DI37" s="669"/>
      <c r="DJ37" s="669"/>
      <c r="DK37" s="670"/>
      <c r="DL37" s="638">
        <v>1106939</v>
      </c>
      <c r="DM37" s="669"/>
      <c r="DN37" s="669"/>
      <c r="DO37" s="669"/>
      <c r="DP37" s="669"/>
      <c r="DQ37" s="669"/>
      <c r="DR37" s="669"/>
      <c r="DS37" s="669"/>
      <c r="DT37" s="669"/>
      <c r="DU37" s="669"/>
      <c r="DV37" s="670"/>
      <c r="DW37" s="634">
        <v>9.6</v>
      </c>
      <c r="DX37" s="663"/>
      <c r="DY37" s="663"/>
      <c r="DZ37" s="663"/>
      <c r="EA37" s="663"/>
      <c r="EB37" s="663"/>
      <c r="EC37" s="664"/>
    </row>
    <row r="38" spans="2:133" ht="11.25" customHeight="1">
      <c r="B38" s="626" t="s">
        <v>340</v>
      </c>
      <c r="C38" s="627"/>
      <c r="D38" s="627"/>
      <c r="E38" s="627"/>
      <c r="F38" s="627"/>
      <c r="G38" s="627"/>
      <c r="H38" s="627"/>
      <c r="I38" s="627"/>
      <c r="J38" s="627"/>
      <c r="K38" s="627"/>
      <c r="L38" s="627"/>
      <c r="M38" s="627"/>
      <c r="N38" s="627"/>
      <c r="O38" s="627"/>
      <c r="P38" s="627"/>
      <c r="Q38" s="628"/>
      <c r="R38" s="629">
        <v>1014306</v>
      </c>
      <c r="S38" s="630"/>
      <c r="T38" s="630"/>
      <c r="U38" s="630"/>
      <c r="V38" s="630"/>
      <c r="W38" s="630"/>
      <c r="X38" s="630"/>
      <c r="Y38" s="631"/>
      <c r="Z38" s="632">
        <v>4.9000000000000004</v>
      </c>
      <c r="AA38" s="632"/>
      <c r="AB38" s="632"/>
      <c r="AC38" s="632"/>
      <c r="AD38" s="633" t="s">
        <v>259</v>
      </c>
      <c r="AE38" s="633"/>
      <c r="AF38" s="633"/>
      <c r="AG38" s="633"/>
      <c r="AH38" s="633"/>
      <c r="AI38" s="633"/>
      <c r="AJ38" s="633"/>
      <c r="AK38" s="633"/>
      <c r="AL38" s="634" t="s">
        <v>137</v>
      </c>
      <c r="AM38" s="635"/>
      <c r="AN38" s="635"/>
      <c r="AO38" s="636"/>
      <c r="AQ38" s="707" t="s">
        <v>341</v>
      </c>
      <c r="AR38" s="708"/>
      <c r="AS38" s="708"/>
      <c r="AT38" s="708"/>
      <c r="AU38" s="708"/>
      <c r="AV38" s="708"/>
      <c r="AW38" s="708"/>
      <c r="AX38" s="708"/>
      <c r="AY38" s="709"/>
      <c r="AZ38" s="629">
        <v>129874</v>
      </c>
      <c r="BA38" s="630"/>
      <c r="BB38" s="630"/>
      <c r="BC38" s="630"/>
      <c r="BD38" s="669"/>
      <c r="BE38" s="669"/>
      <c r="BF38" s="687"/>
      <c r="BG38" s="644" t="s">
        <v>342</v>
      </c>
      <c r="BH38" s="645"/>
      <c r="BI38" s="645"/>
      <c r="BJ38" s="645"/>
      <c r="BK38" s="645"/>
      <c r="BL38" s="645"/>
      <c r="BM38" s="645"/>
      <c r="BN38" s="645"/>
      <c r="BO38" s="645"/>
      <c r="BP38" s="645"/>
      <c r="BQ38" s="645"/>
      <c r="BR38" s="645"/>
      <c r="BS38" s="645"/>
      <c r="BT38" s="645"/>
      <c r="BU38" s="646"/>
      <c r="BV38" s="629">
        <v>5085</v>
      </c>
      <c r="BW38" s="630"/>
      <c r="BX38" s="630"/>
      <c r="BY38" s="630"/>
      <c r="BZ38" s="630"/>
      <c r="CA38" s="630"/>
      <c r="CB38" s="639"/>
      <c r="CD38" s="644" t="s">
        <v>343</v>
      </c>
      <c r="CE38" s="645"/>
      <c r="CF38" s="645"/>
      <c r="CG38" s="645"/>
      <c r="CH38" s="645"/>
      <c r="CI38" s="645"/>
      <c r="CJ38" s="645"/>
      <c r="CK38" s="645"/>
      <c r="CL38" s="645"/>
      <c r="CM38" s="645"/>
      <c r="CN38" s="645"/>
      <c r="CO38" s="645"/>
      <c r="CP38" s="645"/>
      <c r="CQ38" s="646"/>
      <c r="CR38" s="629">
        <v>1371464</v>
      </c>
      <c r="CS38" s="630"/>
      <c r="CT38" s="630"/>
      <c r="CU38" s="630"/>
      <c r="CV38" s="630"/>
      <c r="CW38" s="630"/>
      <c r="CX38" s="630"/>
      <c r="CY38" s="631"/>
      <c r="CZ38" s="634">
        <v>7.3</v>
      </c>
      <c r="DA38" s="663"/>
      <c r="DB38" s="663"/>
      <c r="DC38" s="671"/>
      <c r="DD38" s="638">
        <v>1041966</v>
      </c>
      <c r="DE38" s="630"/>
      <c r="DF38" s="630"/>
      <c r="DG38" s="630"/>
      <c r="DH38" s="630"/>
      <c r="DI38" s="630"/>
      <c r="DJ38" s="630"/>
      <c r="DK38" s="631"/>
      <c r="DL38" s="638">
        <v>990273</v>
      </c>
      <c r="DM38" s="630"/>
      <c r="DN38" s="630"/>
      <c r="DO38" s="630"/>
      <c r="DP38" s="630"/>
      <c r="DQ38" s="630"/>
      <c r="DR38" s="630"/>
      <c r="DS38" s="630"/>
      <c r="DT38" s="630"/>
      <c r="DU38" s="630"/>
      <c r="DV38" s="631"/>
      <c r="DW38" s="634">
        <v>8.6</v>
      </c>
      <c r="DX38" s="663"/>
      <c r="DY38" s="663"/>
      <c r="DZ38" s="663"/>
      <c r="EA38" s="663"/>
      <c r="EB38" s="663"/>
      <c r="EC38" s="664"/>
    </row>
    <row r="39" spans="2:133" ht="11.25" customHeight="1">
      <c r="B39" s="626" t="s">
        <v>344</v>
      </c>
      <c r="C39" s="627"/>
      <c r="D39" s="627"/>
      <c r="E39" s="627"/>
      <c r="F39" s="627"/>
      <c r="G39" s="627"/>
      <c r="H39" s="627"/>
      <c r="I39" s="627"/>
      <c r="J39" s="627"/>
      <c r="K39" s="627"/>
      <c r="L39" s="627"/>
      <c r="M39" s="627"/>
      <c r="N39" s="627"/>
      <c r="O39" s="627"/>
      <c r="P39" s="627"/>
      <c r="Q39" s="628"/>
      <c r="R39" s="629">
        <v>222247</v>
      </c>
      <c r="S39" s="630"/>
      <c r="T39" s="630"/>
      <c r="U39" s="630"/>
      <c r="V39" s="630"/>
      <c r="W39" s="630"/>
      <c r="X39" s="630"/>
      <c r="Y39" s="631"/>
      <c r="Z39" s="632">
        <v>1.1000000000000001</v>
      </c>
      <c r="AA39" s="632"/>
      <c r="AB39" s="632"/>
      <c r="AC39" s="632"/>
      <c r="AD39" s="633">
        <v>23963</v>
      </c>
      <c r="AE39" s="633"/>
      <c r="AF39" s="633"/>
      <c r="AG39" s="633"/>
      <c r="AH39" s="633"/>
      <c r="AI39" s="633"/>
      <c r="AJ39" s="633"/>
      <c r="AK39" s="633"/>
      <c r="AL39" s="634">
        <v>0.2</v>
      </c>
      <c r="AM39" s="635"/>
      <c r="AN39" s="635"/>
      <c r="AO39" s="636"/>
      <c r="AQ39" s="707" t="s">
        <v>345</v>
      </c>
      <c r="AR39" s="708"/>
      <c r="AS39" s="708"/>
      <c r="AT39" s="708"/>
      <c r="AU39" s="708"/>
      <c r="AV39" s="708"/>
      <c r="AW39" s="708"/>
      <c r="AX39" s="708"/>
      <c r="AY39" s="709"/>
      <c r="AZ39" s="629">
        <v>118798</v>
      </c>
      <c r="BA39" s="630"/>
      <c r="BB39" s="630"/>
      <c r="BC39" s="630"/>
      <c r="BD39" s="669"/>
      <c r="BE39" s="669"/>
      <c r="BF39" s="687"/>
      <c r="BG39" s="644" t="s">
        <v>346</v>
      </c>
      <c r="BH39" s="645"/>
      <c r="BI39" s="645"/>
      <c r="BJ39" s="645"/>
      <c r="BK39" s="645"/>
      <c r="BL39" s="645"/>
      <c r="BM39" s="645"/>
      <c r="BN39" s="645"/>
      <c r="BO39" s="645"/>
      <c r="BP39" s="645"/>
      <c r="BQ39" s="645"/>
      <c r="BR39" s="645"/>
      <c r="BS39" s="645"/>
      <c r="BT39" s="645"/>
      <c r="BU39" s="646"/>
      <c r="BV39" s="629">
        <v>7963</v>
      </c>
      <c r="BW39" s="630"/>
      <c r="BX39" s="630"/>
      <c r="BY39" s="630"/>
      <c r="BZ39" s="630"/>
      <c r="CA39" s="630"/>
      <c r="CB39" s="639"/>
      <c r="CD39" s="644" t="s">
        <v>347</v>
      </c>
      <c r="CE39" s="645"/>
      <c r="CF39" s="645"/>
      <c r="CG39" s="645"/>
      <c r="CH39" s="645"/>
      <c r="CI39" s="645"/>
      <c r="CJ39" s="645"/>
      <c r="CK39" s="645"/>
      <c r="CL39" s="645"/>
      <c r="CM39" s="645"/>
      <c r="CN39" s="645"/>
      <c r="CO39" s="645"/>
      <c r="CP39" s="645"/>
      <c r="CQ39" s="646"/>
      <c r="CR39" s="629">
        <v>1087417</v>
      </c>
      <c r="CS39" s="669"/>
      <c r="CT39" s="669"/>
      <c r="CU39" s="669"/>
      <c r="CV39" s="669"/>
      <c r="CW39" s="669"/>
      <c r="CX39" s="669"/>
      <c r="CY39" s="670"/>
      <c r="CZ39" s="634">
        <v>5.8</v>
      </c>
      <c r="DA39" s="663"/>
      <c r="DB39" s="663"/>
      <c r="DC39" s="671"/>
      <c r="DD39" s="638">
        <v>437567</v>
      </c>
      <c r="DE39" s="669"/>
      <c r="DF39" s="669"/>
      <c r="DG39" s="669"/>
      <c r="DH39" s="669"/>
      <c r="DI39" s="669"/>
      <c r="DJ39" s="669"/>
      <c r="DK39" s="670"/>
      <c r="DL39" s="638" t="s">
        <v>259</v>
      </c>
      <c r="DM39" s="669"/>
      <c r="DN39" s="669"/>
      <c r="DO39" s="669"/>
      <c r="DP39" s="669"/>
      <c r="DQ39" s="669"/>
      <c r="DR39" s="669"/>
      <c r="DS39" s="669"/>
      <c r="DT39" s="669"/>
      <c r="DU39" s="669"/>
      <c r="DV39" s="670"/>
      <c r="DW39" s="634" t="s">
        <v>137</v>
      </c>
      <c r="DX39" s="663"/>
      <c r="DY39" s="663"/>
      <c r="DZ39" s="663"/>
      <c r="EA39" s="663"/>
      <c r="EB39" s="663"/>
      <c r="EC39" s="664"/>
    </row>
    <row r="40" spans="2:133" ht="11.25" customHeight="1">
      <c r="B40" s="626" t="s">
        <v>348</v>
      </c>
      <c r="C40" s="627"/>
      <c r="D40" s="627"/>
      <c r="E40" s="627"/>
      <c r="F40" s="627"/>
      <c r="G40" s="627"/>
      <c r="H40" s="627"/>
      <c r="I40" s="627"/>
      <c r="J40" s="627"/>
      <c r="K40" s="627"/>
      <c r="L40" s="627"/>
      <c r="M40" s="627"/>
      <c r="N40" s="627"/>
      <c r="O40" s="627"/>
      <c r="P40" s="627"/>
      <c r="Q40" s="628"/>
      <c r="R40" s="629">
        <v>1321500</v>
      </c>
      <c r="S40" s="630"/>
      <c r="T40" s="630"/>
      <c r="U40" s="630"/>
      <c r="V40" s="630"/>
      <c r="W40" s="630"/>
      <c r="X40" s="630"/>
      <c r="Y40" s="631"/>
      <c r="Z40" s="632">
        <v>6.4</v>
      </c>
      <c r="AA40" s="632"/>
      <c r="AB40" s="632"/>
      <c r="AC40" s="632"/>
      <c r="AD40" s="633" t="s">
        <v>235</v>
      </c>
      <c r="AE40" s="633"/>
      <c r="AF40" s="633"/>
      <c r="AG40" s="633"/>
      <c r="AH40" s="633"/>
      <c r="AI40" s="633"/>
      <c r="AJ40" s="633"/>
      <c r="AK40" s="633"/>
      <c r="AL40" s="634" t="s">
        <v>259</v>
      </c>
      <c r="AM40" s="635"/>
      <c r="AN40" s="635"/>
      <c r="AO40" s="636"/>
      <c r="AQ40" s="707" t="s">
        <v>349</v>
      </c>
      <c r="AR40" s="708"/>
      <c r="AS40" s="708"/>
      <c r="AT40" s="708"/>
      <c r="AU40" s="708"/>
      <c r="AV40" s="708"/>
      <c r="AW40" s="708"/>
      <c r="AX40" s="708"/>
      <c r="AY40" s="709"/>
      <c r="AZ40" s="629" t="s">
        <v>259</v>
      </c>
      <c r="BA40" s="630"/>
      <c r="BB40" s="630"/>
      <c r="BC40" s="630"/>
      <c r="BD40" s="669"/>
      <c r="BE40" s="669"/>
      <c r="BF40" s="687"/>
      <c r="BG40" s="710" t="s">
        <v>350</v>
      </c>
      <c r="BH40" s="711"/>
      <c r="BI40" s="711"/>
      <c r="BJ40" s="711"/>
      <c r="BK40" s="711"/>
      <c r="BL40" s="222"/>
      <c r="BM40" s="645" t="s">
        <v>351</v>
      </c>
      <c r="BN40" s="645"/>
      <c r="BO40" s="645"/>
      <c r="BP40" s="645"/>
      <c r="BQ40" s="645"/>
      <c r="BR40" s="645"/>
      <c r="BS40" s="645"/>
      <c r="BT40" s="645"/>
      <c r="BU40" s="646"/>
      <c r="BV40" s="629">
        <v>88</v>
      </c>
      <c r="BW40" s="630"/>
      <c r="BX40" s="630"/>
      <c r="BY40" s="630"/>
      <c r="BZ40" s="630"/>
      <c r="CA40" s="630"/>
      <c r="CB40" s="639"/>
      <c r="CD40" s="644" t="s">
        <v>352</v>
      </c>
      <c r="CE40" s="645"/>
      <c r="CF40" s="645"/>
      <c r="CG40" s="645"/>
      <c r="CH40" s="645"/>
      <c r="CI40" s="645"/>
      <c r="CJ40" s="645"/>
      <c r="CK40" s="645"/>
      <c r="CL40" s="645"/>
      <c r="CM40" s="645"/>
      <c r="CN40" s="645"/>
      <c r="CO40" s="645"/>
      <c r="CP40" s="645"/>
      <c r="CQ40" s="646"/>
      <c r="CR40" s="629">
        <v>448145</v>
      </c>
      <c r="CS40" s="630"/>
      <c r="CT40" s="630"/>
      <c r="CU40" s="630"/>
      <c r="CV40" s="630"/>
      <c r="CW40" s="630"/>
      <c r="CX40" s="630"/>
      <c r="CY40" s="631"/>
      <c r="CZ40" s="634">
        <v>2.4</v>
      </c>
      <c r="DA40" s="663"/>
      <c r="DB40" s="663"/>
      <c r="DC40" s="671"/>
      <c r="DD40" s="638">
        <v>391245</v>
      </c>
      <c r="DE40" s="630"/>
      <c r="DF40" s="630"/>
      <c r="DG40" s="630"/>
      <c r="DH40" s="630"/>
      <c r="DI40" s="630"/>
      <c r="DJ40" s="630"/>
      <c r="DK40" s="631"/>
      <c r="DL40" s="638">
        <v>61993</v>
      </c>
      <c r="DM40" s="630"/>
      <c r="DN40" s="630"/>
      <c r="DO40" s="630"/>
      <c r="DP40" s="630"/>
      <c r="DQ40" s="630"/>
      <c r="DR40" s="630"/>
      <c r="DS40" s="630"/>
      <c r="DT40" s="630"/>
      <c r="DU40" s="630"/>
      <c r="DV40" s="631"/>
      <c r="DW40" s="634">
        <v>0.5</v>
      </c>
      <c r="DX40" s="663"/>
      <c r="DY40" s="663"/>
      <c r="DZ40" s="663"/>
      <c r="EA40" s="663"/>
      <c r="EB40" s="663"/>
      <c r="EC40" s="664"/>
    </row>
    <row r="41" spans="2:133" ht="11.25" customHeight="1">
      <c r="B41" s="626" t="s">
        <v>353</v>
      </c>
      <c r="C41" s="627"/>
      <c r="D41" s="627"/>
      <c r="E41" s="627"/>
      <c r="F41" s="627"/>
      <c r="G41" s="627"/>
      <c r="H41" s="627"/>
      <c r="I41" s="627"/>
      <c r="J41" s="627"/>
      <c r="K41" s="627"/>
      <c r="L41" s="627"/>
      <c r="M41" s="627"/>
      <c r="N41" s="627"/>
      <c r="O41" s="627"/>
      <c r="P41" s="627"/>
      <c r="Q41" s="628"/>
      <c r="R41" s="629" t="s">
        <v>137</v>
      </c>
      <c r="S41" s="630"/>
      <c r="T41" s="630"/>
      <c r="U41" s="630"/>
      <c r="V41" s="630"/>
      <c r="W41" s="630"/>
      <c r="X41" s="630"/>
      <c r="Y41" s="631"/>
      <c r="Z41" s="632" t="s">
        <v>244</v>
      </c>
      <c r="AA41" s="632"/>
      <c r="AB41" s="632"/>
      <c r="AC41" s="632"/>
      <c r="AD41" s="633" t="s">
        <v>235</v>
      </c>
      <c r="AE41" s="633"/>
      <c r="AF41" s="633"/>
      <c r="AG41" s="633"/>
      <c r="AH41" s="633"/>
      <c r="AI41" s="633"/>
      <c r="AJ41" s="633"/>
      <c r="AK41" s="633"/>
      <c r="AL41" s="634" t="s">
        <v>137</v>
      </c>
      <c r="AM41" s="635"/>
      <c r="AN41" s="635"/>
      <c r="AO41" s="636"/>
      <c r="AQ41" s="707" t="s">
        <v>354</v>
      </c>
      <c r="AR41" s="708"/>
      <c r="AS41" s="708"/>
      <c r="AT41" s="708"/>
      <c r="AU41" s="708"/>
      <c r="AV41" s="708"/>
      <c r="AW41" s="708"/>
      <c r="AX41" s="708"/>
      <c r="AY41" s="709"/>
      <c r="AZ41" s="629">
        <v>357333</v>
      </c>
      <c r="BA41" s="630"/>
      <c r="BB41" s="630"/>
      <c r="BC41" s="630"/>
      <c r="BD41" s="669"/>
      <c r="BE41" s="669"/>
      <c r="BF41" s="687"/>
      <c r="BG41" s="710"/>
      <c r="BH41" s="711"/>
      <c r="BI41" s="711"/>
      <c r="BJ41" s="711"/>
      <c r="BK41" s="711"/>
      <c r="BL41" s="222"/>
      <c r="BM41" s="645" t="s">
        <v>355</v>
      </c>
      <c r="BN41" s="645"/>
      <c r="BO41" s="645"/>
      <c r="BP41" s="645"/>
      <c r="BQ41" s="645"/>
      <c r="BR41" s="645"/>
      <c r="BS41" s="645"/>
      <c r="BT41" s="645"/>
      <c r="BU41" s="646"/>
      <c r="BV41" s="629" t="s">
        <v>259</v>
      </c>
      <c r="BW41" s="630"/>
      <c r="BX41" s="630"/>
      <c r="BY41" s="630"/>
      <c r="BZ41" s="630"/>
      <c r="CA41" s="630"/>
      <c r="CB41" s="639"/>
      <c r="CD41" s="644" t="s">
        <v>356</v>
      </c>
      <c r="CE41" s="645"/>
      <c r="CF41" s="645"/>
      <c r="CG41" s="645"/>
      <c r="CH41" s="645"/>
      <c r="CI41" s="645"/>
      <c r="CJ41" s="645"/>
      <c r="CK41" s="645"/>
      <c r="CL41" s="645"/>
      <c r="CM41" s="645"/>
      <c r="CN41" s="645"/>
      <c r="CO41" s="645"/>
      <c r="CP41" s="645"/>
      <c r="CQ41" s="646"/>
      <c r="CR41" s="629" t="s">
        <v>244</v>
      </c>
      <c r="CS41" s="669"/>
      <c r="CT41" s="669"/>
      <c r="CU41" s="669"/>
      <c r="CV41" s="669"/>
      <c r="CW41" s="669"/>
      <c r="CX41" s="669"/>
      <c r="CY41" s="670"/>
      <c r="CZ41" s="634" t="s">
        <v>137</v>
      </c>
      <c r="DA41" s="663"/>
      <c r="DB41" s="663"/>
      <c r="DC41" s="671"/>
      <c r="DD41" s="638" t="s">
        <v>137</v>
      </c>
      <c r="DE41" s="669"/>
      <c r="DF41" s="669"/>
      <c r="DG41" s="669"/>
      <c r="DH41" s="669"/>
      <c r="DI41" s="669"/>
      <c r="DJ41" s="669"/>
      <c r="DK41" s="670"/>
      <c r="DL41" s="720"/>
      <c r="DM41" s="721"/>
      <c r="DN41" s="721"/>
      <c r="DO41" s="721"/>
      <c r="DP41" s="721"/>
      <c r="DQ41" s="721"/>
      <c r="DR41" s="721"/>
      <c r="DS41" s="721"/>
      <c r="DT41" s="721"/>
      <c r="DU41" s="721"/>
      <c r="DV41" s="722"/>
      <c r="DW41" s="717"/>
      <c r="DX41" s="718"/>
      <c r="DY41" s="718"/>
      <c r="DZ41" s="718"/>
      <c r="EA41" s="718"/>
      <c r="EB41" s="718"/>
      <c r="EC41" s="719"/>
    </row>
    <row r="42" spans="2:133" ht="11.25" customHeight="1">
      <c r="B42" s="626" t="s">
        <v>357</v>
      </c>
      <c r="C42" s="627"/>
      <c r="D42" s="627"/>
      <c r="E42" s="627"/>
      <c r="F42" s="627"/>
      <c r="G42" s="627"/>
      <c r="H42" s="627"/>
      <c r="I42" s="627"/>
      <c r="J42" s="627"/>
      <c r="K42" s="627"/>
      <c r="L42" s="627"/>
      <c r="M42" s="627"/>
      <c r="N42" s="627"/>
      <c r="O42" s="627"/>
      <c r="P42" s="627"/>
      <c r="Q42" s="628"/>
      <c r="R42" s="629" t="s">
        <v>137</v>
      </c>
      <c r="S42" s="630"/>
      <c r="T42" s="630"/>
      <c r="U42" s="630"/>
      <c r="V42" s="630"/>
      <c r="W42" s="630"/>
      <c r="X42" s="630"/>
      <c r="Y42" s="631"/>
      <c r="Z42" s="632" t="s">
        <v>257</v>
      </c>
      <c r="AA42" s="632"/>
      <c r="AB42" s="632"/>
      <c r="AC42" s="632"/>
      <c r="AD42" s="633" t="s">
        <v>244</v>
      </c>
      <c r="AE42" s="633"/>
      <c r="AF42" s="633"/>
      <c r="AG42" s="633"/>
      <c r="AH42" s="633"/>
      <c r="AI42" s="633"/>
      <c r="AJ42" s="633"/>
      <c r="AK42" s="633"/>
      <c r="AL42" s="634" t="s">
        <v>244</v>
      </c>
      <c r="AM42" s="635"/>
      <c r="AN42" s="635"/>
      <c r="AO42" s="636"/>
      <c r="AQ42" s="714" t="s">
        <v>358</v>
      </c>
      <c r="AR42" s="715"/>
      <c r="AS42" s="715"/>
      <c r="AT42" s="715"/>
      <c r="AU42" s="715"/>
      <c r="AV42" s="715"/>
      <c r="AW42" s="715"/>
      <c r="AX42" s="715"/>
      <c r="AY42" s="716"/>
      <c r="AZ42" s="723">
        <v>805776</v>
      </c>
      <c r="BA42" s="724"/>
      <c r="BB42" s="724"/>
      <c r="BC42" s="724"/>
      <c r="BD42" s="700"/>
      <c r="BE42" s="700"/>
      <c r="BF42" s="702"/>
      <c r="BG42" s="712"/>
      <c r="BH42" s="713"/>
      <c r="BI42" s="713"/>
      <c r="BJ42" s="713"/>
      <c r="BK42" s="713"/>
      <c r="BL42" s="223"/>
      <c r="BM42" s="655" t="s">
        <v>359</v>
      </c>
      <c r="BN42" s="655"/>
      <c r="BO42" s="655"/>
      <c r="BP42" s="655"/>
      <c r="BQ42" s="655"/>
      <c r="BR42" s="655"/>
      <c r="BS42" s="655"/>
      <c r="BT42" s="655"/>
      <c r="BU42" s="656"/>
      <c r="BV42" s="723">
        <v>391</v>
      </c>
      <c r="BW42" s="724"/>
      <c r="BX42" s="724"/>
      <c r="BY42" s="724"/>
      <c r="BZ42" s="724"/>
      <c r="CA42" s="724"/>
      <c r="CB42" s="736"/>
      <c r="CD42" s="626" t="s">
        <v>360</v>
      </c>
      <c r="CE42" s="627"/>
      <c r="CF42" s="627"/>
      <c r="CG42" s="627"/>
      <c r="CH42" s="627"/>
      <c r="CI42" s="627"/>
      <c r="CJ42" s="627"/>
      <c r="CK42" s="627"/>
      <c r="CL42" s="627"/>
      <c r="CM42" s="627"/>
      <c r="CN42" s="627"/>
      <c r="CO42" s="627"/>
      <c r="CP42" s="627"/>
      <c r="CQ42" s="628"/>
      <c r="CR42" s="629">
        <v>1207275</v>
      </c>
      <c r="CS42" s="669"/>
      <c r="CT42" s="669"/>
      <c r="CU42" s="669"/>
      <c r="CV42" s="669"/>
      <c r="CW42" s="669"/>
      <c r="CX42" s="669"/>
      <c r="CY42" s="670"/>
      <c r="CZ42" s="634">
        <v>6.4</v>
      </c>
      <c r="DA42" s="663"/>
      <c r="DB42" s="663"/>
      <c r="DC42" s="671"/>
      <c r="DD42" s="638">
        <v>342923</v>
      </c>
      <c r="DE42" s="669"/>
      <c r="DF42" s="669"/>
      <c r="DG42" s="669"/>
      <c r="DH42" s="669"/>
      <c r="DI42" s="669"/>
      <c r="DJ42" s="669"/>
      <c r="DK42" s="670"/>
      <c r="DL42" s="720"/>
      <c r="DM42" s="721"/>
      <c r="DN42" s="721"/>
      <c r="DO42" s="721"/>
      <c r="DP42" s="721"/>
      <c r="DQ42" s="721"/>
      <c r="DR42" s="721"/>
      <c r="DS42" s="721"/>
      <c r="DT42" s="721"/>
      <c r="DU42" s="721"/>
      <c r="DV42" s="722"/>
      <c r="DW42" s="717"/>
      <c r="DX42" s="718"/>
      <c r="DY42" s="718"/>
      <c r="DZ42" s="718"/>
      <c r="EA42" s="718"/>
      <c r="EB42" s="718"/>
      <c r="EC42" s="719"/>
    </row>
    <row r="43" spans="2:133" ht="11.25" customHeight="1">
      <c r="B43" s="626" t="s">
        <v>361</v>
      </c>
      <c r="C43" s="627"/>
      <c r="D43" s="627"/>
      <c r="E43" s="627"/>
      <c r="F43" s="627"/>
      <c r="G43" s="627"/>
      <c r="H43" s="627"/>
      <c r="I43" s="627"/>
      <c r="J43" s="627"/>
      <c r="K43" s="627"/>
      <c r="L43" s="627"/>
      <c r="M43" s="627"/>
      <c r="N43" s="627"/>
      <c r="O43" s="627"/>
      <c r="P43" s="627"/>
      <c r="Q43" s="628"/>
      <c r="R43" s="629">
        <v>517300</v>
      </c>
      <c r="S43" s="630"/>
      <c r="T43" s="630"/>
      <c r="U43" s="630"/>
      <c r="V43" s="630"/>
      <c r="W43" s="630"/>
      <c r="X43" s="630"/>
      <c r="Y43" s="631"/>
      <c r="Z43" s="632">
        <v>2.5</v>
      </c>
      <c r="AA43" s="632"/>
      <c r="AB43" s="632"/>
      <c r="AC43" s="632"/>
      <c r="AD43" s="633" t="s">
        <v>244</v>
      </c>
      <c r="AE43" s="633"/>
      <c r="AF43" s="633"/>
      <c r="AG43" s="633"/>
      <c r="AH43" s="633"/>
      <c r="AI43" s="633"/>
      <c r="AJ43" s="633"/>
      <c r="AK43" s="633"/>
      <c r="AL43" s="634" t="s">
        <v>137</v>
      </c>
      <c r="AM43" s="635"/>
      <c r="AN43" s="635"/>
      <c r="AO43" s="636"/>
      <c r="BV43" s="224"/>
      <c r="BW43" s="224"/>
      <c r="BX43" s="224"/>
      <c r="BY43" s="224"/>
      <c r="BZ43" s="224"/>
      <c r="CA43" s="224"/>
      <c r="CB43" s="224"/>
      <c r="CD43" s="626" t="s">
        <v>362</v>
      </c>
      <c r="CE43" s="627"/>
      <c r="CF43" s="627"/>
      <c r="CG43" s="627"/>
      <c r="CH43" s="627"/>
      <c r="CI43" s="627"/>
      <c r="CJ43" s="627"/>
      <c r="CK43" s="627"/>
      <c r="CL43" s="627"/>
      <c r="CM43" s="627"/>
      <c r="CN43" s="627"/>
      <c r="CO43" s="627"/>
      <c r="CP43" s="627"/>
      <c r="CQ43" s="628"/>
      <c r="CR43" s="629" t="s">
        <v>259</v>
      </c>
      <c r="CS43" s="669"/>
      <c r="CT43" s="669"/>
      <c r="CU43" s="669"/>
      <c r="CV43" s="669"/>
      <c r="CW43" s="669"/>
      <c r="CX43" s="669"/>
      <c r="CY43" s="670"/>
      <c r="CZ43" s="634" t="s">
        <v>137</v>
      </c>
      <c r="DA43" s="663"/>
      <c r="DB43" s="663"/>
      <c r="DC43" s="671"/>
      <c r="DD43" s="638" t="s">
        <v>137</v>
      </c>
      <c r="DE43" s="669"/>
      <c r="DF43" s="669"/>
      <c r="DG43" s="669"/>
      <c r="DH43" s="669"/>
      <c r="DI43" s="669"/>
      <c r="DJ43" s="669"/>
      <c r="DK43" s="670"/>
      <c r="DL43" s="720"/>
      <c r="DM43" s="721"/>
      <c r="DN43" s="721"/>
      <c r="DO43" s="721"/>
      <c r="DP43" s="721"/>
      <c r="DQ43" s="721"/>
      <c r="DR43" s="721"/>
      <c r="DS43" s="721"/>
      <c r="DT43" s="721"/>
      <c r="DU43" s="721"/>
      <c r="DV43" s="722"/>
      <c r="DW43" s="717"/>
      <c r="DX43" s="718"/>
      <c r="DY43" s="718"/>
      <c r="DZ43" s="718"/>
      <c r="EA43" s="718"/>
      <c r="EB43" s="718"/>
      <c r="EC43" s="719"/>
    </row>
    <row r="44" spans="2:133" ht="11.25" customHeight="1">
      <c r="B44" s="673" t="s">
        <v>363</v>
      </c>
      <c r="C44" s="674"/>
      <c r="D44" s="674"/>
      <c r="E44" s="674"/>
      <c r="F44" s="674"/>
      <c r="G44" s="674"/>
      <c r="H44" s="674"/>
      <c r="I44" s="674"/>
      <c r="J44" s="674"/>
      <c r="K44" s="674"/>
      <c r="L44" s="674"/>
      <c r="M44" s="674"/>
      <c r="N44" s="674"/>
      <c r="O44" s="674"/>
      <c r="P44" s="674"/>
      <c r="Q44" s="675"/>
      <c r="R44" s="723">
        <v>20542748</v>
      </c>
      <c r="S44" s="724"/>
      <c r="T44" s="724"/>
      <c r="U44" s="724"/>
      <c r="V44" s="724"/>
      <c r="W44" s="724"/>
      <c r="X44" s="724"/>
      <c r="Y44" s="725"/>
      <c r="Z44" s="726">
        <v>100</v>
      </c>
      <c r="AA44" s="726"/>
      <c r="AB44" s="726"/>
      <c r="AC44" s="726"/>
      <c r="AD44" s="727">
        <v>11019474</v>
      </c>
      <c r="AE44" s="727"/>
      <c r="AF44" s="727"/>
      <c r="AG44" s="727"/>
      <c r="AH44" s="727"/>
      <c r="AI44" s="727"/>
      <c r="AJ44" s="727"/>
      <c r="AK44" s="727"/>
      <c r="AL44" s="728">
        <v>100</v>
      </c>
      <c r="AM44" s="701"/>
      <c r="AN44" s="701"/>
      <c r="AO44" s="729"/>
      <c r="CD44" s="730" t="s">
        <v>309</v>
      </c>
      <c r="CE44" s="731"/>
      <c r="CF44" s="626" t="s">
        <v>364</v>
      </c>
      <c r="CG44" s="627"/>
      <c r="CH44" s="627"/>
      <c r="CI44" s="627"/>
      <c r="CJ44" s="627"/>
      <c r="CK44" s="627"/>
      <c r="CL44" s="627"/>
      <c r="CM44" s="627"/>
      <c r="CN44" s="627"/>
      <c r="CO44" s="627"/>
      <c r="CP44" s="627"/>
      <c r="CQ44" s="628"/>
      <c r="CR44" s="629">
        <v>834700</v>
      </c>
      <c r="CS44" s="630"/>
      <c r="CT44" s="630"/>
      <c r="CU44" s="630"/>
      <c r="CV44" s="630"/>
      <c r="CW44" s="630"/>
      <c r="CX44" s="630"/>
      <c r="CY44" s="631"/>
      <c r="CZ44" s="634">
        <v>4.4000000000000004</v>
      </c>
      <c r="DA44" s="635"/>
      <c r="DB44" s="635"/>
      <c r="DC44" s="647"/>
      <c r="DD44" s="638">
        <v>293990</v>
      </c>
      <c r="DE44" s="630"/>
      <c r="DF44" s="630"/>
      <c r="DG44" s="630"/>
      <c r="DH44" s="630"/>
      <c r="DI44" s="630"/>
      <c r="DJ44" s="630"/>
      <c r="DK44" s="631"/>
      <c r="DL44" s="720"/>
      <c r="DM44" s="721"/>
      <c r="DN44" s="721"/>
      <c r="DO44" s="721"/>
      <c r="DP44" s="721"/>
      <c r="DQ44" s="721"/>
      <c r="DR44" s="721"/>
      <c r="DS44" s="721"/>
      <c r="DT44" s="721"/>
      <c r="DU44" s="721"/>
      <c r="DV44" s="722"/>
      <c r="DW44" s="717"/>
      <c r="DX44" s="718"/>
      <c r="DY44" s="718"/>
      <c r="DZ44" s="718"/>
      <c r="EA44" s="718"/>
      <c r="EB44" s="718"/>
      <c r="EC44" s="719"/>
    </row>
    <row r="45" spans="2:133" ht="11.25" customHeight="1">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2"/>
      <c r="CE45" s="733"/>
      <c r="CF45" s="626" t="s">
        <v>365</v>
      </c>
      <c r="CG45" s="627"/>
      <c r="CH45" s="627"/>
      <c r="CI45" s="627"/>
      <c r="CJ45" s="627"/>
      <c r="CK45" s="627"/>
      <c r="CL45" s="627"/>
      <c r="CM45" s="627"/>
      <c r="CN45" s="627"/>
      <c r="CO45" s="627"/>
      <c r="CP45" s="627"/>
      <c r="CQ45" s="628"/>
      <c r="CR45" s="629">
        <v>440864</v>
      </c>
      <c r="CS45" s="669"/>
      <c r="CT45" s="669"/>
      <c r="CU45" s="669"/>
      <c r="CV45" s="669"/>
      <c r="CW45" s="669"/>
      <c r="CX45" s="669"/>
      <c r="CY45" s="670"/>
      <c r="CZ45" s="634">
        <v>2.2999999999999998</v>
      </c>
      <c r="DA45" s="663"/>
      <c r="DB45" s="663"/>
      <c r="DC45" s="671"/>
      <c r="DD45" s="638">
        <v>51068</v>
      </c>
      <c r="DE45" s="669"/>
      <c r="DF45" s="669"/>
      <c r="DG45" s="669"/>
      <c r="DH45" s="669"/>
      <c r="DI45" s="669"/>
      <c r="DJ45" s="669"/>
      <c r="DK45" s="670"/>
      <c r="DL45" s="720"/>
      <c r="DM45" s="721"/>
      <c r="DN45" s="721"/>
      <c r="DO45" s="721"/>
      <c r="DP45" s="721"/>
      <c r="DQ45" s="721"/>
      <c r="DR45" s="721"/>
      <c r="DS45" s="721"/>
      <c r="DT45" s="721"/>
      <c r="DU45" s="721"/>
      <c r="DV45" s="722"/>
      <c r="DW45" s="717"/>
      <c r="DX45" s="718"/>
      <c r="DY45" s="718"/>
      <c r="DZ45" s="718"/>
      <c r="EA45" s="718"/>
      <c r="EB45" s="718"/>
      <c r="EC45" s="719"/>
    </row>
    <row r="46" spans="2:133" ht="11.25" customHeight="1">
      <c r="B46" s="226" t="s">
        <v>366</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2"/>
      <c r="CE46" s="733"/>
      <c r="CF46" s="626" t="s">
        <v>367</v>
      </c>
      <c r="CG46" s="627"/>
      <c r="CH46" s="627"/>
      <c r="CI46" s="627"/>
      <c r="CJ46" s="627"/>
      <c r="CK46" s="627"/>
      <c r="CL46" s="627"/>
      <c r="CM46" s="627"/>
      <c r="CN46" s="627"/>
      <c r="CO46" s="627"/>
      <c r="CP46" s="627"/>
      <c r="CQ46" s="628"/>
      <c r="CR46" s="629">
        <v>364290</v>
      </c>
      <c r="CS46" s="630"/>
      <c r="CT46" s="630"/>
      <c r="CU46" s="630"/>
      <c r="CV46" s="630"/>
      <c r="CW46" s="630"/>
      <c r="CX46" s="630"/>
      <c r="CY46" s="631"/>
      <c r="CZ46" s="634">
        <v>1.9</v>
      </c>
      <c r="DA46" s="635"/>
      <c r="DB46" s="635"/>
      <c r="DC46" s="647"/>
      <c r="DD46" s="638">
        <v>233290</v>
      </c>
      <c r="DE46" s="630"/>
      <c r="DF46" s="630"/>
      <c r="DG46" s="630"/>
      <c r="DH46" s="630"/>
      <c r="DI46" s="630"/>
      <c r="DJ46" s="630"/>
      <c r="DK46" s="631"/>
      <c r="DL46" s="720"/>
      <c r="DM46" s="721"/>
      <c r="DN46" s="721"/>
      <c r="DO46" s="721"/>
      <c r="DP46" s="721"/>
      <c r="DQ46" s="721"/>
      <c r="DR46" s="721"/>
      <c r="DS46" s="721"/>
      <c r="DT46" s="721"/>
      <c r="DU46" s="721"/>
      <c r="DV46" s="722"/>
      <c r="DW46" s="717"/>
      <c r="DX46" s="718"/>
      <c r="DY46" s="718"/>
      <c r="DZ46" s="718"/>
      <c r="EA46" s="718"/>
      <c r="EB46" s="718"/>
      <c r="EC46" s="719"/>
    </row>
    <row r="47" spans="2:133" ht="11.25" customHeight="1">
      <c r="B47" s="748" t="s">
        <v>368</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369</v>
      </c>
      <c r="CG47" s="627"/>
      <c r="CH47" s="627"/>
      <c r="CI47" s="627"/>
      <c r="CJ47" s="627"/>
      <c r="CK47" s="627"/>
      <c r="CL47" s="627"/>
      <c r="CM47" s="627"/>
      <c r="CN47" s="627"/>
      <c r="CO47" s="627"/>
      <c r="CP47" s="627"/>
      <c r="CQ47" s="628"/>
      <c r="CR47" s="629">
        <v>372575</v>
      </c>
      <c r="CS47" s="669"/>
      <c r="CT47" s="669"/>
      <c r="CU47" s="669"/>
      <c r="CV47" s="669"/>
      <c r="CW47" s="669"/>
      <c r="CX47" s="669"/>
      <c r="CY47" s="670"/>
      <c r="CZ47" s="634">
        <v>2</v>
      </c>
      <c r="DA47" s="663"/>
      <c r="DB47" s="663"/>
      <c r="DC47" s="671"/>
      <c r="DD47" s="638">
        <v>48933</v>
      </c>
      <c r="DE47" s="669"/>
      <c r="DF47" s="669"/>
      <c r="DG47" s="669"/>
      <c r="DH47" s="669"/>
      <c r="DI47" s="669"/>
      <c r="DJ47" s="669"/>
      <c r="DK47" s="670"/>
      <c r="DL47" s="720"/>
      <c r="DM47" s="721"/>
      <c r="DN47" s="721"/>
      <c r="DO47" s="721"/>
      <c r="DP47" s="721"/>
      <c r="DQ47" s="721"/>
      <c r="DR47" s="721"/>
      <c r="DS47" s="721"/>
      <c r="DT47" s="721"/>
      <c r="DU47" s="721"/>
      <c r="DV47" s="722"/>
      <c r="DW47" s="717"/>
      <c r="DX47" s="718"/>
      <c r="DY47" s="718"/>
      <c r="DZ47" s="718"/>
      <c r="EA47" s="718"/>
      <c r="EB47" s="718"/>
      <c r="EC47" s="719"/>
    </row>
    <row r="48" spans="2:133">
      <c r="B48" s="747" t="s">
        <v>370</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371</v>
      </c>
      <c r="CG48" s="627"/>
      <c r="CH48" s="627"/>
      <c r="CI48" s="627"/>
      <c r="CJ48" s="627"/>
      <c r="CK48" s="627"/>
      <c r="CL48" s="627"/>
      <c r="CM48" s="627"/>
      <c r="CN48" s="627"/>
      <c r="CO48" s="627"/>
      <c r="CP48" s="627"/>
      <c r="CQ48" s="628"/>
      <c r="CR48" s="629" t="s">
        <v>247</v>
      </c>
      <c r="CS48" s="630"/>
      <c r="CT48" s="630"/>
      <c r="CU48" s="630"/>
      <c r="CV48" s="630"/>
      <c r="CW48" s="630"/>
      <c r="CX48" s="630"/>
      <c r="CY48" s="631"/>
      <c r="CZ48" s="634" t="s">
        <v>244</v>
      </c>
      <c r="DA48" s="635"/>
      <c r="DB48" s="635"/>
      <c r="DC48" s="647"/>
      <c r="DD48" s="638" t="s">
        <v>247</v>
      </c>
      <c r="DE48" s="630"/>
      <c r="DF48" s="630"/>
      <c r="DG48" s="630"/>
      <c r="DH48" s="630"/>
      <c r="DI48" s="630"/>
      <c r="DJ48" s="630"/>
      <c r="DK48" s="631"/>
      <c r="DL48" s="720"/>
      <c r="DM48" s="721"/>
      <c r="DN48" s="721"/>
      <c r="DO48" s="721"/>
      <c r="DP48" s="721"/>
      <c r="DQ48" s="721"/>
      <c r="DR48" s="721"/>
      <c r="DS48" s="721"/>
      <c r="DT48" s="721"/>
      <c r="DU48" s="721"/>
      <c r="DV48" s="722"/>
      <c r="DW48" s="717"/>
      <c r="DX48" s="718"/>
      <c r="DY48" s="718"/>
      <c r="DZ48" s="718"/>
      <c r="EA48" s="718"/>
      <c r="EB48" s="718"/>
      <c r="EC48" s="719"/>
    </row>
    <row r="49" spans="2:133" ht="11.25" customHeight="1">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3" t="s">
        <v>372</v>
      </c>
      <c r="CE49" s="674"/>
      <c r="CF49" s="674"/>
      <c r="CG49" s="674"/>
      <c r="CH49" s="674"/>
      <c r="CI49" s="674"/>
      <c r="CJ49" s="674"/>
      <c r="CK49" s="674"/>
      <c r="CL49" s="674"/>
      <c r="CM49" s="674"/>
      <c r="CN49" s="674"/>
      <c r="CO49" s="674"/>
      <c r="CP49" s="674"/>
      <c r="CQ49" s="675"/>
      <c r="CR49" s="723">
        <v>18880194</v>
      </c>
      <c r="CS49" s="700"/>
      <c r="CT49" s="700"/>
      <c r="CU49" s="700"/>
      <c r="CV49" s="700"/>
      <c r="CW49" s="700"/>
      <c r="CX49" s="700"/>
      <c r="CY49" s="737"/>
      <c r="CZ49" s="728">
        <v>100</v>
      </c>
      <c r="DA49" s="738"/>
      <c r="DB49" s="738"/>
      <c r="DC49" s="739"/>
      <c r="DD49" s="740">
        <v>12039563</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5" zeroHeight="1"/>
  <cols>
    <col min="1" max="130" width="2.75" style="234" customWidth="1"/>
    <col min="131" max="131" width="1.625" style="234" customWidth="1"/>
    <col min="132" max="16384" width="9" style="234" hidden="1"/>
  </cols>
  <sheetData>
    <row r="1" spans="1:131" ht="11.25" customHeight="1" thickBot="1">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c r="A2" s="749" t="s">
        <v>373</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0" t="s">
        <v>374</v>
      </c>
      <c r="DK2" s="751"/>
      <c r="DL2" s="751"/>
      <c r="DM2" s="751"/>
      <c r="DN2" s="751"/>
      <c r="DO2" s="752"/>
      <c r="DP2" s="231"/>
      <c r="DQ2" s="750" t="s">
        <v>375</v>
      </c>
      <c r="DR2" s="751"/>
      <c r="DS2" s="751"/>
      <c r="DT2" s="751"/>
      <c r="DU2" s="751"/>
      <c r="DV2" s="751"/>
      <c r="DW2" s="751"/>
      <c r="DX2" s="751"/>
      <c r="DY2" s="751"/>
      <c r="DZ2" s="752"/>
      <c r="EA2" s="233"/>
    </row>
    <row r="3" spans="1:131" ht="11.25" customHeight="1">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c r="A4" s="753" t="s">
        <v>376</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35"/>
      <c r="BA4" s="235"/>
      <c r="BB4" s="235"/>
      <c r="BC4" s="235"/>
      <c r="BD4" s="235"/>
      <c r="BE4" s="236"/>
      <c r="BF4" s="236"/>
      <c r="BG4" s="236"/>
      <c r="BH4" s="236"/>
      <c r="BI4" s="236"/>
      <c r="BJ4" s="236"/>
      <c r="BK4" s="236"/>
      <c r="BL4" s="236"/>
      <c r="BM4" s="236"/>
      <c r="BN4" s="236"/>
      <c r="BO4" s="236"/>
      <c r="BP4" s="236"/>
      <c r="BQ4" s="754" t="s">
        <v>377</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7"/>
    </row>
    <row r="5" spans="1:131" s="238" customFormat="1" ht="26.25" customHeight="1">
      <c r="A5" s="755" t="s">
        <v>378</v>
      </c>
      <c r="B5" s="756"/>
      <c r="C5" s="756"/>
      <c r="D5" s="756"/>
      <c r="E5" s="756"/>
      <c r="F5" s="756"/>
      <c r="G5" s="756"/>
      <c r="H5" s="756"/>
      <c r="I5" s="756"/>
      <c r="J5" s="756"/>
      <c r="K5" s="756"/>
      <c r="L5" s="756"/>
      <c r="M5" s="756"/>
      <c r="N5" s="756"/>
      <c r="O5" s="756"/>
      <c r="P5" s="757"/>
      <c r="Q5" s="761" t="s">
        <v>379</v>
      </c>
      <c r="R5" s="762"/>
      <c r="S5" s="762"/>
      <c r="T5" s="762"/>
      <c r="U5" s="763"/>
      <c r="V5" s="761" t="s">
        <v>380</v>
      </c>
      <c r="W5" s="762"/>
      <c r="X5" s="762"/>
      <c r="Y5" s="762"/>
      <c r="Z5" s="763"/>
      <c r="AA5" s="761" t="s">
        <v>381</v>
      </c>
      <c r="AB5" s="762"/>
      <c r="AC5" s="762"/>
      <c r="AD5" s="762"/>
      <c r="AE5" s="762"/>
      <c r="AF5" s="767" t="s">
        <v>382</v>
      </c>
      <c r="AG5" s="762"/>
      <c r="AH5" s="762"/>
      <c r="AI5" s="762"/>
      <c r="AJ5" s="768"/>
      <c r="AK5" s="762" t="s">
        <v>383</v>
      </c>
      <c r="AL5" s="762"/>
      <c r="AM5" s="762"/>
      <c r="AN5" s="762"/>
      <c r="AO5" s="763"/>
      <c r="AP5" s="761" t="s">
        <v>384</v>
      </c>
      <c r="AQ5" s="762"/>
      <c r="AR5" s="762"/>
      <c r="AS5" s="762"/>
      <c r="AT5" s="763"/>
      <c r="AU5" s="761" t="s">
        <v>385</v>
      </c>
      <c r="AV5" s="762"/>
      <c r="AW5" s="762"/>
      <c r="AX5" s="762"/>
      <c r="AY5" s="768"/>
      <c r="AZ5" s="235"/>
      <c r="BA5" s="235"/>
      <c r="BB5" s="235"/>
      <c r="BC5" s="235"/>
      <c r="BD5" s="235"/>
      <c r="BE5" s="236"/>
      <c r="BF5" s="236"/>
      <c r="BG5" s="236"/>
      <c r="BH5" s="236"/>
      <c r="BI5" s="236"/>
      <c r="BJ5" s="236"/>
      <c r="BK5" s="236"/>
      <c r="BL5" s="236"/>
      <c r="BM5" s="236"/>
      <c r="BN5" s="236"/>
      <c r="BO5" s="236"/>
      <c r="BP5" s="236"/>
      <c r="BQ5" s="755" t="s">
        <v>386</v>
      </c>
      <c r="BR5" s="756"/>
      <c r="BS5" s="756"/>
      <c r="BT5" s="756"/>
      <c r="BU5" s="756"/>
      <c r="BV5" s="756"/>
      <c r="BW5" s="756"/>
      <c r="BX5" s="756"/>
      <c r="BY5" s="756"/>
      <c r="BZ5" s="756"/>
      <c r="CA5" s="756"/>
      <c r="CB5" s="756"/>
      <c r="CC5" s="756"/>
      <c r="CD5" s="756"/>
      <c r="CE5" s="756"/>
      <c r="CF5" s="756"/>
      <c r="CG5" s="757"/>
      <c r="CH5" s="761" t="s">
        <v>387</v>
      </c>
      <c r="CI5" s="762"/>
      <c r="CJ5" s="762"/>
      <c r="CK5" s="762"/>
      <c r="CL5" s="763"/>
      <c r="CM5" s="761" t="s">
        <v>388</v>
      </c>
      <c r="CN5" s="762"/>
      <c r="CO5" s="762"/>
      <c r="CP5" s="762"/>
      <c r="CQ5" s="763"/>
      <c r="CR5" s="761" t="s">
        <v>389</v>
      </c>
      <c r="CS5" s="762"/>
      <c r="CT5" s="762"/>
      <c r="CU5" s="762"/>
      <c r="CV5" s="763"/>
      <c r="CW5" s="761" t="s">
        <v>390</v>
      </c>
      <c r="CX5" s="762"/>
      <c r="CY5" s="762"/>
      <c r="CZ5" s="762"/>
      <c r="DA5" s="763"/>
      <c r="DB5" s="761" t="s">
        <v>391</v>
      </c>
      <c r="DC5" s="762"/>
      <c r="DD5" s="762"/>
      <c r="DE5" s="762"/>
      <c r="DF5" s="763"/>
      <c r="DG5" s="791" t="s">
        <v>392</v>
      </c>
      <c r="DH5" s="792"/>
      <c r="DI5" s="792"/>
      <c r="DJ5" s="792"/>
      <c r="DK5" s="793"/>
      <c r="DL5" s="791" t="s">
        <v>393</v>
      </c>
      <c r="DM5" s="792"/>
      <c r="DN5" s="792"/>
      <c r="DO5" s="792"/>
      <c r="DP5" s="793"/>
      <c r="DQ5" s="761" t="s">
        <v>394</v>
      </c>
      <c r="DR5" s="762"/>
      <c r="DS5" s="762"/>
      <c r="DT5" s="762"/>
      <c r="DU5" s="763"/>
      <c r="DV5" s="761" t="s">
        <v>385</v>
      </c>
      <c r="DW5" s="762"/>
      <c r="DX5" s="762"/>
      <c r="DY5" s="762"/>
      <c r="DZ5" s="768"/>
      <c r="EA5" s="237"/>
    </row>
    <row r="6" spans="1:131" s="238" customFormat="1" ht="26.25" customHeight="1" thickBot="1">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35"/>
      <c r="BA6" s="235"/>
      <c r="BB6" s="235"/>
      <c r="BC6" s="235"/>
      <c r="BD6" s="235"/>
      <c r="BE6" s="236"/>
      <c r="BF6" s="236"/>
      <c r="BG6" s="236"/>
      <c r="BH6" s="236"/>
      <c r="BI6" s="236"/>
      <c r="BJ6" s="236"/>
      <c r="BK6" s="236"/>
      <c r="BL6" s="236"/>
      <c r="BM6" s="236"/>
      <c r="BN6" s="236"/>
      <c r="BO6" s="236"/>
      <c r="BP6" s="236"/>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7"/>
    </row>
    <row r="7" spans="1:131" s="238" customFormat="1" ht="26.25" customHeight="1" thickTop="1">
      <c r="A7" s="239">
        <v>1</v>
      </c>
      <c r="B7" s="777" t="s">
        <v>395</v>
      </c>
      <c r="C7" s="778"/>
      <c r="D7" s="778"/>
      <c r="E7" s="778"/>
      <c r="F7" s="778"/>
      <c r="G7" s="778"/>
      <c r="H7" s="778"/>
      <c r="I7" s="778"/>
      <c r="J7" s="778"/>
      <c r="K7" s="778"/>
      <c r="L7" s="778"/>
      <c r="M7" s="778"/>
      <c r="N7" s="778"/>
      <c r="O7" s="778"/>
      <c r="P7" s="779"/>
      <c r="Q7" s="780">
        <v>20541</v>
      </c>
      <c r="R7" s="781"/>
      <c r="S7" s="781"/>
      <c r="T7" s="781"/>
      <c r="U7" s="781"/>
      <c r="V7" s="781">
        <v>18879</v>
      </c>
      <c r="W7" s="781"/>
      <c r="X7" s="781"/>
      <c r="Y7" s="781"/>
      <c r="Z7" s="781"/>
      <c r="AA7" s="781">
        <f>Q7-V7</f>
        <v>1662</v>
      </c>
      <c r="AB7" s="781"/>
      <c r="AC7" s="781"/>
      <c r="AD7" s="781"/>
      <c r="AE7" s="782"/>
      <c r="AF7" s="783">
        <v>1640</v>
      </c>
      <c r="AG7" s="784"/>
      <c r="AH7" s="784"/>
      <c r="AI7" s="784"/>
      <c r="AJ7" s="785"/>
      <c r="AK7" s="786">
        <v>304</v>
      </c>
      <c r="AL7" s="787"/>
      <c r="AM7" s="787"/>
      <c r="AN7" s="787"/>
      <c r="AO7" s="787"/>
      <c r="AP7" s="787">
        <v>23217</v>
      </c>
      <c r="AQ7" s="787"/>
      <c r="AR7" s="787"/>
      <c r="AS7" s="787"/>
      <c r="AT7" s="787"/>
      <c r="AU7" s="788"/>
      <c r="AV7" s="788"/>
      <c r="AW7" s="788"/>
      <c r="AX7" s="788"/>
      <c r="AY7" s="789"/>
      <c r="AZ7" s="235"/>
      <c r="BA7" s="235"/>
      <c r="BB7" s="235"/>
      <c r="BC7" s="235"/>
      <c r="BD7" s="235"/>
      <c r="BE7" s="236"/>
      <c r="BF7" s="236"/>
      <c r="BG7" s="236"/>
      <c r="BH7" s="236"/>
      <c r="BI7" s="236"/>
      <c r="BJ7" s="236"/>
      <c r="BK7" s="236"/>
      <c r="BL7" s="236"/>
      <c r="BM7" s="236"/>
      <c r="BN7" s="236"/>
      <c r="BO7" s="236"/>
      <c r="BP7" s="236"/>
      <c r="BQ7" s="239">
        <v>1</v>
      </c>
      <c r="BR7" s="240"/>
      <c r="BS7" s="774" t="s">
        <v>599</v>
      </c>
      <c r="BT7" s="775"/>
      <c r="BU7" s="775"/>
      <c r="BV7" s="775"/>
      <c r="BW7" s="775"/>
      <c r="BX7" s="775"/>
      <c r="BY7" s="775"/>
      <c r="BZ7" s="775"/>
      <c r="CA7" s="775"/>
      <c r="CB7" s="775"/>
      <c r="CC7" s="775"/>
      <c r="CD7" s="775"/>
      <c r="CE7" s="775"/>
      <c r="CF7" s="775"/>
      <c r="CG7" s="790"/>
      <c r="CH7" s="771">
        <v>3</v>
      </c>
      <c r="CI7" s="772"/>
      <c r="CJ7" s="772"/>
      <c r="CK7" s="772"/>
      <c r="CL7" s="773"/>
      <c r="CM7" s="771">
        <v>361</v>
      </c>
      <c r="CN7" s="772"/>
      <c r="CO7" s="772"/>
      <c r="CP7" s="772"/>
      <c r="CQ7" s="773"/>
      <c r="CR7" s="771">
        <v>123</v>
      </c>
      <c r="CS7" s="772"/>
      <c r="CT7" s="772"/>
      <c r="CU7" s="772"/>
      <c r="CV7" s="773"/>
      <c r="CW7" s="771"/>
      <c r="CX7" s="772"/>
      <c r="CY7" s="772"/>
      <c r="CZ7" s="772"/>
      <c r="DA7" s="773"/>
      <c r="DB7" s="771"/>
      <c r="DC7" s="772"/>
      <c r="DD7" s="772"/>
      <c r="DE7" s="772"/>
      <c r="DF7" s="773"/>
      <c r="DG7" s="771"/>
      <c r="DH7" s="772"/>
      <c r="DI7" s="772"/>
      <c r="DJ7" s="772"/>
      <c r="DK7" s="773"/>
      <c r="DL7" s="771"/>
      <c r="DM7" s="772"/>
      <c r="DN7" s="772"/>
      <c r="DO7" s="772"/>
      <c r="DP7" s="773"/>
      <c r="DQ7" s="771"/>
      <c r="DR7" s="772"/>
      <c r="DS7" s="772"/>
      <c r="DT7" s="772"/>
      <c r="DU7" s="773"/>
      <c r="DV7" s="774"/>
      <c r="DW7" s="775"/>
      <c r="DX7" s="775"/>
      <c r="DY7" s="775"/>
      <c r="DZ7" s="776"/>
      <c r="EA7" s="237"/>
    </row>
    <row r="8" spans="1:131" s="238" customFormat="1" ht="26.25" customHeight="1">
      <c r="A8" s="241">
        <v>2</v>
      </c>
      <c r="B8" s="808" t="s">
        <v>396</v>
      </c>
      <c r="C8" s="809"/>
      <c r="D8" s="809"/>
      <c r="E8" s="809"/>
      <c r="F8" s="809"/>
      <c r="G8" s="809"/>
      <c r="H8" s="809"/>
      <c r="I8" s="809"/>
      <c r="J8" s="809"/>
      <c r="K8" s="809"/>
      <c r="L8" s="809"/>
      <c r="M8" s="809"/>
      <c r="N8" s="809"/>
      <c r="O8" s="809"/>
      <c r="P8" s="810"/>
      <c r="Q8" s="811">
        <v>6</v>
      </c>
      <c r="R8" s="812"/>
      <c r="S8" s="812"/>
      <c r="T8" s="812"/>
      <c r="U8" s="812"/>
      <c r="V8" s="812">
        <v>6</v>
      </c>
      <c r="W8" s="812"/>
      <c r="X8" s="812"/>
      <c r="Y8" s="812"/>
      <c r="Z8" s="812"/>
      <c r="AA8" s="812">
        <f>Q8-V8</f>
        <v>0</v>
      </c>
      <c r="AB8" s="812"/>
      <c r="AC8" s="812"/>
      <c r="AD8" s="812"/>
      <c r="AE8" s="813"/>
      <c r="AF8" s="814">
        <v>0</v>
      </c>
      <c r="AG8" s="815"/>
      <c r="AH8" s="815"/>
      <c r="AI8" s="815"/>
      <c r="AJ8" s="816"/>
      <c r="AK8" s="797">
        <v>4</v>
      </c>
      <c r="AL8" s="798"/>
      <c r="AM8" s="798"/>
      <c r="AN8" s="798"/>
      <c r="AO8" s="798"/>
      <c r="AP8" s="798">
        <v>5</v>
      </c>
      <c r="AQ8" s="798"/>
      <c r="AR8" s="798"/>
      <c r="AS8" s="798"/>
      <c r="AT8" s="798"/>
      <c r="AU8" s="799"/>
      <c r="AV8" s="799"/>
      <c r="AW8" s="799"/>
      <c r="AX8" s="799"/>
      <c r="AY8" s="800"/>
      <c r="AZ8" s="235"/>
      <c r="BA8" s="235"/>
      <c r="BB8" s="235"/>
      <c r="BC8" s="235"/>
      <c r="BD8" s="235"/>
      <c r="BE8" s="236"/>
      <c r="BF8" s="236"/>
      <c r="BG8" s="236"/>
      <c r="BH8" s="236"/>
      <c r="BI8" s="236"/>
      <c r="BJ8" s="236"/>
      <c r="BK8" s="236"/>
      <c r="BL8" s="236"/>
      <c r="BM8" s="236"/>
      <c r="BN8" s="236"/>
      <c r="BO8" s="236"/>
      <c r="BP8" s="236"/>
      <c r="BQ8" s="241">
        <v>2</v>
      </c>
      <c r="BR8" s="242"/>
      <c r="BS8" s="801" t="s">
        <v>600</v>
      </c>
      <c r="BT8" s="802"/>
      <c r="BU8" s="802"/>
      <c r="BV8" s="802"/>
      <c r="BW8" s="802"/>
      <c r="BX8" s="802"/>
      <c r="BY8" s="802"/>
      <c r="BZ8" s="802"/>
      <c r="CA8" s="802"/>
      <c r="CB8" s="802"/>
      <c r="CC8" s="802"/>
      <c r="CD8" s="802"/>
      <c r="CE8" s="802"/>
      <c r="CF8" s="802"/>
      <c r="CG8" s="803"/>
      <c r="CH8" s="804">
        <v>2</v>
      </c>
      <c r="CI8" s="805"/>
      <c r="CJ8" s="805"/>
      <c r="CK8" s="805"/>
      <c r="CL8" s="806"/>
      <c r="CM8" s="804">
        <v>80</v>
      </c>
      <c r="CN8" s="805"/>
      <c r="CO8" s="805"/>
      <c r="CP8" s="805"/>
      <c r="CQ8" s="806"/>
      <c r="CR8" s="804">
        <v>20</v>
      </c>
      <c r="CS8" s="805"/>
      <c r="CT8" s="805"/>
      <c r="CU8" s="805"/>
      <c r="CV8" s="806"/>
      <c r="CW8" s="804"/>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7"/>
    </row>
    <row r="9" spans="1:131" s="238" customFormat="1" ht="26.25" customHeight="1">
      <c r="A9" s="241">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35"/>
      <c r="BA9" s="235"/>
      <c r="BB9" s="235"/>
      <c r="BC9" s="235"/>
      <c r="BD9" s="235"/>
      <c r="BE9" s="236"/>
      <c r="BF9" s="236"/>
      <c r="BG9" s="236"/>
      <c r="BH9" s="236"/>
      <c r="BI9" s="236"/>
      <c r="BJ9" s="236"/>
      <c r="BK9" s="236"/>
      <c r="BL9" s="236"/>
      <c r="BM9" s="236"/>
      <c r="BN9" s="236"/>
      <c r="BO9" s="236"/>
      <c r="BP9" s="236"/>
      <c r="BQ9" s="241">
        <v>3</v>
      </c>
      <c r="BR9" s="242"/>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7"/>
    </row>
    <row r="10" spans="1:131" s="238" customFormat="1" ht="26.25" customHeight="1">
      <c r="A10" s="241">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35"/>
      <c r="BA10" s="235"/>
      <c r="BB10" s="235"/>
      <c r="BC10" s="235"/>
      <c r="BD10" s="235"/>
      <c r="BE10" s="236"/>
      <c r="BF10" s="236"/>
      <c r="BG10" s="236"/>
      <c r="BH10" s="236"/>
      <c r="BI10" s="236"/>
      <c r="BJ10" s="236"/>
      <c r="BK10" s="236"/>
      <c r="BL10" s="236"/>
      <c r="BM10" s="236"/>
      <c r="BN10" s="236"/>
      <c r="BO10" s="236"/>
      <c r="BP10" s="236"/>
      <c r="BQ10" s="241">
        <v>4</v>
      </c>
      <c r="BR10" s="242"/>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7"/>
    </row>
    <row r="11" spans="1:131" s="238" customFormat="1" ht="26.25" customHeight="1">
      <c r="A11" s="241">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35"/>
      <c r="BA11" s="235"/>
      <c r="BB11" s="235"/>
      <c r="BC11" s="235"/>
      <c r="BD11" s="235"/>
      <c r="BE11" s="236"/>
      <c r="BF11" s="236"/>
      <c r="BG11" s="236"/>
      <c r="BH11" s="236"/>
      <c r="BI11" s="236"/>
      <c r="BJ11" s="236"/>
      <c r="BK11" s="236"/>
      <c r="BL11" s="236"/>
      <c r="BM11" s="236"/>
      <c r="BN11" s="236"/>
      <c r="BO11" s="236"/>
      <c r="BP11" s="236"/>
      <c r="BQ11" s="241">
        <v>5</v>
      </c>
      <c r="BR11" s="242"/>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7"/>
    </row>
    <row r="12" spans="1:131" s="238" customFormat="1" ht="26.25" customHeight="1">
      <c r="A12" s="241">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35"/>
      <c r="BA12" s="235"/>
      <c r="BB12" s="235"/>
      <c r="BC12" s="235"/>
      <c r="BD12" s="235"/>
      <c r="BE12" s="236"/>
      <c r="BF12" s="236"/>
      <c r="BG12" s="236"/>
      <c r="BH12" s="236"/>
      <c r="BI12" s="236"/>
      <c r="BJ12" s="236"/>
      <c r="BK12" s="236"/>
      <c r="BL12" s="236"/>
      <c r="BM12" s="236"/>
      <c r="BN12" s="236"/>
      <c r="BO12" s="236"/>
      <c r="BP12" s="236"/>
      <c r="BQ12" s="241">
        <v>6</v>
      </c>
      <c r="BR12" s="242"/>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7"/>
    </row>
    <row r="13" spans="1:131" s="238" customFormat="1" ht="26.25" customHeight="1">
      <c r="A13" s="241">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35"/>
      <c r="BA13" s="235"/>
      <c r="BB13" s="235"/>
      <c r="BC13" s="235"/>
      <c r="BD13" s="235"/>
      <c r="BE13" s="236"/>
      <c r="BF13" s="236"/>
      <c r="BG13" s="236"/>
      <c r="BH13" s="236"/>
      <c r="BI13" s="236"/>
      <c r="BJ13" s="236"/>
      <c r="BK13" s="236"/>
      <c r="BL13" s="236"/>
      <c r="BM13" s="236"/>
      <c r="BN13" s="236"/>
      <c r="BO13" s="236"/>
      <c r="BP13" s="236"/>
      <c r="BQ13" s="241">
        <v>7</v>
      </c>
      <c r="BR13" s="242"/>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7"/>
    </row>
    <row r="14" spans="1:131" s="238" customFormat="1" ht="26.25" customHeight="1">
      <c r="A14" s="241">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35"/>
      <c r="BA14" s="235"/>
      <c r="BB14" s="235"/>
      <c r="BC14" s="235"/>
      <c r="BD14" s="235"/>
      <c r="BE14" s="236"/>
      <c r="BF14" s="236"/>
      <c r="BG14" s="236"/>
      <c r="BH14" s="236"/>
      <c r="BI14" s="236"/>
      <c r="BJ14" s="236"/>
      <c r="BK14" s="236"/>
      <c r="BL14" s="236"/>
      <c r="BM14" s="236"/>
      <c r="BN14" s="236"/>
      <c r="BO14" s="236"/>
      <c r="BP14" s="236"/>
      <c r="BQ14" s="241">
        <v>8</v>
      </c>
      <c r="BR14" s="242"/>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7"/>
    </row>
    <row r="15" spans="1:131" s="238" customFormat="1" ht="26.25" customHeight="1">
      <c r="A15" s="241">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35"/>
      <c r="BA15" s="235"/>
      <c r="BB15" s="235"/>
      <c r="BC15" s="235"/>
      <c r="BD15" s="235"/>
      <c r="BE15" s="236"/>
      <c r="BF15" s="236"/>
      <c r="BG15" s="236"/>
      <c r="BH15" s="236"/>
      <c r="BI15" s="236"/>
      <c r="BJ15" s="236"/>
      <c r="BK15" s="236"/>
      <c r="BL15" s="236"/>
      <c r="BM15" s="236"/>
      <c r="BN15" s="236"/>
      <c r="BO15" s="236"/>
      <c r="BP15" s="236"/>
      <c r="BQ15" s="241">
        <v>9</v>
      </c>
      <c r="BR15" s="242"/>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7"/>
    </row>
    <row r="16" spans="1:131" s="238" customFormat="1" ht="26.25" customHeight="1">
      <c r="A16" s="241">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35"/>
      <c r="BA16" s="235"/>
      <c r="BB16" s="235"/>
      <c r="BC16" s="235"/>
      <c r="BD16" s="235"/>
      <c r="BE16" s="236"/>
      <c r="BF16" s="236"/>
      <c r="BG16" s="236"/>
      <c r="BH16" s="236"/>
      <c r="BI16" s="236"/>
      <c r="BJ16" s="236"/>
      <c r="BK16" s="236"/>
      <c r="BL16" s="236"/>
      <c r="BM16" s="236"/>
      <c r="BN16" s="236"/>
      <c r="BO16" s="236"/>
      <c r="BP16" s="236"/>
      <c r="BQ16" s="241">
        <v>10</v>
      </c>
      <c r="BR16" s="242"/>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7"/>
    </row>
    <row r="17" spans="1:131" s="238" customFormat="1" ht="26.25" customHeight="1">
      <c r="A17" s="241">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35"/>
      <c r="BA17" s="235"/>
      <c r="BB17" s="235"/>
      <c r="BC17" s="235"/>
      <c r="BD17" s="235"/>
      <c r="BE17" s="236"/>
      <c r="BF17" s="236"/>
      <c r="BG17" s="236"/>
      <c r="BH17" s="236"/>
      <c r="BI17" s="236"/>
      <c r="BJ17" s="236"/>
      <c r="BK17" s="236"/>
      <c r="BL17" s="236"/>
      <c r="BM17" s="236"/>
      <c r="BN17" s="236"/>
      <c r="BO17" s="236"/>
      <c r="BP17" s="236"/>
      <c r="BQ17" s="241">
        <v>11</v>
      </c>
      <c r="BR17" s="242"/>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7"/>
    </row>
    <row r="18" spans="1:131" s="238" customFormat="1" ht="26.25" customHeight="1">
      <c r="A18" s="241">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35"/>
      <c r="BA18" s="235"/>
      <c r="BB18" s="235"/>
      <c r="BC18" s="235"/>
      <c r="BD18" s="235"/>
      <c r="BE18" s="236"/>
      <c r="BF18" s="236"/>
      <c r="BG18" s="236"/>
      <c r="BH18" s="236"/>
      <c r="BI18" s="236"/>
      <c r="BJ18" s="236"/>
      <c r="BK18" s="236"/>
      <c r="BL18" s="236"/>
      <c r="BM18" s="236"/>
      <c r="BN18" s="236"/>
      <c r="BO18" s="236"/>
      <c r="BP18" s="236"/>
      <c r="BQ18" s="241">
        <v>12</v>
      </c>
      <c r="BR18" s="242"/>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7"/>
    </row>
    <row r="19" spans="1:131" s="238" customFormat="1" ht="26.25" customHeight="1">
      <c r="A19" s="241">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35"/>
      <c r="BA19" s="235"/>
      <c r="BB19" s="235"/>
      <c r="BC19" s="235"/>
      <c r="BD19" s="235"/>
      <c r="BE19" s="236"/>
      <c r="BF19" s="236"/>
      <c r="BG19" s="236"/>
      <c r="BH19" s="236"/>
      <c r="BI19" s="236"/>
      <c r="BJ19" s="236"/>
      <c r="BK19" s="236"/>
      <c r="BL19" s="236"/>
      <c r="BM19" s="236"/>
      <c r="BN19" s="236"/>
      <c r="BO19" s="236"/>
      <c r="BP19" s="236"/>
      <c r="BQ19" s="241">
        <v>13</v>
      </c>
      <c r="BR19" s="242"/>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7"/>
    </row>
    <row r="20" spans="1:131" s="238" customFormat="1" ht="26.25" customHeight="1">
      <c r="A20" s="241">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35"/>
      <c r="BA20" s="235"/>
      <c r="BB20" s="235"/>
      <c r="BC20" s="235"/>
      <c r="BD20" s="235"/>
      <c r="BE20" s="236"/>
      <c r="BF20" s="236"/>
      <c r="BG20" s="236"/>
      <c r="BH20" s="236"/>
      <c r="BI20" s="236"/>
      <c r="BJ20" s="236"/>
      <c r="BK20" s="236"/>
      <c r="BL20" s="236"/>
      <c r="BM20" s="236"/>
      <c r="BN20" s="236"/>
      <c r="BO20" s="236"/>
      <c r="BP20" s="236"/>
      <c r="BQ20" s="241">
        <v>14</v>
      </c>
      <c r="BR20" s="242"/>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7"/>
    </row>
    <row r="21" spans="1:131" s="238" customFormat="1" ht="26.25" customHeight="1" thickBot="1">
      <c r="A21" s="241">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35"/>
      <c r="BA21" s="235"/>
      <c r="BB21" s="235"/>
      <c r="BC21" s="235"/>
      <c r="BD21" s="235"/>
      <c r="BE21" s="236"/>
      <c r="BF21" s="236"/>
      <c r="BG21" s="236"/>
      <c r="BH21" s="236"/>
      <c r="BI21" s="236"/>
      <c r="BJ21" s="236"/>
      <c r="BK21" s="236"/>
      <c r="BL21" s="236"/>
      <c r="BM21" s="236"/>
      <c r="BN21" s="236"/>
      <c r="BO21" s="236"/>
      <c r="BP21" s="236"/>
      <c r="BQ21" s="241">
        <v>15</v>
      </c>
      <c r="BR21" s="242"/>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7"/>
    </row>
    <row r="22" spans="1:131" s="238" customFormat="1" ht="26.25" customHeight="1">
      <c r="A22" s="241">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397</v>
      </c>
      <c r="BA22" s="834"/>
      <c r="BB22" s="834"/>
      <c r="BC22" s="834"/>
      <c r="BD22" s="835"/>
      <c r="BE22" s="236"/>
      <c r="BF22" s="236"/>
      <c r="BG22" s="236"/>
      <c r="BH22" s="236"/>
      <c r="BI22" s="236"/>
      <c r="BJ22" s="236"/>
      <c r="BK22" s="236"/>
      <c r="BL22" s="236"/>
      <c r="BM22" s="236"/>
      <c r="BN22" s="236"/>
      <c r="BO22" s="236"/>
      <c r="BP22" s="236"/>
      <c r="BQ22" s="241">
        <v>16</v>
      </c>
      <c r="BR22" s="242"/>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7"/>
    </row>
    <row r="23" spans="1:131" s="238" customFormat="1" ht="26.25" customHeight="1" thickBot="1">
      <c r="A23" s="243" t="s">
        <v>398</v>
      </c>
      <c r="B23" s="817" t="s">
        <v>399</v>
      </c>
      <c r="C23" s="818"/>
      <c r="D23" s="818"/>
      <c r="E23" s="818"/>
      <c r="F23" s="818"/>
      <c r="G23" s="818"/>
      <c r="H23" s="818"/>
      <c r="I23" s="818"/>
      <c r="J23" s="818"/>
      <c r="K23" s="818"/>
      <c r="L23" s="818"/>
      <c r="M23" s="818"/>
      <c r="N23" s="818"/>
      <c r="O23" s="818"/>
      <c r="P23" s="819"/>
      <c r="Q23" s="820">
        <v>20547</v>
      </c>
      <c r="R23" s="821"/>
      <c r="S23" s="821"/>
      <c r="T23" s="821"/>
      <c r="U23" s="821"/>
      <c r="V23" s="821">
        <v>18885</v>
      </c>
      <c r="W23" s="821"/>
      <c r="X23" s="821"/>
      <c r="Y23" s="821"/>
      <c r="Z23" s="821"/>
      <c r="AA23" s="821">
        <v>1662</v>
      </c>
      <c r="AB23" s="821"/>
      <c r="AC23" s="821"/>
      <c r="AD23" s="821"/>
      <c r="AE23" s="822"/>
      <c r="AF23" s="823">
        <v>1640</v>
      </c>
      <c r="AG23" s="821"/>
      <c r="AH23" s="821"/>
      <c r="AI23" s="821"/>
      <c r="AJ23" s="824"/>
      <c r="AK23" s="825"/>
      <c r="AL23" s="826"/>
      <c r="AM23" s="826"/>
      <c r="AN23" s="826"/>
      <c r="AO23" s="826"/>
      <c r="AP23" s="821">
        <v>23222</v>
      </c>
      <c r="AQ23" s="821"/>
      <c r="AR23" s="821"/>
      <c r="AS23" s="821"/>
      <c r="AT23" s="821"/>
      <c r="AU23" s="837"/>
      <c r="AV23" s="837"/>
      <c r="AW23" s="837"/>
      <c r="AX23" s="837"/>
      <c r="AY23" s="838"/>
      <c r="AZ23" s="839" t="s">
        <v>400</v>
      </c>
      <c r="BA23" s="840"/>
      <c r="BB23" s="840"/>
      <c r="BC23" s="840"/>
      <c r="BD23" s="841"/>
      <c r="BE23" s="236"/>
      <c r="BF23" s="236"/>
      <c r="BG23" s="236"/>
      <c r="BH23" s="236"/>
      <c r="BI23" s="236"/>
      <c r="BJ23" s="236"/>
      <c r="BK23" s="236"/>
      <c r="BL23" s="236"/>
      <c r="BM23" s="236"/>
      <c r="BN23" s="236"/>
      <c r="BO23" s="236"/>
      <c r="BP23" s="236"/>
      <c r="BQ23" s="241">
        <v>17</v>
      </c>
      <c r="BR23" s="242"/>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7"/>
    </row>
    <row r="24" spans="1:131" s="238" customFormat="1" ht="26.25" customHeight="1">
      <c r="A24" s="836" t="s">
        <v>401</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35"/>
      <c r="BA24" s="235"/>
      <c r="BB24" s="235"/>
      <c r="BC24" s="235"/>
      <c r="BD24" s="235"/>
      <c r="BE24" s="236"/>
      <c r="BF24" s="236"/>
      <c r="BG24" s="236"/>
      <c r="BH24" s="236"/>
      <c r="BI24" s="236"/>
      <c r="BJ24" s="236"/>
      <c r="BK24" s="236"/>
      <c r="BL24" s="236"/>
      <c r="BM24" s="236"/>
      <c r="BN24" s="236"/>
      <c r="BO24" s="236"/>
      <c r="BP24" s="236"/>
      <c r="BQ24" s="241">
        <v>18</v>
      </c>
      <c r="BR24" s="242"/>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7"/>
    </row>
    <row r="25" spans="1:131" ht="26.25" customHeight="1" thickBot="1">
      <c r="A25" s="753" t="s">
        <v>402</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35"/>
      <c r="BK25" s="235"/>
      <c r="BL25" s="235"/>
      <c r="BM25" s="235"/>
      <c r="BN25" s="235"/>
      <c r="BO25" s="244"/>
      <c r="BP25" s="244"/>
      <c r="BQ25" s="241">
        <v>19</v>
      </c>
      <c r="BR25" s="242"/>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33"/>
    </row>
    <row r="26" spans="1:131" ht="26.25" customHeight="1">
      <c r="A26" s="755" t="s">
        <v>378</v>
      </c>
      <c r="B26" s="756"/>
      <c r="C26" s="756"/>
      <c r="D26" s="756"/>
      <c r="E26" s="756"/>
      <c r="F26" s="756"/>
      <c r="G26" s="756"/>
      <c r="H26" s="756"/>
      <c r="I26" s="756"/>
      <c r="J26" s="756"/>
      <c r="K26" s="756"/>
      <c r="L26" s="756"/>
      <c r="M26" s="756"/>
      <c r="N26" s="756"/>
      <c r="O26" s="756"/>
      <c r="P26" s="757"/>
      <c r="Q26" s="761" t="s">
        <v>403</v>
      </c>
      <c r="R26" s="762"/>
      <c r="S26" s="762"/>
      <c r="T26" s="762"/>
      <c r="U26" s="763"/>
      <c r="V26" s="761" t="s">
        <v>404</v>
      </c>
      <c r="W26" s="762"/>
      <c r="X26" s="762"/>
      <c r="Y26" s="762"/>
      <c r="Z26" s="763"/>
      <c r="AA26" s="761" t="s">
        <v>405</v>
      </c>
      <c r="AB26" s="762"/>
      <c r="AC26" s="762"/>
      <c r="AD26" s="762"/>
      <c r="AE26" s="762"/>
      <c r="AF26" s="842" t="s">
        <v>406</v>
      </c>
      <c r="AG26" s="843"/>
      <c r="AH26" s="843"/>
      <c r="AI26" s="843"/>
      <c r="AJ26" s="844"/>
      <c r="AK26" s="762" t="s">
        <v>407</v>
      </c>
      <c r="AL26" s="762"/>
      <c r="AM26" s="762"/>
      <c r="AN26" s="762"/>
      <c r="AO26" s="763"/>
      <c r="AP26" s="761" t="s">
        <v>408</v>
      </c>
      <c r="AQ26" s="762"/>
      <c r="AR26" s="762"/>
      <c r="AS26" s="762"/>
      <c r="AT26" s="763"/>
      <c r="AU26" s="761" t="s">
        <v>409</v>
      </c>
      <c r="AV26" s="762"/>
      <c r="AW26" s="762"/>
      <c r="AX26" s="762"/>
      <c r="AY26" s="763"/>
      <c r="AZ26" s="761" t="s">
        <v>410</v>
      </c>
      <c r="BA26" s="762"/>
      <c r="BB26" s="762"/>
      <c r="BC26" s="762"/>
      <c r="BD26" s="763"/>
      <c r="BE26" s="761" t="s">
        <v>385</v>
      </c>
      <c r="BF26" s="762"/>
      <c r="BG26" s="762"/>
      <c r="BH26" s="762"/>
      <c r="BI26" s="768"/>
      <c r="BJ26" s="235"/>
      <c r="BK26" s="235"/>
      <c r="BL26" s="235"/>
      <c r="BM26" s="235"/>
      <c r="BN26" s="235"/>
      <c r="BO26" s="244"/>
      <c r="BP26" s="244"/>
      <c r="BQ26" s="241">
        <v>20</v>
      </c>
      <c r="BR26" s="242"/>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33"/>
    </row>
    <row r="27" spans="1:131" ht="26.25" customHeight="1" thickBot="1">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35"/>
      <c r="BK27" s="235"/>
      <c r="BL27" s="235"/>
      <c r="BM27" s="235"/>
      <c r="BN27" s="235"/>
      <c r="BO27" s="244"/>
      <c r="BP27" s="244"/>
      <c r="BQ27" s="241">
        <v>21</v>
      </c>
      <c r="BR27" s="242"/>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33"/>
    </row>
    <row r="28" spans="1:131" ht="26.25" customHeight="1" thickTop="1">
      <c r="A28" s="245">
        <v>1</v>
      </c>
      <c r="B28" s="777" t="s">
        <v>411</v>
      </c>
      <c r="C28" s="778"/>
      <c r="D28" s="778"/>
      <c r="E28" s="778"/>
      <c r="F28" s="778"/>
      <c r="G28" s="778"/>
      <c r="H28" s="778"/>
      <c r="I28" s="778"/>
      <c r="J28" s="778"/>
      <c r="K28" s="778"/>
      <c r="L28" s="778"/>
      <c r="M28" s="778"/>
      <c r="N28" s="778"/>
      <c r="O28" s="778"/>
      <c r="P28" s="779"/>
      <c r="Q28" s="850">
        <v>4334</v>
      </c>
      <c r="R28" s="851"/>
      <c r="S28" s="851"/>
      <c r="T28" s="851"/>
      <c r="U28" s="851"/>
      <c r="V28" s="851">
        <v>4261</v>
      </c>
      <c r="W28" s="851"/>
      <c r="X28" s="851"/>
      <c r="Y28" s="851"/>
      <c r="Z28" s="851"/>
      <c r="AA28" s="851">
        <f>Q28-V28</f>
        <v>73</v>
      </c>
      <c r="AB28" s="851"/>
      <c r="AC28" s="851"/>
      <c r="AD28" s="851"/>
      <c r="AE28" s="852"/>
      <c r="AF28" s="853">
        <v>73</v>
      </c>
      <c r="AG28" s="851"/>
      <c r="AH28" s="851"/>
      <c r="AI28" s="851"/>
      <c r="AJ28" s="854"/>
      <c r="AK28" s="855">
        <v>357</v>
      </c>
      <c r="AL28" s="856"/>
      <c r="AM28" s="856"/>
      <c r="AN28" s="856"/>
      <c r="AO28" s="856"/>
      <c r="AP28" s="856" t="s">
        <v>529</v>
      </c>
      <c r="AQ28" s="856"/>
      <c r="AR28" s="856"/>
      <c r="AS28" s="856"/>
      <c r="AT28" s="856"/>
      <c r="AU28" s="856" t="s">
        <v>529</v>
      </c>
      <c r="AV28" s="856"/>
      <c r="AW28" s="856"/>
      <c r="AX28" s="856"/>
      <c r="AY28" s="856"/>
      <c r="AZ28" s="857" t="s">
        <v>529</v>
      </c>
      <c r="BA28" s="857"/>
      <c r="BB28" s="857"/>
      <c r="BC28" s="857"/>
      <c r="BD28" s="857"/>
      <c r="BE28" s="848"/>
      <c r="BF28" s="848"/>
      <c r="BG28" s="848"/>
      <c r="BH28" s="848"/>
      <c r="BI28" s="849"/>
      <c r="BJ28" s="235"/>
      <c r="BK28" s="235"/>
      <c r="BL28" s="235"/>
      <c r="BM28" s="235"/>
      <c r="BN28" s="235"/>
      <c r="BO28" s="244"/>
      <c r="BP28" s="244"/>
      <c r="BQ28" s="241">
        <v>22</v>
      </c>
      <c r="BR28" s="242"/>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33"/>
    </row>
    <row r="29" spans="1:131" ht="26.25" customHeight="1">
      <c r="A29" s="245">
        <v>2</v>
      </c>
      <c r="B29" s="808" t="s">
        <v>412</v>
      </c>
      <c r="C29" s="809"/>
      <c r="D29" s="809"/>
      <c r="E29" s="809"/>
      <c r="F29" s="809"/>
      <c r="G29" s="809"/>
      <c r="H29" s="809"/>
      <c r="I29" s="809"/>
      <c r="J29" s="809"/>
      <c r="K29" s="809"/>
      <c r="L29" s="809"/>
      <c r="M29" s="809"/>
      <c r="N29" s="809"/>
      <c r="O29" s="809"/>
      <c r="P29" s="810"/>
      <c r="Q29" s="811">
        <v>57</v>
      </c>
      <c r="R29" s="812"/>
      <c r="S29" s="812"/>
      <c r="T29" s="812"/>
      <c r="U29" s="812"/>
      <c r="V29" s="812">
        <v>42</v>
      </c>
      <c r="W29" s="812"/>
      <c r="X29" s="812"/>
      <c r="Y29" s="812"/>
      <c r="Z29" s="812"/>
      <c r="AA29" s="812">
        <f>Q29-V29</f>
        <v>15</v>
      </c>
      <c r="AB29" s="812"/>
      <c r="AC29" s="812"/>
      <c r="AD29" s="812"/>
      <c r="AE29" s="813"/>
      <c r="AF29" s="814">
        <v>15</v>
      </c>
      <c r="AG29" s="815"/>
      <c r="AH29" s="815"/>
      <c r="AI29" s="815"/>
      <c r="AJ29" s="816"/>
      <c r="AK29" s="862" t="s">
        <v>601</v>
      </c>
      <c r="AL29" s="858"/>
      <c r="AM29" s="858"/>
      <c r="AN29" s="858"/>
      <c r="AO29" s="858"/>
      <c r="AP29" s="858" t="s">
        <v>529</v>
      </c>
      <c r="AQ29" s="858"/>
      <c r="AR29" s="858"/>
      <c r="AS29" s="858"/>
      <c r="AT29" s="858"/>
      <c r="AU29" s="858" t="s">
        <v>529</v>
      </c>
      <c r="AV29" s="858"/>
      <c r="AW29" s="858"/>
      <c r="AX29" s="858"/>
      <c r="AY29" s="858"/>
      <c r="AZ29" s="859" t="s">
        <v>529</v>
      </c>
      <c r="BA29" s="859"/>
      <c r="BB29" s="859"/>
      <c r="BC29" s="859"/>
      <c r="BD29" s="859"/>
      <c r="BE29" s="860"/>
      <c r="BF29" s="860"/>
      <c r="BG29" s="860"/>
      <c r="BH29" s="860"/>
      <c r="BI29" s="861"/>
      <c r="BJ29" s="235"/>
      <c r="BK29" s="235"/>
      <c r="BL29" s="235"/>
      <c r="BM29" s="235"/>
      <c r="BN29" s="235"/>
      <c r="BO29" s="244"/>
      <c r="BP29" s="244"/>
      <c r="BQ29" s="241">
        <v>23</v>
      </c>
      <c r="BR29" s="242"/>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33"/>
    </row>
    <row r="30" spans="1:131" ht="26.25" customHeight="1">
      <c r="A30" s="245">
        <v>3</v>
      </c>
      <c r="B30" s="808" t="s">
        <v>413</v>
      </c>
      <c r="C30" s="809"/>
      <c r="D30" s="809"/>
      <c r="E30" s="809"/>
      <c r="F30" s="809"/>
      <c r="G30" s="809"/>
      <c r="H30" s="809"/>
      <c r="I30" s="809"/>
      <c r="J30" s="809"/>
      <c r="K30" s="809"/>
      <c r="L30" s="809"/>
      <c r="M30" s="809"/>
      <c r="N30" s="809"/>
      <c r="O30" s="809"/>
      <c r="P30" s="810"/>
      <c r="Q30" s="811">
        <v>4400</v>
      </c>
      <c r="R30" s="812"/>
      <c r="S30" s="812"/>
      <c r="T30" s="812"/>
      <c r="U30" s="812"/>
      <c r="V30" s="812">
        <v>4268</v>
      </c>
      <c r="W30" s="812"/>
      <c r="X30" s="812"/>
      <c r="Y30" s="812"/>
      <c r="Z30" s="812"/>
      <c r="AA30" s="812">
        <f>Q30-V30</f>
        <v>132</v>
      </c>
      <c r="AB30" s="812"/>
      <c r="AC30" s="812"/>
      <c r="AD30" s="812"/>
      <c r="AE30" s="813"/>
      <c r="AF30" s="814">
        <v>132</v>
      </c>
      <c r="AG30" s="815"/>
      <c r="AH30" s="815"/>
      <c r="AI30" s="815"/>
      <c r="AJ30" s="816"/>
      <c r="AK30" s="862">
        <v>649</v>
      </c>
      <c r="AL30" s="858"/>
      <c r="AM30" s="858"/>
      <c r="AN30" s="858"/>
      <c r="AO30" s="858"/>
      <c r="AP30" s="858" t="s">
        <v>529</v>
      </c>
      <c r="AQ30" s="858"/>
      <c r="AR30" s="858"/>
      <c r="AS30" s="858"/>
      <c r="AT30" s="858"/>
      <c r="AU30" s="858" t="s">
        <v>529</v>
      </c>
      <c r="AV30" s="858"/>
      <c r="AW30" s="858"/>
      <c r="AX30" s="858"/>
      <c r="AY30" s="858"/>
      <c r="AZ30" s="859" t="s">
        <v>529</v>
      </c>
      <c r="BA30" s="859"/>
      <c r="BB30" s="859"/>
      <c r="BC30" s="859"/>
      <c r="BD30" s="859"/>
      <c r="BE30" s="860"/>
      <c r="BF30" s="860"/>
      <c r="BG30" s="860"/>
      <c r="BH30" s="860"/>
      <c r="BI30" s="861"/>
      <c r="BJ30" s="235"/>
      <c r="BK30" s="235"/>
      <c r="BL30" s="235"/>
      <c r="BM30" s="235"/>
      <c r="BN30" s="235"/>
      <c r="BO30" s="244"/>
      <c r="BP30" s="244"/>
      <c r="BQ30" s="241">
        <v>24</v>
      </c>
      <c r="BR30" s="242"/>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33"/>
    </row>
    <row r="31" spans="1:131" ht="26.25" customHeight="1">
      <c r="A31" s="245">
        <v>4</v>
      </c>
      <c r="B31" s="808" t="s">
        <v>414</v>
      </c>
      <c r="C31" s="809"/>
      <c r="D31" s="809"/>
      <c r="E31" s="809"/>
      <c r="F31" s="809"/>
      <c r="G31" s="809"/>
      <c r="H31" s="809"/>
      <c r="I31" s="809"/>
      <c r="J31" s="809"/>
      <c r="K31" s="809"/>
      <c r="L31" s="809"/>
      <c r="M31" s="809"/>
      <c r="N31" s="809"/>
      <c r="O31" s="809"/>
      <c r="P31" s="810"/>
      <c r="Q31" s="811">
        <v>546</v>
      </c>
      <c r="R31" s="812"/>
      <c r="S31" s="812"/>
      <c r="T31" s="812"/>
      <c r="U31" s="812"/>
      <c r="V31" s="812">
        <v>523</v>
      </c>
      <c r="W31" s="812"/>
      <c r="X31" s="812"/>
      <c r="Y31" s="812"/>
      <c r="Z31" s="812"/>
      <c r="AA31" s="812">
        <f t="shared" ref="AA31:AA37" si="0">Q31-V31</f>
        <v>23</v>
      </c>
      <c r="AB31" s="812"/>
      <c r="AC31" s="812"/>
      <c r="AD31" s="812"/>
      <c r="AE31" s="813"/>
      <c r="AF31" s="814">
        <v>23</v>
      </c>
      <c r="AG31" s="815"/>
      <c r="AH31" s="815"/>
      <c r="AI31" s="815"/>
      <c r="AJ31" s="816"/>
      <c r="AK31" s="862">
        <v>161</v>
      </c>
      <c r="AL31" s="858"/>
      <c r="AM31" s="858"/>
      <c r="AN31" s="858"/>
      <c r="AO31" s="858"/>
      <c r="AP31" s="858" t="s">
        <v>529</v>
      </c>
      <c r="AQ31" s="858"/>
      <c r="AR31" s="858"/>
      <c r="AS31" s="858"/>
      <c r="AT31" s="858"/>
      <c r="AU31" s="858" t="s">
        <v>529</v>
      </c>
      <c r="AV31" s="858"/>
      <c r="AW31" s="858"/>
      <c r="AX31" s="858"/>
      <c r="AY31" s="858"/>
      <c r="AZ31" s="859" t="s">
        <v>529</v>
      </c>
      <c r="BA31" s="859"/>
      <c r="BB31" s="859"/>
      <c r="BC31" s="859"/>
      <c r="BD31" s="859"/>
      <c r="BE31" s="860"/>
      <c r="BF31" s="860"/>
      <c r="BG31" s="860"/>
      <c r="BH31" s="860"/>
      <c r="BI31" s="861"/>
      <c r="BJ31" s="235"/>
      <c r="BK31" s="235"/>
      <c r="BL31" s="235"/>
      <c r="BM31" s="235"/>
      <c r="BN31" s="235"/>
      <c r="BO31" s="244"/>
      <c r="BP31" s="244"/>
      <c r="BQ31" s="241">
        <v>25</v>
      </c>
      <c r="BR31" s="242"/>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33"/>
    </row>
    <row r="32" spans="1:131" ht="26.25" customHeight="1">
      <c r="A32" s="245">
        <v>5</v>
      </c>
      <c r="B32" s="808" t="s">
        <v>415</v>
      </c>
      <c r="C32" s="809"/>
      <c r="D32" s="809"/>
      <c r="E32" s="809"/>
      <c r="F32" s="809"/>
      <c r="G32" s="809"/>
      <c r="H32" s="809"/>
      <c r="I32" s="809"/>
      <c r="J32" s="809"/>
      <c r="K32" s="809"/>
      <c r="L32" s="809"/>
      <c r="M32" s="809"/>
      <c r="N32" s="809"/>
      <c r="O32" s="809"/>
      <c r="P32" s="810"/>
      <c r="Q32" s="811">
        <v>787</v>
      </c>
      <c r="R32" s="812"/>
      <c r="S32" s="812"/>
      <c r="T32" s="812"/>
      <c r="U32" s="812"/>
      <c r="V32" s="812">
        <v>706</v>
      </c>
      <c r="W32" s="812"/>
      <c r="X32" s="812"/>
      <c r="Y32" s="812"/>
      <c r="Z32" s="812"/>
      <c r="AA32" s="812">
        <f t="shared" si="0"/>
        <v>81</v>
      </c>
      <c r="AB32" s="812"/>
      <c r="AC32" s="812"/>
      <c r="AD32" s="812"/>
      <c r="AE32" s="813"/>
      <c r="AF32" s="814">
        <v>846</v>
      </c>
      <c r="AG32" s="815"/>
      <c r="AH32" s="815"/>
      <c r="AI32" s="815"/>
      <c r="AJ32" s="816"/>
      <c r="AK32" s="862">
        <v>130</v>
      </c>
      <c r="AL32" s="858"/>
      <c r="AM32" s="858"/>
      <c r="AN32" s="858"/>
      <c r="AO32" s="858"/>
      <c r="AP32" s="858">
        <v>3438</v>
      </c>
      <c r="AQ32" s="858"/>
      <c r="AR32" s="858"/>
      <c r="AS32" s="858"/>
      <c r="AT32" s="858"/>
      <c r="AU32" s="858">
        <v>723</v>
      </c>
      <c r="AV32" s="858"/>
      <c r="AW32" s="858"/>
      <c r="AX32" s="858"/>
      <c r="AY32" s="858"/>
      <c r="AZ32" s="859" t="s">
        <v>529</v>
      </c>
      <c r="BA32" s="859"/>
      <c r="BB32" s="859"/>
      <c r="BC32" s="859"/>
      <c r="BD32" s="859"/>
      <c r="BE32" s="860" t="s">
        <v>416</v>
      </c>
      <c r="BF32" s="860"/>
      <c r="BG32" s="860"/>
      <c r="BH32" s="860"/>
      <c r="BI32" s="861"/>
      <c r="BJ32" s="235"/>
      <c r="BK32" s="235"/>
      <c r="BL32" s="235"/>
      <c r="BM32" s="235"/>
      <c r="BN32" s="235"/>
      <c r="BO32" s="244"/>
      <c r="BP32" s="244"/>
      <c r="BQ32" s="241">
        <v>26</v>
      </c>
      <c r="BR32" s="242"/>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33"/>
    </row>
    <row r="33" spans="1:131" ht="26.25" customHeight="1">
      <c r="A33" s="245">
        <v>6</v>
      </c>
      <c r="B33" s="808" t="s">
        <v>417</v>
      </c>
      <c r="C33" s="809"/>
      <c r="D33" s="809"/>
      <c r="E33" s="809"/>
      <c r="F33" s="809"/>
      <c r="G33" s="809"/>
      <c r="H33" s="809"/>
      <c r="I33" s="809"/>
      <c r="J33" s="809"/>
      <c r="K33" s="809"/>
      <c r="L33" s="809"/>
      <c r="M33" s="809"/>
      <c r="N33" s="809"/>
      <c r="O33" s="809"/>
      <c r="P33" s="810"/>
      <c r="Q33" s="811">
        <v>834</v>
      </c>
      <c r="R33" s="812"/>
      <c r="S33" s="812"/>
      <c r="T33" s="812"/>
      <c r="U33" s="812"/>
      <c r="V33" s="812">
        <v>773</v>
      </c>
      <c r="W33" s="812"/>
      <c r="X33" s="812"/>
      <c r="Y33" s="812"/>
      <c r="Z33" s="812"/>
      <c r="AA33" s="812">
        <f t="shared" si="0"/>
        <v>61</v>
      </c>
      <c r="AB33" s="812"/>
      <c r="AC33" s="812"/>
      <c r="AD33" s="812"/>
      <c r="AE33" s="813"/>
      <c r="AF33" s="814">
        <v>159</v>
      </c>
      <c r="AG33" s="815"/>
      <c r="AH33" s="815"/>
      <c r="AI33" s="815"/>
      <c r="AJ33" s="816"/>
      <c r="AK33" s="862">
        <v>694</v>
      </c>
      <c r="AL33" s="858"/>
      <c r="AM33" s="858"/>
      <c r="AN33" s="858"/>
      <c r="AO33" s="858"/>
      <c r="AP33" s="858">
        <v>4328</v>
      </c>
      <c r="AQ33" s="858"/>
      <c r="AR33" s="858"/>
      <c r="AS33" s="858"/>
      <c r="AT33" s="858"/>
      <c r="AU33" s="858">
        <v>3917</v>
      </c>
      <c r="AV33" s="858"/>
      <c r="AW33" s="858"/>
      <c r="AX33" s="858"/>
      <c r="AY33" s="858"/>
      <c r="AZ33" s="859" t="s">
        <v>529</v>
      </c>
      <c r="BA33" s="859"/>
      <c r="BB33" s="859"/>
      <c r="BC33" s="859"/>
      <c r="BD33" s="859"/>
      <c r="BE33" s="860" t="s">
        <v>416</v>
      </c>
      <c r="BF33" s="860"/>
      <c r="BG33" s="860"/>
      <c r="BH33" s="860"/>
      <c r="BI33" s="861"/>
      <c r="BJ33" s="235"/>
      <c r="BK33" s="235"/>
      <c r="BL33" s="235"/>
      <c r="BM33" s="235"/>
      <c r="BN33" s="235"/>
      <c r="BO33" s="244"/>
      <c r="BP33" s="244"/>
      <c r="BQ33" s="241">
        <v>27</v>
      </c>
      <c r="BR33" s="242"/>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33"/>
    </row>
    <row r="34" spans="1:131" ht="26.25" customHeight="1">
      <c r="A34" s="245">
        <v>7</v>
      </c>
      <c r="B34" s="808" t="s">
        <v>418</v>
      </c>
      <c r="C34" s="809"/>
      <c r="D34" s="809"/>
      <c r="E34" s="809"/>
      <c r="F34" s="809"/>
      <c r="G34" s="809"/>
      <c r="H34" s="809"/>
      <c r="I34" s="809"/>
      <c r="J34" s="809"/>
      <c r="K34" s="809"/>
      <c r="L34" s="809"/>
      <c r="M34" s="809"/>
      <c r="N34" s="809"/>
      <c r="O34" s="809"/>
      <c r="P34" s="810"/>
      <c r="Q34" s="811">
        <v>13</v>
      </c>
      <c r="R34" s="812"/>
      <c r="S34" s="812"/>
      <c r="T34" s="812"/>
      <c r="U34" s="812"/>
      <c r="V34" s="812">
        <v>10</v>
      </c>
      <c r="W34" s="812"/>
      <c r="X34" s="812"/>
      <c r="Y34" s="812"/>
      <c r="Z34" s="812"/>
      <c r="AA34" s="812">
        <f t="shared" si="0"/>
        <v>3</v>
      </c>
      <c r="AB34" s="812"/>
      <c r="AC34" s="812"/>
      <c r="AD34" s="812"/>
      <c r="AE34" s="813"/>
      <c r="AF34" s="814">
        <v>3</v>
      </c>
      <c r="AG34" s="815"/>
      <c r="AH34" s="815"/>
      <c r="AI34" s="815"/>
      <c r="AJ34" s="816"/>
      <c r="AK34" s="862" t="s">
        <v>601</v>
      </c>
      <c r="AL34" s="858"/>
      <c r="AM34" s="858"/>
      <c r="AN34" s="858"/>
      <c r="AO34" s="858"/>
      <c r="AP34" s="858" t="s">
        <v>529</v>
      </c>
      <c r="AQ34" s="858"/>
      <c r="AR34" s="858"/>
      <c r="AS34" s="858"/>
      <c r="AT34" s="858"/>
      <c r="AU34" s="858" t="s">
        <v>529</v>
      </c>
      <c r="AV34" s="858"/>
      <c r="AW34" s="858"/>
      <c r="AX34" s="858"/>
      <c r="AY34" s="858"/>
      <c r="AZ34" s="859" t="s">
        <v>529</v>
      </c>
      <c r="BA34" s="859"/>
      <c r="BB34" s="859"/>
      <c r="BC34" s="859"/>
      <c r="BD34" s="859"/>
      <c r="BE34" s="860" t="s">
        <v>419</v>
      </c>
      <c r="BF34" s="860"/>
      <c r="BG34" s="860"/>
      <c r="BH34" s="860"/>
      <c r="BI34" s="861"/>
      <c r="BJ34" s="235"/>
      <c r="BK34" s="235"/>
      <c r="BL34" s="235"/>
      <c r="BM34" s="235"/>
      <c r="BN34" s="235"/>
      <c r="BO34" s="244"/>
      <c r="BP34" s="244"/>
      <c r="BQ34" s="241">
        <v>28</v>
      </c>
      <c r="BR34" s="242"/>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33"/>
    </row>
    <row r="35" spans="1:131" ht="26.25" customHeight="1">
      <c r="A35" s="245">
        <v>8</v>
      </c>
      <c r="B35" s="808" t="s">
        <v>420</v>
      </c>
      <c r="C35" s="809"/>
      <c r="D35" s="809"/>
      <c r="E35" s="809"/>
      <c r="F35" s="809"/>
      <c r="G35" s="809"/>
      <c r="H35" s="809"/>
      <c r="I35" s="809"/>
      <c r="J35" s="809"/>
      <c r="K35" s="809"/>
      <c r="L35" s="809"/>
      <c r="M35" s="809"/>
      <c r="N35" s="809"/>
      <c r="O35" s="809"/>
      <c r="P35" s="810"/>
      <c r="Q35" s="811">
        <v>98</v>
      </c>
      <c r="R35" s="812"/>
      <c r="S35" s="812"/>
      <c r="T35" s="812"/>
      <c r="U35" s="812"/>
      <c r="V35" s="812">
        <v>98</v>
      </c>
      <c r="W35" s="812"/>
      <c r="X35" s="812"/>
      <c r="Y35" s="812"/>
      <c r="Z35" s="812"/>
      <c r="AA35" s="812">
        <f t="shared" si="0"/>
        <v>0</v>
      </c>
      <c r="AB35" s="812"/>
      <c r="AC35" s="812"/>
      <c r="AD35" s="812"/>
      <c r="AE35" s="813"/>
      <c r="AF35" s="814" t="s">
        <v>128</v>
      </c>
      <c r="AG35" s="815"/>
      <c r="AH35" s="815"/>
      <c r="AI35" s="815"/>
      <c r="AJ35" s="816"/>
      <c r="AK35" s="862">
        <v>65</v>
      </c>
      <c r="AL35" s="858"/>
      <c r="AM35" s="858"/>
      <c r="AN35" s="858"/>
      <c r="AO35" s="858"/>
      <c r="AP35" s="858">
        <v>313</v>
      </c>
      <c r="AQ35" s="858"/>
      <c r="AR35" s="858"/>
      <c r="AS35" s="858"/>
      <c r="AT35" s="858"/>
      <c r="AU35" s="858">
        <v>313</v>
      </c>
      <c r="AV35" s="858"/>
      <c r="AW35" s="858"/>
      <c r="AX35" s="858"/>
      <c r="AY35" s="858"/>
      <c r="AZ35" s="859" t="s">
        <v>529</v>
      </c>
      <c r="BA35" s="859"/>
      <c r="BB35" s="859"/>
      <c r="BC35" s="859"/>
      <c r="BD35" s="859"/>
      <c r="BE35" s="860" t="s">
        <v>419</v>
      </c>
      <c r="BF35" s="860"/>
      <c r="BG35" s="860"/>
      <c r="BH35" s="860"/>
      <c r="BI35" s="861"/>
      <c r="BJ35" s="235"/>
      <c r="BK35" s="235"/>
      <c r="BL35" s="235"/>
      <c r="BM35" s="235"/>
      <c r="BN35" s="235"/>
      <c r="BO35" s="244"/>
      <c r="BP35" s="244"/>
      <c r="BQ35" s="241">
        <v>29</v>
      </c>
      <c r="BR35" s="242"/>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33"/>
    </row>
    <row r="36" spans="1:131" ht="26.25" customHeight="1">
      <c r="A36" s="245">
        <v>9</v>
      </c>
      <c r="B36" s="808" t="s">
        <v>421</v>
      </c>
      <c r="C36" s="809"/>
      <c r="D36" s="809"/>
      <c r="E36" s="809"/>
      <c r="F36" s="809"/>
      <c r="G36" s="809"/>
      <c r="H36" s="809"/>
      <c r="I36" s="809"/>
      <c r="J36" s="809"/>
      <c r="K36" s="809"/>
      <c r="L36" s="809"/>
      <c r="M36" s="809"/>
      <c r="N36" s="809"/>
      <c r="O36" s="809"/>
      <c r="P36" s="810"/>
      <c r="Q36" s="811">
        <v>30</v>
      </c>
      <c r="R36" s="812"/>
      <c r="S36" s="812"/>
      <c r="T36" s="812"/>
      <c r="U36" s="812"/>
      <c r="V36" s="812">
        <v>30</v>
      </c>
      <c r="W36" s="812"/>
      <c r="X36" s="812"/>
      <c r="Y36" s="812"/>
      <c r="Z36" s="812"/>
      <c r="AA36" s="812">
        <f t="shared" si="0"/>
        <v>0</v>
      </c>
      <c r="AB36" s="812"/>
      <c r="AC36" s="812"/>
      <c r="AD36" s="812"/>
      <c r="AE36" s="813"/>
      <c r="AF36" s="814" t="s">
        <v>128</v>
      </c>
      <c r="AG36" s="815"/>
      <c r="AH36" s="815"/>
      <c r="AI36" s="815"/>
      <c r="AJ36" s="816"/>
      <c r="AK36" s="862">
        <v>24</v>
      </c>
      <c r="AL36" s="858"/>
      <c r="AM36" s="858"/>
      <c r="AN36" s="858"/>
      <c r="AO36" s="858"/>
      <c r="AP36" s="858">
        <v>60</v>
      </c>
      <c r="AQ36" s="858"/>
      <c r="AR36" s="858"/>
      <c r="AS36" s="858"/>
      <c r="AT36" s="858"/>
      <c r="AU36" s="858">
        <v>60</v>
      </c>
      <c r="AV36" s="858"/>
      <c r="AW36" s="858"/>
      <c r="AX36" s="858"/>
      <c r="AY36" s="858"/>
      <c r="AZ36" s="859" t="s">
        <v>529</v>
      </c>
      <c r="BA36" s="859"/>
      <c r="BB36" s="859"/>
      <c r="BC36" s="859"/>
      <c r="BD36" s="859"/>
      <c r="BE36" s="860" t="s">
        <v>419</v>
      </c>
      <c r="BF36" s="860"/>
      <c r="BG36" s="860"/>
      <c r="BH36" s="860"/>
      <c r="BI36" s="861"/>
      <c r="BJ36" s="235"/>
      <c r="BK36" s="235"/>
      <c r="BL36" s="235"/>
      <c r="BM36" s="235"/>
      <c r="BN36" s="235"/>
      <c r="BO36" s="244"/>
      <c r="BP36" s="244"/>
      <c r="BQ36" s="241">
        <v>30</v>
      </c>
      <c r="BR36" s="242"/>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33"/>
    </row>
    <row r="37" spans="1:131" ht="26.25" customHeight="1">
      <c r="A37" s="245">
        <v>10</v>
      </c>
      <c r="B37" s="808" t="s">
        <v>422</v>
      </c>
      <c r="C37" s="809"/>
      <c r="D37" s="809"/>
      <c r="E37" s="809"/>
      <c r="F37" s="809"/>
      <c r="G37" s="809"/>
      <c r="H37" s="809"/>
      <c r="I37" s="809"/>
      <c r="J37" s="809"/>
      <c r="K37" s="809"/>
      <c r="L37" s="809"/>
      <c r="M37" s="809"/>
      <c r="N37" s="809"/>
      <c r="O37" s="809"/>
      <c r="P37" s="810"/>
      <c r="Q37" s="811">
        <v>244</v>
      </c>
      <c r="R37" s="812"/>
      <c r="S37" s="812"/>
      <c r="T37" s="812"/>
      <c r="U37" s="812"/>
      <c r="V37" s="812">
        <v>229</v>
      </c>
      <c r="W37" s="812"/>
      <c r="X37" s="812"/>
      <c r="Y37" s="812"/>
      <c r="Z37" s="812"/>
      <c r="AA37" s="812">
        <f t="shared" si="0"/>
        <v>15</v>
      </c>
      <c r="AB37" s="812"/>
      <c r="AC37" s="812"/>
      <c r="AD37" s="812"/>
      <c r="AE37" s="813"/>
      <c r="AF37" s="814">
        <v>1</v>
      </c>
      <c r="AG37" s="815"/>
      <c r="AH37" s="815"/>
      <c r="AI37" s="815"/>
      <c r="AJ37" s="816"/>
      <c r="AK37" s="862">
        <v>119</v>
      </c>
      <c r="AL37" s="858"/>
      <c r="AM37" s="858"/>
      <c r="AN37" s="858"/>
      <c r="AO37" s="858"/>
      <c r="AP37" s="858" t="s">
        <v>529</v>
      </c>
      <c r="AQ37" s="858"/>
      <c r="AR37" s="858"/>
      <c r="AS37" s="858"/>
      <c r="AT37" s="858"/>
      <c r="AU37" s="858" t="s">
        <v>529</v>
      </c>
      <c r="AV37" s="858"/>
      <c r="AW37" s="858"/>
      <c r="AX37" s="858"/>
      <c r="AY37" s="858"/>
      <c r="AZ37" s="859" t="s">
        <v>529</v>
      </c>
      <c r="BA37" s="859"/>
      <c r="BB37" s="859"/>
      <c r="BC37" s="859"/>
      <c r="BD37" s="859"/>
      <c r="BE37" s="860" t="s">
        <v>419</v>
      </c>
      <c r="BF37" s="860"/>
      <c r="BG37" s="860"/>
      <c r="BH37" s="860"/>
      <c r="BI37" s="861"/>
      <c r="BJ37" s="235"/>
      <c r="BK37" s="235"/>
      <c r="BL37" s="235"/>
      <c r="BM37" s="235"/>
      <c r="BN37" s="235"/>
      <c r="BO37" s="244"/>
      <c r="BP37" s="244"/>
      <c r="BQ37" s="241">
        <v>31</v>
      </c>
      <c r="BR37" s="242"/>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33"/>
    </row>
    <row r="38" spans="1:131" ht="26.25" customHeight="1">
      <c r="A38" s="245">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35"/>
      <c r="BK38" s="235"/>
      <c r="BL38" s="235"/>
      <c r="BM38" s="235"/>
      <c r="BN38" s="235"/>
      <c r="BO38" s="244"/>
      <c r="BP38" s="244"/>
      <c r="BQ38" s="241">
        <v>32</v>
      </c>
      <c r="BR38" s="242"/>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33"/>
    </row>
    <row r="39" spans="1:131" ht="26.25" customHeight="1">
      <c r="A39" s="245">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35"/>
      <c r="BK39" s="235"/>
      <c r="BL39" s="235"/>
      <c r="BM39" s="235"/>
      <c r="BN39" s="235"/>
      <c r="BO39" s="244"/>
      <c r="BP39" s="244"/>
      <c r="BQ39" s="241">
        <v>33</v>
      </c>
      <c r="BR39" s="242"/>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33"/>
    </row>
    <row r="40" spans="1:131" ht="26.25" customHeight="1">
      <c r="A40" s="241">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35"/>
      <c r="BK40" s="235"/>
      <c r="BL40" s="235"/>
      <c r="BM40" s="235"/>
      <c r="BN40" s="235"/>
      <c r="BO40" s="244"/>
      <c r="BP40" s="244"/>
      <c r="BQ40" s="241">
        <v>34</v>
      </c>
      <c r="BR40" s="242"/>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33"/>
    </row>
    <row r="41" spans="1:131" ht="26.25" customHeight="1">
      <c r="A41" s="241">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35"/>
      <c r="BK41" s="235"/>
      <c r="BL41" s="235"/>
      <c r="BM41" s="235"/>
      <c r="BN41" s="235"/>
      <c r="BO41" s="244"/>
      <c r="BP41" s="244"/>
      <c r="BQ41" s="241">
        <v>35</v>
      </c>
      <c r="BR41" s="242"/>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33"/>
    </row>
    <row r="42" spans="1:131" ht="26.25" customHeight="1">
      <c r="A42" s="241">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35"/>
      <c r="BK42" s="235"/>
      <c r="BL42" s="235"/>
      <c r="BM42" s="235"/>
      <c r="BN42" s="235"/>
      <c r="BO42" s="244"/>
      <c r="BP42" s="244"/>
      <c r="BQ42" s="241">
        <v>36</v>
      </c>
      <c r="BR42" s="242"/>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33"/>
    </row>
    <row r="43" spans="1:131" ht="26.25" customHeight="1">
      <c r="A43" s="241">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35"/>
      <c r="BK43" s="235"/>
      <c r="BL43" s="235"/>
      <c r="BM43" s="235"/>
      <c r="BN43" s="235"/>
      <c r="BO43" s="244"/>
      <c r="BP43" s="244"/>
      <c r="BQ43" s="241">
        <v>37</v>
      </c>
      <c r="BR43" s="242"/>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33"/>
    </row>
    <row r="44" spans="1:131" ht="26.25" customHeight="1">
      <c r="A44" s="241">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35"/>
      <c r="BK44" s="235"/>
      <c r="BL44" s="235"/>
      <c r="BM44" s="235"/>
      <c r="BN44" s="235"/>
      <c r="BO44" s="244"/>
      <c r="BP44" s="244"/>
      <c r="BQ44" s="241">
        <v>38</v>
      </c>
      <c r="BR44" s="242"/>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33"/>
    </row>
    <row r="45" spans="1:131" ht="26.25" customHeight="1">
      <c r="A45" s="241">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35"/>
      <c r="BK45" s="235"/>
      <c r="BL45" s="235"/>
      <c r="BM45" s="235"/>
      <c r="BN45" s="235"/>
      <c r="BO45" s="244"/>
      <c r="BP45" s="244"/>
      <c r="BQ45" s="241">
        <v>39</v>
      </c>
      <c r="BR45" s="242"/>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33"/>
    </row>
    <row r="46" spans="1:131" ht="26.25" customHeight="1">
      <c r="A46" s="241">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35"/>
      <c r="BK46" s="235"/>
      <c r="BL46" s="235"/>
      <c r="BM46" s="235"/>
      <c r="BN46" s="235"/>
      <c r="BO46" s="244"/>
      <c r="BP46" s="244"/>
      <c r="BQ46" s="241">
        <v>40</v>
      </c>
      <c r="BR46" s="242"/>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33"/>
    </row>
    <row r="47" spans="1:131" ht="26.25" customHeight="1">
      <c r="A47" s="241">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35"/>
      <c r="BK47" s="235"/>
      <c r="BL47" s="235"/>
      <c r="BM47" s="235"/>
      <c r="BN47" s="235"/>
      <c r="BO47" s="244"/>
      <c r="BP47" s="244"/>
      <c r="BQ47" s="241">
        <v>41</v>
      </c>
      <c r="BR47" s="242"/>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33"/>
    </row>
    <row r="48" spans="1:131" ht="26.25" customHeight="1">
      <c r="A48" s="241">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35"/>
      <c r="BK48" s="235"/>
      <c r="BL48" s="235"/>
      <c r="BM48" s="235"/>
      <c r="BN48" s="235"/>
      <c r="BO48" s="244"/>
      <c r="BP48" s="244"/>
      <c r="BQ48" s="241">
        <v>42</v>
      </c>
      <c r="BR48" s="242"/>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33"/>
    </row>
    <row r="49" spans="1:131" ht="26.25" customHeight="1">
      <c r="A49" s="241">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35"/>
      <c r="BK49" s="235"/>
      <c r="BL49" s="235"/>
      <c r="BM49" s="235"/>
      <c r="BN49" s="235"/>
      <c r="BO49" s="244"/>
      <c r="BP49" s="244"/>
      <c r="BQ49" s="241">
        <v>43</v>
      </c>
      <c r="BR49" s="242"/>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33"/>
    </row>
    <row r="50" spans="1:131" ht="26.25" customHeight="1">
      <c r="A50" s="241">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35"/>
      <c r="BK50" s="235"/>
      <c r="BL50" s="235"/>
      <c r="BM50" s="235"/>
      <c r="BN50" s="235"/>
      <c r="BO50" s="244"/>
      <c r="BP50" s="244"/>
      <c r="BQ50" s="241">
        <v>44</v>
      </c>
      <c r="BR50" s="242"/>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33"/>
    </row>
    <row r="51" spans="1:131" ht="26.25" customHeight="1">
      <c r="A51" s="241">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35"/>
      <c r="BK51" s="235"/>
      <c r="BL51" s="235"/>
      <c r="BM51" s="235"/>
      <c r="BN51" s="235"/>
      <c r="BO51" s="244"/>
      <c r="BP51" s="244"/>
      <c r="BQ51" s="241">
        <v>45</v>
      </c>
      <c r="BR51" s="242"/>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33"/>
    </row>
    <row r="52" spans="1:131" ht="26.25" customHeight="1">
      <c r="A52" s="241">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35"/>
      <c r="BK52" s="235"/>
      <c r="BL52" s="235"/>
      <c r="BM52" s="235"/>
      <c r="BN52" s="235"/>
      <c r="BO52" s="244"/>
      <c r="BP52" s="244"/>
      <c r="BQ52" s="241">
        <v>46</v>
      </c>
      <c r="BR52" s="242"/>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33"/>
    </row>
    <row r="53" spans="1:131" ht="26.25" customHeight="1">
      <c r="A53" s="241">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35"/>
      <c r="BK53" s="235"/>
      <c r="BL53" s="235"/>
      <c r="BM53" s="235"/>
      <c r="BN53" s="235"/>
      <c r="BO53" s="244"/>
      <c r="BP53" s="244"/>
      <c r="BQ53" s="241">
        <v>47</v>
      </c>
      <c r="BR53" s="242"/>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33"/>
    </row>
    <row r="54" spans="1:131" ht="26.25" customHeight="1">
      <c r="A54" s="241">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35"/>
      <c r="BK54" s="235"/>
      <c r="BL54" s="235"/>
      <c r="BM54" s="235"/>
      <c r="BN54" s="235"/>
      <c r="BO54" s="244"/>
      <c r="BP54" s="244"/>
      <c r="BQ54" s="241">
        <v>48</v>
      </c>
      <c r="BR54" s="242"/>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33"/>
    </row>
    <row r="55" spans="1:131" ht="26.25" customHeight="1">
      <c r="A55" s="241">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35"/>
      <c r="BK55" s="235"/>
      <c r="BL55" s="235"/>
      <c r="BM55" s="235"/>
      <c r="BN55" s="235"/>
      <c r="BO55" s="244"/>
      <c r="BP55" s="244"/>
      <c r="BQ55" s="241">
        <v>49</v>
      </c>
      <c r="BR55" s="242"/>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33"/>
    </row>
    <row r="56" spans="1:131" ht="26.25" customHeight="1">
      <c r="A56" s="241">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35"/>
      <c r="BK56" s="235"/>
      <c r="BL56" s="235"/>
      <c r="BM56" s="235"/>
      <c r="BN56" s="235"/>
      <c r="BO56" s="244"/>
      <c r="BP56" s="244"/>
      <c r="BQ56" s="241">
        <v>50</v>
      </c>
      <c r="BR56" s="242"/>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33"/>
    </row>
    <row r="57" spans="1:131" ht="26.25" customHeight="1">
      <c r="A57" s="241">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35"/>
      <c r="BK57" s="235"/>
      <c r="BL57" s="235"/>
      <c r="BM57" s="235"/>
      <c r="BN57" s="235"/>
      <c r="BO57" s="244"/>
      <c r="BP57" s="244"/>
      <c r="BQ57" s="241">
        <v>51</v>
      </c>
      <c r="BR57" s="242"/>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33"/>
    </row>
    <row r="58" spans="1:131" ht="26.25" customHeight="1">
      <c r="A58" s="241">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35"/>
      <c r="BK58" s="235"/>
      <c r="BL58" s="235"/>
      <c r="BM58" s="235"/>
      <c r="BN58" s="235"/>
      <c r="BO58" s="244"/>
      <c r="BP58" s="244"/>
      <c r="BQ58" s="241">
        <v>52</v>
      </c>
      <c r="BR58" s="242"/>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33"/>
    </row>
    <row r="59" spans="1:131" ht="26.25" customHeight="1">
      <c r="A59" s="241">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35"/>
      <c r="BK59" s="235"/>
      <c r="BL59" s="235"/>
      <c r="BM59" s="235"/>
      <c r="BN59" s="235"/>
      <c r="BO59" s="244"/>
      <c r="BP59" s="244"/>
      <c r="BQ59" s="241">
        <v>53</v>
      </c>
      <c r="BR59" s="242"/>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33"/>
    </row>
    <row r="60" spans="1:131" ht="26.25" customHeight="1">
      <c r="A60" s="241">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35"/>
      <c r="BK60" s="235"/>
      <c r="BL60" s="235"/>
      <c r="BM60" s="235"/>
      <c r="BN60" s="235"/>
      <c r="BO60" s="244"/>
      <c r="BP60" s="244"/>
      <c r="BQ60" s="241">
        <v>54</v>
      </c>
      <c r="BR60" s="242"/>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33"/>
    </row>
    <row r="61" spans="1:131" ht="26.25" customHeight="1" thickBot="1">
      <c r="A61" s="241">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35"/>
      <c r="BK61" s="235"/>
      <c r="BL61" s="235"/>
      <c r="BM61" s="235"/>
      <c r="BN61" s="235"/>
      <c r="BO61" s="244"/>
      <c r="BP61" s="244"/>
      <c r="BQ61" s="241">
        <v>55</v>
      </c>
      <c r="BR61" s="242"/>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33"/>
    </row>
    <row r="62" spans="1:131" ht="26.25" customHeight="1">
      <c r="A62" s="241">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423</v>
      </c>
      <c r="BK62" s="834"/>
      <c r="BL62" s="834"/>
      <c r="BM62" s="834"/>
      <c r="BN62" s="835"/>
      <c r="BO62" s="244"/>
      <c r="BP62" s="244"/>
      <c r="BQ62" s="241">
        <v>56</v>
      </c>
      <c r="BR62" s="242"/>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33"/>
    </row>
    <row r="63" spans="1:131" ht="26.25" customHeight="1" thickBot="1">
      <c r="A63" s="243" t="s">
        <v>398</v>
      </c>
      <c r="B63" s="817" t="s">
        <v>424</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1253</v>
      </c>
      <c r="AG63" s="872"/>
      <c r="AH63" s="872"/>
      <c r="AI63" s="872"/>
      <c r="AJ63" s="873"/>
      <c r="AK63" s="874"/>
      <c r="AL63" s="869"/>
      <c r="AM63" s="869"/>
      <c r="AN63" s="869"/>
      <c r="AO63" s="869"/>
      <c r="AP63" s="872">
        <v>8139</v>
      </c>
      <c r="AQ63" s="872"/>
      <c r="AR63" s="872"/>
      <c r="AS63" s="872"/>
      <c r="AT63" s="872"/>
      <c r="AU63" s="872">
        <v>5013</v>
      </c>
      <c r="AV63" s="872"/>
      <c r="AW63" s="872"/>
      <c r="AX63" s="872"/>
      <c r="AY63" s="872"/>
      <c r="AZ63" s="876"/>
      <c r="BA63" s="876"/>
      <c r="BB63" s="876"/>
      <c r="BC63" s="876"/>
      <c r="BD63" s="876"/>
      <c r="BE63" s="877"/>
      <c r="BF63" s="877"/>
      <c r="BG63" s="877"/>
      <c r="BH63" s="877"/>
      <c r="BI63" s="878"/>
      <c r="BJ63" s="879" t="s">
        <v>137</v>
      </c>
      <c r="BK63" s="880"/>
      <c r="BL63" s="880"/>
      <c r="BM63" s="880"/>
      <c r="BN63" s="881"/>
      <c r="BO63" s="244"/>
      <c r="BP63" s="244"/>
      <c r="BQ63" s="241">
        <v>57</v>
      </c>
      <c r="BR63" s="242"/>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33"/>
    </row>
    <row r="64" spans="1:131" ht="26.25" customHeight="1">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33"/>
    </row>
    <row r="65" spans="1:131" ht="26.25" customHeight="1" thickBot="1">
      <c r="A65" s="235" t="s">
        <v>425</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33"/>
    </row>
    <row r="66" spans="1:131" ht="26.25" customHeight="1">
      <c r="A66" s="755" t="s">
        <v>426</v>
      </c>
      <c r="B66" s="756"/>
      <c r="C66" s="756"/>
      <c r="D66" s="756"/>
      <c r="E66" s="756"/>
      <c r="F66" s="756"/>
      <c r="G66" s="756"/>
      <c r="H66" s="756"/>
      <c r="I66" s="756"/>
      <c r="J66" s="756"/>
      <c r="K66" s="756"/>
      <c r="L66" s="756"/>
      <c r="M66" s="756"/>
      <c r="N66" s="756"/>
      <c r="O66" s="756"/>
      <c r="P66" s="757"/>
      <c r="Q66" s="761" t="s">
        <v>403</v>
      </c>
      <c r="R66" s="762"/>
      <c r="S66" s="762"/>
      <c r="T66" s="762"/>
      <c r="U66" s="763"/>
      <c r="V66" s="761" t="s">
        <v>427</v>
      </c>
      <c r="W66" s="762"/>
      <c r="X66" s="762"/>
      <c r="Y66" s="762"/>
      <c r="Z66" s="763"/>
      <c r="AA66" s="761" t="s">
        <v>428</v>
      </c>
      <c r="AB66" s="762"/>
      <c r="AC66" s="762"/>
      <c r="AD66" s="762"/>
      <c r="AE66" s="763"/>
      <c r="AF66" s="882" t="s">
        <v>429</v>
      </c>
      <c r="AG66" s="843"/>
      <c r="AH66" s="843"/>
      <c r="AI66" s="843"/>
      <c r="AJ66" s="883"/>
      <c r="AK66" s="761" t="s">
        <v>430</v>
      </c>
      <c r="AL66" s="756"/>
      <c r="AM66" s="756"/>
      <c r="AN66" s="756"/>
      <c r="AO66" s="757"/>
      <c r="AP66" s="761" t="s">
        <v>408</v>
      </c>
      <c r="AQ66" s="762"/>
      <c r="AR66" s="762"/>
      <c r="AS66" s="762"/>
      <c r="AT66" s="763"/>
      <c r="AU66" s="761" t="s">
        <v>431</v>
      </c>
      <c r="AV66" s="762"/>
      <c r="AW66" s="762"/>
      <c r="AX66" s="762"/>
      <c r="AY66" s="763"/>
      <c r="AZ66" s="761" t="s">
        <v>385</v>
      </c>
      <c r="BA66" s="762"/>
      <c r="BB66" s="762"/>
      <c r="BC66" s="762"/>
      <c r="BD66" s="768"/>
      <c r="BE66" s="244"/>
      <c r="BF66" s="244"/>
      <c r="BG66" s="244"/>
      <c r="BH66" s="244"/>
      <c r="BI66" s="244"/>
      <c r="BJ66" s="244"/>
      <c r="BK66" s="244"/>
      <c r="BL66" s="244"/>
      <c r="BM66" s="244"/>
      <c r="BN66" s="244"/>
      <c r="BO66" s="244"/>
      <c r="BP66" s="244"/>
      <c r="BQ66" s="241">
        <v>60</v>
      </c>
      <c r="BR66" s="246"/>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33"/>
    </row>
    <row r="67" spans="1:131" ht="26.25" customHeight="1" thickBot="1">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44"/>
      <c r="BF67" s="244"/>
      <c r="BG67" s="244"/>
      <c r="BH67" s="244"/>
      <c r="BI67" s="244"/>
      <c r="BJ67" s="244"/>
      <c r="BK67" s="244"/>
      <c r="BL67" s="244"/>
      <c r="BM67" s="244"/>
      <c r="BN67" s="244"/>
      <c r="BO67" s="244"/>
      <c r="BP67" s="244"/>
      <c r="BQ67" s="241">
        <v>61</v>
      </c>
      <c r="BR67" s="246"/>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33"/>
    </row>
    <row r="68" spans="1:131" ht="26.25" customHeight="1" thickTop="1">
      <c r="A68" s="239">
        <v>1</v>
      </c>
      <c r="B68" s="897" t="s">
        <v>602</v>
      </c>
      <c r="C68" s="898"/>
      <c r="D68" s="898"/>
      <c r="E68" s="898"/>
      <c r="F68" s="898"/>
      <c r="G68" s="898"/>
      <c r="H68" s="898"/>
      <c r="I68" s="898"/>
      <c r="J68" s="898"/>
      <c r="K68" s="898"/>
      <c r="L68" s="898"/>
      <c r="M68" s="898"/>
      <c r="N68" s="898"/>
      <c r="O68" s="898"/>
      <c r="P68" s="899"/>
      <c r="Q68" s="900">
        <v>465</v>
      </c>
      <c r="R68" s="894"/>
      <c r="S68" s="894"/>
      <c r="T68" s="894"/>
      <c r="U68" s="894"/>
      <c r="V68" s="894">
        <v>412</v>
      </c>
      <c r="W68" s="894"/>
      <c r="X68" s="894"/>
      <c r="Y68" s="894"/>
      <c r="Z68" s="894"/>
      <c r="AA68" s="894">
        <v>53</v>
      </c>
      <c r="AB68" s="894"/>
      <c r="AC68" s="894"/>
      <c r="AD68" s="894"/>
      <c r="AE68" s="894"/>
      <c r="AF68" s="894">
        <v>53</v>
      </c>
      <c r="AG68" s="894"/>
      <c r="AH68" s="894"/>
      <c r="AI68" s="894"/>
      <c r="AJ68" s="894"/>
      <c r="AK68" s="894"/>
      <c r="AL68" s="894"/>
      <c r="AM68" s="894"/>
      <c r="AN68" s="894"/>
      <c r="AO68" s="894"/>
      <c r="AP68" s="894" t="s">
        <v>529</v>
      </c>
      <c r="AQ68" s="894"/>
      <c r="AR68" s="894"/>
      <c r="AS68" s="894"/>
      <c r="AT68" s="894"/>
      <c r="AU68" s="894" t="s">
        <v>529</v>
      </c>
      <c r="AV68" s="894"/>
      <c r="AW68" s="894"/>
      <c r="AX68" s="894"/>
      <c r="AY68" s="894"/>
      <c r="AZ68" s="895"/>
      <c r="BA68" s="895"/>
      <c r="BB68" s="895"/>
      <c r="BC68" s="895"/>
      <c r="BD68" s="896"/>
      <c r="BE68" s="244"/>
      <c r="BF68" s="244"/>
      <c r="BG68" s="244"/>
      <c r="BH68" s="244"/>
      <c r="BI68" s="244"/>
      <c r="BJ68" s="244"/>
      <c r="BK68" s="244"/>
      <c r="BL68" s="244"/>
      <c r="BM68" s="244"/>
      <c r="BN68" s="244"/>
      <c r="BO68" s="244"/>
      <c r="BP68" s="244"/>
      <c r="BQ68" s="241">
        <v>62</v>
      </c>
      <c r="BR68" s="246"/>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33"/>
    </row>
    <row r="69" spans="1:131" ht="26.25" customHeight="1">
      <c r="A69" s="241">
        <v>2</v>
      </c>
      <c r="B69" s="901" t="s">
        <v>603</v>
      </c>
      <c r="C69" s="902"/>
      <c r="D69" s="902"/>
      <c r="E69" s="902"/>
      <c r="F69" s="902"/>
      <c r="G69" s="902"/>
      <c r="H69" s="902"/>
      <c r="I69" s="902"/>
      <c r="J69" s="902"/>
      <c r="K69" s="902"/>
      <c r="L69" s="902"/>
      <c r="M69" s="902"/>
      <c r="N69" s="902"/>
      <c r="O69" s="902"/>
      <c r="P69" s="903"/>
      <c r="Q69" s="904">
        <v>38</v>
      </c>
      <c r="R69" s="858"/>
      <c r="S69" s="858"/>
      <c r="T69" s="858"/>
      <c r="U69" s="858"/>
      <c r="V69" s="858">
        <v>21</v>
      </c>
      <c r="W69" s="858"/>
      <c r="X69" s="858"/>
      <c r="Y69" s="858"/>
      <c r="Z69" s="858"/>
      <c r="AA69" s="858">
        <v>16</v>
      </c>
      <c r="AB69" s="858"/>
      <c r="AC69" s="858"/>
      <c r="AD69" s="858"/>
      <c r="AE69" s="858"/>
      <c r="AF69" s="858">
        <v>16</v>
      </c>
      <c r="AG69" s="858"/>
      <c r="AH69" s="858"/>
      <c r="AI69" s="858"/>
      <c r="AJ69" s="858"/>
      <c r="AK69" s="858"/>
      <c r="AL69" s="858"/>
      <c r="AM69" s="858"/>
      <c r="AN69" s="858"/>
      <c r="AO69" s="858"/>
      <c r="AP69" s="858" t="s">
        <v>529</v>
      </c>
      <c r="AQ69" s="858"/>
      <c r="AR69" s="858"/>
      <c r="AS69" s="858"/>
      <c r="AT69" s="858"/>
      <c r="AU69" s="858" t="s">
        <v>529</v>
      </c>
      <c r="AV69" s="858"/>
      <c r="AW69" s="858"/>
      <c r="AX69" s="858"/>
      <c r="AY69" s="858"/>
      <c r="AZ69" s="860"/>
      <c r="BA69" s="860"/>
      <c r="BB69" s="860"/>
      <c r="BC69" s="860"/>
      <c r="BD69" s="861"/>
      <c r="BE69" s="244"/>
      <c r="BF69" s="244"/>
      <c r="BG69" s="244"/>
      <c r="BH69" s="244"/>
      <c r="BI69" s="244"/>
      <c r="BJ69" s="244"/>
      <c r="BK69" s="244"/>
      <c r="BL69" s="244"/>
      <c r="BM69" s="244"/>
      <c r="BN69" s="244"/>
      <c r="BO69" s="244"/>
      <c r="BP69" s="244"/>
      <c r="BQ69" s="241">
        <v>63</v>
      </c>
      <c r="BR69" s="246"/>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33"/>
    </row>
    <row r="70" spans="1:131" ht="26.25" customHeight="1">
      <c r="A70" s="241">
        <v>3</v>
      </c>
      <c r="B70" s="901" t="s">
        <v>604</v>
      </c>
      <c r="C70" s="902"/>
      <c r="D70" s="902"/>
      <c r="E70" s="902"/>
      <c r="F70" s="902"/>
      <c r="G70" s="902"/>
      <c r="H70" s="902"/>
      <c r="I70" s="902"/>
      <c r="J70" s="902"/>
      <c r="K70" s="902"/>
      <c r="L70" s="902"/>
      <c r="M70" s="902"/>
      <c r="N70" s="902"/>
      <c r="O70" s="902"/>
      <c r="P70" s="903"/>
      <c r="Q70" s="904">
        <v>485</v>
      </c>
      <c r="R70" s="858"/>
      <c r="S70" s="858"/>
      <c r="T70" s="858"/>
      <c r="U70" s="858"/>
      <c r="V70" s="858">
        <v>402</v>
      </c>
      <c r="W70" s="858"/>
      <c r="X70" s="858"/>
      <c r="Y70" s="858"/>
      <c r="Z70" s="858"/>
      <c r="AA70" s="858">
        <v>83</v>
      </c>
      <c r="AB70" s="858"/>
      <c r="AC70" s="858"/>
      <c r="AD70" s="858"/>
      <c r="AE70" s="858"/>
      <c r="AF70" s="858">
        <v>83</v>
      </c>
      <c r="AG70" s="858"/>
      <c r="AH70" s="858"/>
      <c r="AI70" s="858"/>
      <c r="AJ70" s="858"/>
      <c r="AK70" s="858"/>
      <c r="AL70" s="858"/>
      <c r="AM70" s="858"/>
      <c r="AN70" s="858"/>
      <c r="AO70" s="858"/>
      <c r="AP70" s="858" t="s">
        <v>529</v>
      </c>
      <c r="AQ70" s="858"/>
      <c r="AR70" s="858"/>
      <c r="AS70" s="858"/>
      <c r="AT70" s="858"/>
      <c r="AU70" s="858" t="s">
        <v>529</v>
      </c>
      <c r="AV70" s="858"/>
      <c r="AW70" s="858"/>
      <c r="AX70" s="858"/>
      <c r="AY70" s="858"/>
      <c r="AZ70" s="860"/>
      <c r="BA70" s="860"/>
      <c r="BB70" s="860"/>
      <c r="BC70" s="860"/>
      <c r="BD70" s="861"/>
      <c r="BE70" s="244"/>
      <c r="BF70" s="244"/>
      <c r="BG70" s="244"/>
      <c r="BH70" s="244"/>
      <c r="BI70" s="244"/>
      <c r="BJ70" s="244"/>
      <c r="BK70" s="244"/>
      <c r="BL70" s="244"/>
      <c r="BM70" s="244"/>
      <c r="BN70" s="244"/>
      <c r="BO70" s="244"/>
      <c r="BP70" s="244"/>
      <c r="BQ70" s="241">
        <v>64</v>
      </c>
      <c r="BR70" s="246"/>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33"/>
    </row>
    <row r="71" spans="1:131" ht="26.25" customHeight="1">
      <c r="A71" s="241">
        <v>4</v>
      </c>
      <c r="B71" s="901" t="s">
        <v>605</v>
      </c>
      <c r="C71" s="902"/>
      <c r="D71" s="902"/>
      <c r="E71" s="902"/>
      <c r="F71" s="902"/>
      <c r="G71" s="902"/>
      <c r="H71" s="902"/>
      <c r="I71" s="902"/>
      <c r="J71" s="902"/>
      <c r="K71" s="902"/>
      <c r="L71" s="902"/>
      <c r="M71" s="902"/>
      <c r="N71" s="902"/>
      <c r="O71" s="902"/>
      <c r="P71" s="903"/>
      <c r="Q71" s="904">
        <v>561</v>
      </c>
      <c r="R71" s="858"/>
      <c r="S71" s="858"/>
      <c r="T71" s="858"/>
      <c r="U71" s="858"/>
      <c r="V71" s="858">
        <v>561</v>
      </c>
      <c r="W71" s="858"/>
      <c r="X71" s="858"/>
      <c r="Y71" s="858"/>
      <c r="Z71" s="858"/>
      <c r="AA71" s="858">
        <v>0</v>
      </c>
      <c r="AB71" s="858"/>
      <c r="AC71" s="858"/>
      <c r="AD71" s="858"/>
      <c r="AE71" s="858"/>
      <c r="AF71" s="858">
        <v>0</v>
      </c>
      <c r="AG71" s="858"/>
      <c r="AH71" s="858"/>
      <c r="AI71" s="858"/>
      <c r="AJ71" s="858"/>
      <c r="AK71" s="858">
        <v>16</v>
      </c>
      <c r="AL71" s="858"/>
      <c r="AM71" s="858"/>
      <c r="AN71" s="858"/>
      <c r="AO71" s="858"/>
      <c r="AP71" s="858" t="s">
        <v>529</v>
      </c>
      <c r="AQ71" s="858"/>
      <c r="AR71" s="858"/>
      <c r="AS71" s="858"/>
      <c r="AT71" s="858"/>
      <c r="AU71" s="858" t="s">
        <v>529</v>
      </c>
      <c r="AV71" s="858"/>
      <c r="AW71" s="858"/>
      <c r="AX71" s="858"/>
      <c r="AY71" s="858"/>
      <c r="AZ71" s="860"/>
      <c r="BA71" s="860"/>
      <c r="BB71" s="860"/>
      <c r="BC71" s="860"/>
      <c r="BD71" s="861"/>
      <c r="BE71" s="244"/>
      <c r="BF71" s="244"/>
      <c r="BG71" s="244"/>
      <c r="BH71" s="244"/>
      <c r="BI71" s="244"/>
      <c r="BJ71" s="244"/>
      <c r="BK71" s="244"/>
      <c r="BL71" s="244"/>
      <c r="BM71" s="244"/>
      <c r="BN71" s="244"/>
      <c r="BO71" s="244"/>
      <c r="BP71" s="244"/>
      <c r="BQ71" s="241">
        <v>65</v>
      </c>
      <c r="BR71" s="246"/>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33"/>
    </row>
    <row r="72" spans="1:131" ht="26.25" customHeight="1">
      <c r="A72" s="241">
        <v>5</v>
      </c>
      <c r="B72" s="901" t="s">
        <v>606</v>
      </c>
      <c r="C72" s="902"/>
      <c r="D72" s="902"/>
      <c r="E72" s="902"/>
      <c r="F72" s="902"/>
      <c r="G72" s="902"/>
      <c r="H72" s="902"/>
      <c r="I72" s="902"/>
      <c r="J72" s="902"/>
      <c r="K72" s="902"/>
      <c r="L72" s="902"/>
      <c r="M72" s="902"/>
      <c r="N72" s="902"/>
      <c r="O72" s="902"/>
      <c r="P72" s="903"/>
      <c r="Q72" s="904">
        <v>8128</v>
      </c>
      <c r="R72" s="858"/>
      <c r="S72" s="858"/>
      <c r="T72" s="858"/>
      <c r="U72" s="858"/>
      <c r="V72" s="858">
        <v>7814</v>
      </c>
      <c r="W72" s="858"/>
      <c r="X72" s="858"/>
      <c r="Y72" s="858"/>
      <c r="Z72" s="858"/>
      <c r="AA72" s="858">
        <v>314</v>
      </c>
      <c r="AB72" s="858"/>
      <c r="AC72" s="858"/>
      <c r="AD72" s="858"/>
      <c r="AE72" s="858"/>
      <c r="AF72" s="858">
        <v>314</v>
      </c>
      <c r="AG72" s="858"/>
      <c r="AH72" s="858"/>
      <c r="AI72" s="858"/>
      <c r="AJ72" s="858"/>
      <c r="AK72" s="858">
        <v>3300</v>
      </c>
      <c r="AL72" s="858"/>
      <c r="AM72" s="858"/>
      <c r="AN72" s="858"/>
      <c r="AO72" s="858"/>
      <c r="AP72" s="858" t="s">
        <v>529</v>
      </c>
      <c r="AQ72" s="858"/>
      <c r="AR72" s="858"/>
      <c r="AS72" s="858"/>
      <c r="AT72" s="858"/>
      <c r="AU72" s="858" t="s">
        <v>529</v>
      </c>
      <c r="AV72" s="858"/>
      <c r="AW72" s="858"/>
      <c r="AX72" s="858"/>
      <c r="AY72" s="858"/>
      <c r="AZ72" s="860"/>
      <c r="BA72" s="860"/>
      <c r="BB72" s="860"/>
      <c r="BC72" s="860"/>
      <c r="BD72" s="861"/>
      <c r="BE72" s="244"/>
      <c r="BF72" s="244"/>
      <c r="BG72" s="244"/>
      <c r="BH72" s="244"/>
      <c r="BI72" s="244"/>
      <c r="BJ72" s="244"/>
      <c r="BK72" s="244"/>
      <c r="BL72" s="244"/>
      <c r="BM72" s="244"/>
      <c r="BN72" s="244"/>
      <c r="BO72" s="244"/>
      <c r="BP72" s="244"/>
      <c r="BQ72" s="241">
        <v>66</v>
      </c>
      <c r="BR72" s="246"/>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33"/>
    </row>
    <row r="73" spans="1:131" ht="26.25" customHeight="1">
      <c r="A73" s="241">
        <v>6</v>
      </c>
      <c r="B73" s="901" t="s">
        <v>607</v>
      </c>
      <c r="C73" s="902"/>
      <c r="D73" s="902"/>
      <c r="E73" s="902"/>
      <c r="F73" s="902"/>
      <c r="G73" s="902"/>
      <c r="H73" s="902"/>
      <c r="I73" s="902"/>
      <c r="J73" s="902"/>
      <c r="K73" s="902"/>
      <c r="L73" s="902"/>
      <c r="M73" s="902"/>
      <c r="N73" s="902"/>
      <c r="O73" s="902"/>
      <c r="P73" s="903"/>
      <c r="Q73" s="904">
        <v>529</v>
      </c>
      <c r="R73" s="858"/>
      <c r="S73" s="858"/>
      <c r="T73" s="858"/>
      <c r="U73" s="858"/>
      <c r="V73" s="858">
        <v>526</v>
      </c>
      <c r="W73" s="858"/>
      <c r="X73" s="858"/>
      <c r="Y73" s="858"/>
      <c r="Z73" s="858"/>
      <c r="AA73" s="858">
        <v>3</v>
      </c>
      <c r="AB73" s="858"/>
      <c r="AC73" s="858"/>
      <c r="AD73" s="858"/>
      <c r="AE73" s="858"/>
      <c r="AF73" s="858">
        <v>3</v>
      </c>
      <c r="AG73" s="858"/>
      <c r="AH73" s="858"/>
      <c r="AI73" s="858"/>
      <c r="AJ73" s="858"/>
      <c r="AK73" s="858"/>
      <c r="AL73" s="858"/>
      <c r="AM73" s="858"/>
      <c r="AN73" s="858"/>
      <c r="AO73" s="858"/>
      <c r="AP73" s="858" t="s">
        <v>529</v>
      </c>
      <c r="AQ73" s="858"/>
      <c r="AR73" s="858"/>
      <c r="AS73" s="858"/>
      <c r="AT73" s="858"/>
      <c r="AU73" s="858" t="s">
        <v>529</v>
      </c>
      <c r="AV73" s="858"/>
      <c r="AW73" s="858"/>
      <c r="AX73" s="858"/>
      <c r="AY73" s="858"/>
      <c r="AZ73" s="860"/>
      <c r="BA73" s="860"/>
      <c r="BB73" s="860"/>
      <c r="BC73" s="860"/>
      <c r="BD73" s="861"/>
      <c r="BE73" s="244"/>
      <c r="BF73" s="244"/>
      <c r="BG73" s="244"/>
      <c r="BH73" s="244"/>
      <c r="BI73" s="244"/>
      <c r="BJ73" s="244"/>
      <c r="BK73" s="244"/>
      <c r="BL73" s="244"/>
      <c r="BM73" s="244"/>
      <c r="BN73" s="244"/>
      <c r="BO73" s="244"/>
      <c r="BP73" s="244"/>
      <c r="BQ73" s="241">
        <v>67</v>
      </c>
      <c r="BR73" s="246"/>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33"/>
    </row>
    <row r="74" spans="1:131" ht="26.25" customHeight="1">
      <c r="A74" s="241">
        <v>7</v>
      </c>
      <c r="B74" s="901" t="s">
        <v>608</v>
      </c>
      <c r="C74" s="902"/>
      <c r="D74" s="902"/>
      <c r="E74" s="902"/>
      <c r="F74" s="902"/>
      <c r="G74" s="902"/>
      <c r="H74" s="902"/>
      <c r="I74" s="902"/>
      <c r="J74" s="902"/>
      <c r="K74" s="902"/>
      <c r="L74" s="902"/>
      <c r="M74" s="902"/>
      <c r="N74" s="902"/>
      <c r="O74" s="902"/>
      <c r="P74" s="903"/>
      <c r="Q74" s="904">
        <v>33</v>
      </c>
      <c r="R74" s="858"/>
      <c r="S74" s="858"/>
      <c r="T74" s="858"/>
      <c r="U74" s="858"/>
      <c r="V74" s="858">
        <v>29</v>
      </c>
      <c r="W74" s="858"/>
      <c r="X74" s="858"/>
      <c r="Y74" s="858"/>
      <c r="Z74" s="858"/>
      <c r="AA74" s="858">
        <v>4</v>
      </c>
      <c r="AB74" s="858"/>
      <c r="AC74" s="858"/>
      <c r="AD74" s="858"/>
      <c r="AE74" s="858"/>
      <c r="AF74" s="858">
        <v>4</v>
      </c>
      <c r="AG74" s="858"/>
      <c r="AH74" s="858"/>
      <c r="AI74" s="858"/>
      <c r="AJ74" s="858"/>
      <c r="AK74" s="858"/>
      <c r="AL74" s="858"/>
      <c r="AM74" s="858"/>
      <c r="AN74" s="858"/>
      <c r="AO74" s="858"/>
      <c r="AP74" s="858" t="s">
        <v>529</v>
      </c>
      <c r="AQ74" s="858"/>
      <c r="AR74" s="858"/>
      <c r="AS74" s="858"/>
      <c r="AT74" s="858"/>
      <c r="AU74" s="858" t="s">
        <v>529</v>
      </c>
      <c r="AV74" s="858"/>
      <c r="AW74" s="858"/>
      <c r="AX74" s="858"/>
      <c r="AY74" s="858"/>
      <c r="AZ74" s="860"/>
      <c r="BA74" s="860"/>
      <c r="BB74" s="860"/>
      <c r="BC74" s="860"/>
      <c r="BD74" s="861"/>
      <c r="BE74" s="244"/>
      <c r="BF74" s="244"/>
      <c r="BG74" s="244"/>
      <c r="BH74" s="244"/>
      <c r="BI74" s="244"/>
      <c r="BJ74" s="244"/>
      <c r="BK74" s="244"/>
      <c r="BL74" s="244"/>
      <c r="BM74" s="244"/>
      <c r="BN74" s="244"/>
      <c r="BO74" s="244"/>
      <c r="BP74" s="244"/>
      <c r="BQ74" s="241">
        <v>68</v>
      </c>
      <c r="BR74" s="246"/>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33"/>
    </row>
    <row r="75" spans="1:131" ht="26.25" customHeight="1">
      <c r="A75" s="241">
        <v>8</v>
      </c>
      <c r="B75" s="901" t="s">
        <v>609</v>
      </c>
      <c r="C75" s="902"/>
      <c r="D75" s="902"/>
      <c r="E75" s="902"/>
      <c r="F75" s="902"/>
      <c r="G75" s="902"/>
      <c r="H75" s="902"/>
      <c r="I75" s="902"/>
      <c r="J75" s="902"/>
      <c r="K75" s="902"/>
      <c r="L75" s="902"/>
      <c r="M75" s="902"/>
      <c r="N75" s="902"/>
      <c r="O75" s="902"/>
      <c r="P75" s="903"/>
      <c r="Q75" s="905">
        <v>738</v>
      </c>
      <c r="R75" s="906"/>
      <c r="S75" s="906"/>
      <c r="T75" s="906"/>
      <c r="U75" s="862"/>
      <c r="V75" s="907">
        <v>736</v>
      </c>
      <c r="W75" s="906"/>
      <c r="X75" s="906"/>
      <c r="Y75" s="906"/>
      <c r="Z75" s="862"/>
      <c r="AA75" s="907">
        <v>3</v>
      </c>
      <c r="AB75" s="906"/>
      <c r="AC75" s="906"/>
      <c r="AD75" s="906"/>
      <c r="AE75" s="862"/>
      <c r="AF75" s="907">
        <v>3</v>
      </c>
      <c r="AG75" s="906"/>
      <c r="AH75" s="906"/>
      <c r="AI75" s="906"/>
      <c r="AJ75" s="862"/>
      <c r="AK75" s="907">
        <v>571</v>
      </c>
      <c r="AL75" s="906"/>
      <c r="AM75" s="906"/>
      <c r="AN75" s="906"/>
      <c r="AO75" s="862"/>
      <c r="AP75" s="907" t="s">
        <v>529</v>
      </c>
      <c r="AQ75" s="906"/>
      <c r="AR75" s="906"/>
      <c r="AS75" s="906"/>
      <c r="AT75" s="862"/>
      <c r="AU75" s="907" t="s">
        <v>529</v>
      </c>
      <c r="AV75" s="906"/>
      <c r="AW75" s="906"/>
      <c r="AX75" s="906"/>
      <c r="AY75" s="862"/>
      <c r="AZ75" s="860"/>
      <c r="BA75" s="860"/>
      <c r="BB75" s="860"/>
      <c r="BC75" s="860"/>
      <c r="BD75" s="861"/>
      <c r="BE75" s="244"/>
      <c r="BF75" s="244"/>
      <c r="BG75" s="244"/>
      <c r="BH75" s="244"/>
      <c r="BI75" s="244"/>
      <c r="BJ75" s="244"/>
      <c r="BK75" s="244"/>
      <c r="BL75" s="244"/>
      <c r="BM75" s="244"/>
      <c r="BN75" s="244"/>
      <c r="BO75" s="244"/>
      <c r="BP75" s="244"/>
      <c r="BQ75" s="241">
        <v>69</v>
      </c>
      <c r="BR75" s="246"/>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33"/>
    </row>
    <row r="76" spans="1:131" ht="26.25" customHeight="1">
      <c r="A76" s="241">
        <v>9</v>
      </c>
      <c r="B76" s="901" t="s">
        <v>610</v>
      </c>
      <c r="C76" s="902"/>
      <c r="D76" s="902"/>
      <c r="E76" s="902"/>
      <c r="F76" s="902"/>
      <c r="G76" s="902"/>
      <c r="H76" s="902"/>
      <c r="I76" s="902"/>
      <c r="J76" s="902"/>
      <c r="K76" s="902"/>
      <c r="L76" s="902"/>
      <c r="M76" s="902"/>
      <c r="N76" s="902"/>
      <c r="O76" s="902"/>
      <c r="P76" s="903"/>
      <c r="Q76" s="905">
        <v>1</v>
      </c>
      <c r="R76" s="906"/>
      <c r="S76" s="906"/>
      <c r="T76" s="906"/>
      <c r="U76" s="862"/>
      <c r="V76" s="907">
        <v>0</v>
      </c>
      <c r="W76" s="906"/>
      <c r="X76" s="906"/>
      <c r="Y76" s="906"/>
      <c r="Z76" s="862"/>
      <c r="AA76" s="907">
        <v>0</v>
      </c>
      <c r="AB76" s="906"/>
      <c r="AC76" s="906"/>
      <c r="AD76" s="906"/>
      <c r="AE76" s="862"/>
      <c r="AF76" s="907">
        <v>0</v>
      </c>
      <c r="AG76" s="906"/>
      <c r="AH76" s="906"/>
      <c r="AI76" s="906"/>
      <c r="AJ76" s="862"/>
      <c r="AK76" s="907"/>
      <c r="AL76" s="906"/>
      <c r="AM76" s="906"/>
      <c r="AN76" s="906"/>
      <c r="AO76" s="862"/>
      <c r="AP76" s="907" t="s">
        <v>529</v>
      </c>
      <c r="AQ76" s="906"/>
      <c r="AR76" s="906"/>
      <c r="AS76" s="906"/>
      <c r="AT76" s="862"/>
      <c r="AU76" s="907" t="s">
        <v>529</v>
      </c>
      <c r="AV76" s="906"/>
      <c r="AW76" s="906"/>
      <c r="AX76" s="906"/>
      <c r="AY76" s="862"/>
      <c r="AZ76" s="860"/>
      <c r="BA76" s="860"/>
      <c r="BB76" s="860"/>
      <c r="BC76" s="860"/>
      <c r="BD76" s="861"/>
      <c r="BE76" s="244"/>
      <c r="BF76" s="244"/>
      <c r="BG76" s="244"/>
      <c r="BH76" s="244"/>
      <c r="BI76" s="244"/>
      <c r="BJ76" s="244"/>
      <c r="BK76" s="244"/>
      <c r="BL76" s="244"/>
      <c r="BM76" s="244"/>
      <c r="BN76" s="244"/>
      <c r="BO76" s="244"/>
      <c r="BP76" s="244"/>
      <c r="BQ76" s="241">
        <v>70</v>
      </c>
      <c r="BR76" s="246"/>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33"/>
    </row>
    <row r="77" spans="1:131" ht="26.25" customHeight="1">
      <c r="A77" s="241">
        <v>10</v>
      </c>
      <c r="B77" s="901" t="s">
        <v>611</v>
      </c>
      <c r="C77" s="902"/>
      <c r="D77" s="902"/>
      <c r="E77" s="902"/>
      <c r="F77" s="902"/>
      <c r="G77" s="902"/>
      <c r="H77" s="902"/>
      <c r="I77" s="902"/>
      <c r="J77" s="902"/>
      <c r="K77" s="902"/>
      <c r="L77" s="902"/>
      <c r="M77" s="902"/>
      <c r="N77" s="902"/>
      <c r="O77" s="902"/>
      <c r="P77" s="903"/>
      <c r="Q77" s="905">
        <v>37</v>
      </c>
      <c r="R77" s="906"/>
      <c r="S77" s="906"/>
      <c r="T77" s="906"/>
      <c r="U77" s="862"/>
      <c r="V77" s="907">
        <v>37</v>
      </c>
      <c r="W77" s="906"/>
      <c r="X77" s="906"/>
      <c r="Y77" s="906"/>
      <c r="Z77" s="862"/>
      <c r="AA77" s="907">
        <v>0</v>
      </c>
      <c r="AB77" s="906"/>
      <c r="AC77" s="906"/>
      <c r="AD77" s="906"/>
      <c r="AE77" s="862"/>
      <c r="AF77" s="907">
        <v>0</v>
      </c>
      <c r="AG77" s="906"/>
      <c r="AH77" s="906"/>
      <c r="AI77" s="906"/>
      <c r="AJ77" s="862"/>
      <c r="AK77" s="907"/>
      <c r="AL77" s="906"/>
      <c r="AM77" s="906"/>
      <c r="AN77" s="906"/>
      <c r="AO77" s="862"/>
      <c r="AP77" s="907" t="s">
        <v>529</v>
      </c>
      <c r="AQ77" s="906"/>
      <c r="AR77" s="906"/>
      <c r="AS77" s="906"/>
      <c r="AT77" s="862"/>
      <c r="AU77" s="907" t="s">
        <v>529</v>
      </c>
      <c r="AV77" s="906"/>
      <c r="AW77" s="906"/>
      <c r="AX77" s="906"/>
      <c r="AY77" s="862"/>
      <c r="AZ77" s="860"/>
      <c r="BA77" s="860"/>
      <c r="BB77" s="860"/>
      <c r="BC77" s="860"/>
      <c r="BD77" s="861"/>
      <c r="BE77" s="244"/>
      <c r="BF77" s="244"/>
      <c r="BG77" s="244"/>
      <c r="BH77" s="244"/>
      <c r="BI77" s="244"/>
      <c r="BJ77" s="244"/>
      <c r="BK77" s="244"/>
      <c r="BL77" s="244"/>
      <c r="BM77" s="244"/>
      <c r="BN77" s="244"/>
      <c r="BO77" s="244"/>
      <c r="BP77" s="244"/>
      <c r="BQ77" s="241">
        <v>71</v>
      </c>
      <c r="BR77" s="246"/>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33"/>
    </row>
    <row r="78" spans="1:131" ht="26.25" customHeight="1">
      <c r="A78" s="241">
        <v>11</v>
      </c>
      <c r="B78" s="901" t="s">
        <v>612</v>
      </c>
      <c r="C78" s="902"/>
      <c r="D78" s="902"/>
      <c r="E78" s="902"/>
      <c r="F78" s="902"/>
      <c r="G78" s="902"/>
      <c r="H78" s="902"/>
      <c r="I78" s="902"/>
      <c r="J78" s="902"/>
      <c r="K78" s="902"/>
      <c r="L78" s="902"/>
      <c r="M78" s="902"/>
      <c r="N78" s="902"/>
      <c r="O78" s="902"/>
      <c r="P78" s="903"/>
      <c r="Q78" s="904">
        <v>184</v>
      </c>
      <c r="R78" s="858"/>
      <c r="S78" s="858"/>
      <c r="T78" s="858"/>
      <c r="U78" s="858"/>
      <c r="V78" s="858">
        <v>178</v>
      </c>
      <c r="W78" s="858"/>
      <c r="X78" s="858"/>
      <c r="Y78" s="858"/>
      <c r="Z78" s="858"/>
      <c r="AA78" s="858">
        <v>5</v>
      </c>
      <c r="AB78" s="858"/>
      <c r="AC78" s="858"/>
      <c r="AD78" s="858"/>
      <c r="AE78" s="858"/>
      <c r="AF78" s="858">
        <v>5</v>
      </c>
      <c r="AG78" s="858"/>
      <c r="AH78" s="858"/>
      <c r="AI78" s="858"/>
      <c r="AJ78" s="858"/>
      <c r="AK78" s="858"/>
      <c r="AL78" s="858"/>
      <c r="AM78" s="858"/>
      <c r="AN78" s="858"/>
      <c r="AO78" s="858"/>
      <c r="AP78" s="858">
        <v>272</v>
      </c>
      <c r="AQ78" s="858"/>
      <c r="AR78" s="858"/>
      <c r="AS78" s="858"/>
      <c r="AT78" s="858"/>
      <c r="AU78" s="858">
        <v>69</v>
      </c>
      <c r="AV78" s="858"/>
      <c r="AW78" s="858"/>
      <c r="AX78" s="858"/>
      <c r="AY78" s="858"/>
      <c r="AZ78" s="860"/>
      <c r="BA78" s="860"/>
      <c r="BB78" s="860"/>
      <c r="BC78" s="860"/>
      <c r="BD78" s="861"/>
      <c r="BE78" s="244"/>
      <c r="BF78" s="244"/>
      <c r="BG78" s="244"/>
      <c r="BH78" s="244"/>
      <c r="BI78" s="244"/>
      <c r="BJ78" s="233"/>
      <c r="BK78" s="233"/>
      <c r="BL78" s="233"/>
      <c r="BM78" s="233"/>
      <c r="BN78" s="233"/>
      <c r="BO78" s="244"/>
      <c r="BP78" s="244"/>
      <c r="BQ78" s="241">
        <v>72</v>
      </c>
      <c r="BR78" s="246"/>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33"/>
    </row>
    <row r="79" spans="1:131" ht="26.25" customHeight="1">
      <c r="A79" s="241">
        <v>12</v>
      </c>
      <c r="B79" s="901" t="s">
        <v>613</v>
      </c>
      <c r="C79" s="902"/>
      <c r="D79" s="902"/>
      <c r="E79" s="902"/>
      <c r="F79" s="902"/>
      <c r="G79" s="902"/>
      <c r="H79" s="902"/>
      <c r="I79" s="902"/>
      <c r="J79" s="902"/>
      <c r="K79" s="902"/>
      <c r="L79" s="902"/>
      <c r="M79" s="902"/>
      <c r="N79" s="902"/>
      <c r="O79" s="902"/>
      <c r="P79" s="903"/>
      <c r="Q79" s="904">
        <v>283</v>
      </c>
      <c r="R79" s="858"/>
      <c r="S79" s="858"/>
      <c r="T79" s="858"/>
      <c r="U79" s="858"/>
      <c r="V79" s="858">
        <v>270</v>
      </c>
      <c r="W79" s="858"/>
      <c r="X79" s="858"/>
      <c r="Y79" s="858"/>
      <c r="Z79" s="858"/>
      <c r="AA79" s="858">
        <v>12</v>
      </c>
      <c r="AB79" s="858"/>
      <c r="AC79" s="858"/>
      <c r="AD79" s="858"/>
      <c r="AE79" s="858"/>
      <c r="AF79" s="858">
        <v>12</v>
      </c>
      <c r="AG79" s="858"/>
      <c r="AH79" s="858"/>
      <c r="AI79" s="858"/>
      <c r="AJ79" s="858"/>
      <c r="AK79" s="858"/>
      <c r="AL79" s="858"/>
      <c r="AM79" s="858"/>
      <c r="AN79" s="858"/>
      <c r="AO79" s="858"/>
      <c r="AP79" s="858">
        <v>99</v>
      </c>
      <c r="AQ79" s="858"/>
      <c r="AR79" s="858"/>
      <c r="AS79" s="858"/>
      <c r="AT79" s="858"/>
      <c r="AU79" s="858">
        <v>14</v>
      </c>
      <c r="AV79" s="858"/>
      <c r="AW79" s="858"/>
      <c r="AX79" s="858"/>
      <c r="AY79" s="858"/>
      <c r="AZ79" s="860"/>
      <c r="BA79" s="860"/>
      <c r="BB79" s="860"/>
      <c r="BC79" s="860"/>
      <c r="BD79" s="861"/>
      <c r="BE79" s="244"/>
      <c r="BF79" s="244"/>
      <c r="BG79" s="244"/>
      <c r="BH79" s="244"/>
      <c r="BI79" s="244"/>
      <c r="BJ79" s="233"/>
      <c r="BK79" s="233"/>
      <c r="BL79" s="233"/>
      <c r="BM79" s="233"/>
      <c r="BN79" s="233"/>
      <c r="BO79" s="244"/>
      <c r="BP79" s="244"/>
      <c r="BQ79" s="241">
        <v>73</v>
      </c>
      <c r="BR79" s="246"/>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33"/>
    </row>
    <row r="80" spans="1:131" ht="26.25" customHeight="1">
      <c r="A80" s="241">
        <v>13</v>
      </c>
      <c r="B80" s="901" t="s">
        <v>614</v>
      </c>
      <c r="C80" s="902"/>
      <c r="D80" s="902"/>
      <c r="E80" s="902"/>
      <c r="F80" s="902"/>
      <c r="G80" s="902"/>
      <c r="H80" s="902"/>
      <c r="I80" s="902"/>
      <c r="J80" s="902"/>
      <c r="K80" s="902"/>
      <c r="L80" s="902"/>
      <c r="M80" s="902"/>
      <c r="N80" s="902"/>
      <c r="O80" s="902"/>
      <c r="P80" s="903"/>
      <c r="Q80" s="904">
        <v>215</v>
      </c>
      <c r="R80" s="858"/>
      <c r="S80" s="858"/>
      <c r="T80" s="858"/>
      <c r="U80" s="858"/>
      <c r="V80" s="858">
        <v>182</v>
      </c>
      <c r="W80" s="858"/>
      <c r="X80" s="858"/>
      <c r="Y80" s="858"/>
      <c r="Z80" s="858"/>
      <c r="AA80" s="858">
        <v>33</v>
      </c>
      <c r="AB80" s="858"/>
      <c r="AC80" s="858"/>
      <c r="AD80" s="858"/>
      <c r="AE80" s="858"/>
      <c r="AF80" s="858">
        <v>33</v>
      </c>
      <c r="AG80" s="858"/>
      <c r="AH80" s="858"/>
      <c r="AI80" s="858"/>
      <c r="AJ80" s="858"/>
      <c r="AK80" s="858"/>
      <c r="AL80" s="858"/>
      <c r="AM80" s="858"/>
      <c r="AN80" s="858"/>
      <c r="AO80" s="858"/>
      <c r="AP80" s="858">
        <v>68</v>
      </c>
      <c r="AQ80" s="858"/>
      <c r="AR80" s="858"/>
      <c r="AS80" s="858"/>
      <c r="AT80" s="858"/>
      <c r="AU80" s="858">
        <v>8</v>
      </c>
      <c r="AV80" s="858"/>
      <c r="AW80" s="858"/>
      <c r="AX80" s="858"/>
      <c r="AY80" s="858"/>
      <c r="AZ80" s="860"/>
      <c r="BA80" s="860"/>
      <c r="BB80" s="860"/>
      <c r="BC80" s="860"/>
      <c r="BD80" s="861"/>
      <c r="BE80" s="244"/>
      <c r="BF80" s="244"/>
      <c r="BG80" s="244"/>
      <c r="BH80" s="244"/>
      <c r="BI80" s="244"/>
      <c r="BJ80" s="244"/>
      <c r="BK80" s="244"/>
      <c r="BL80" s="244"/>
      <c r="BM80" s="244"/>
      <c r="BN80" s="244"/>
      <c r="BO80" s="244"/>
      <c r="BP80" s="244"/>
      <c r="BQ80" s="241">
        <v>74</v>
      </c>
      <c r="BR80" s="246"/>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33"/>
    </row>
    <row r="81" spans="1:131" ht="26.25" customHeight="1">
      <c r="A81" s="241">
        <v>14</v>
      </c>
      <c r="B81" s="901" t="s">
        <v>615</v>
      </c>
      <c r="C81" s="902"/>
      <c r="D81" s="902"/>
      <c r="E81" s="902"/>
      <c r="F81" s="902"/>
      <c r="G81" s="902"/>
      <c r="H81" s="902"/>
      <c r="I81" s="902"/>
      <c r="J81" s="902"/>
      <c r="K81" s="902"/>
      <c r="L81" s="902"/>
      <c r="M81" s="902"/>
      <c r="N81" s="902"/>
      <c r="O81" s="902"/>
      <c r="P81" s="903"/>
      <c r="Q81" s="904">
        <v>471</v>
      </c>
      <c r="R81" s="858"/>
      <c r="S81" s="858"/>
      <c r="T81" s="858"/>
      <c r="U81" s="858"/>
      <c r="V81" s="858">
        <v>410</v>
      </c>
      <c r="W81" s="858"/>
      <c r="X81" s="858"/>
      <c r="Y81" s="858"/>
      <c r="Z81" s="858"/>
      <c r="AA81" s="858">
        <v>61</v>
      </c>
      <c r="AB81" s="858"/>
      <c r="AC81" s="858"/>
      <c r="AD81" s="858"/>
      <c r="AE81" s="858"/>
      <c r="AF81" s="858">
        <v>61</v>
      </c>
      <c r="AG81" s="858"/>
      <c r="AH81" s="858"/>
      <c r="AI81" s="858"/>
      <c r="AJ81" s="858"/>
      <c r="AK81" s="858"/>
      <c r="AL81" s="858"/>
      <c r="AM81" s="858"/>
      <c r="AN81" s="858"/>
      <c r="AO81" s="858"/>
      <c r="AP81" s="858">
        <v>322</v>
      </c>
      <c r="AQ81" s="858"/>
      <c r="AR81" s="858"/>
      <c r="AS81" s="858"/>
      <c r="AT81" s="858"/>
      <c r="AU81" s="858">
        <v>235</v>
      </c>
      <c r="AV81" s="858"/>
      <c r="AW81" s="858"/>
      <c r="AX81" s="858"/>
      <c r="AY81" s="858"/>
      <c r="AZ81" s="860"/>
      <c r="BA81" s="860"/>
      <c r="BB81" s="860"/>
      <c r="BC81" s="860"/>
      <c r="BD81" s="861"/>
      <c r="BE81" s="244"/>
      <c r="BF81" s="244"/>
      <c r="BG81" s="244"/>
      <c r="BH81" s="244"/>
      <c r="BI81" s="244"/>
      <c r="BJ81" s="244"/>
      <c r="BK81" s="244"/>
      <c r="BL81" s="244"/>
      <c r="BM81" s="244"/>
      <c r="BN81" s="244"/>
      <c r="BO81" s="244"/>
      <c r="BP81" s="244"/>
      <c r="BQ81" s="241">
        <v>75</v>
      </c>
      <c r="BR81" s="246"/>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33"/>
    </row>
    <row r="82" spans="1:131" ht="26.25" customHeight="1">
      <c r="A82" s="241">
        <v>15</v>
      </c>
      <c r="B82" s="901" t="s">
        <v>616</v>
      </c>
      <c r="C82" s="902"/>
      <c r="D82" s="902"/>
      <c r="E82" s="902"/>
      <c r="F82" s="902"/>
      <c r="G82" s="902"/>
      <c r="H82" s="902"/>
      <c r="I82" s="902"/>
      <c r="J82" s="902"/>
      <c r="K82" s="902"/>
      <c r="L82" s="902"/>
      <c r="M82" s="902"/>
      <c r="N82" s="902"/>
      <c r="O82" s="902"/>
      <c r="P82" s="903"/>
      <c r="Q82" s="904">
        <v>1639</v>
      </c>
      <c r="R82" s="858"/>
      <c r="S82" s="858"/>
      <c r="T82" s="858"/>
      <c r="U82" s="858"/>
      <c r="V82" s="858">
        <v>1604</v>
      </c>
      <c r="W82" s="858"/>
      <c r="X82" s="858"/>
      <c r="Y82" s="858"/>
      <c r="Z82" s="858"/>
      <c r="AA82" s="858">
        <v>34</v>
      </c>
      <c r="AB82" s="858"/>
      <c r="AC82" s="858"/>
      <c r="AD82" s="858"/>
      <c r="AE82" s="858"/>
      <c r="AF82" s="858">
        <v>34</v>
      </c>
      <c r="AG82" s="858"/>
      <c r="AH82" s="858"/>
      <c r="AI82" s="858"/>
      <c r="AJ82" s="858"/>
      <c r="AK82" s="858">
        <v>14</v>
      </c>
      <c r="AL82" s="858"/>
      <c r="AM82" s="858"/>
      <c r="AN82" s="858"/>
      <c r="AO82" s="858"/>
      <c r="AP82" s="858">
        <v>328</v>
      </c>
      <c r="AQ82" s="858"/>
      <c r="AR82" s="858"/>
      <c r="AS82" s="858"/>
      <c r="AT82" s="858"/>
      <c r="AU82" s="858">
        <v>221</v>
      </c>
      <c r="AV82" s="858"/>
      <c r="AW82" s="858"/>
      <c r="AX82" s="858"/>
      <c r="AY82" s="858"/>
      <c r="AZ82" s="860"/>
      <c r="BA82" s="860"/>
      <c r="BB82" s="860"/>
      <c r="BC82" s="860"/>
      <c r="BD82" s="861"/>
      <c r="BE82" s="244"/>
      <c r="BF82" s="244"/>
      <c r="BG82" s="244"/>
      <c r="BH82" s="244"/>
      <c r="BI82" s="244"/>
      <c r="BJ82" s="244"/>
      <c r="BK82" s="244"/>
      <c r="BL82" s="244"/>
      <c r="BM82" s="244"/>
      <c r="BN82" s="244"/>
      <c r="BO82" s="244"/>
      <c r="BP82" s="244"/>
      <c r="BQ82" s="241">
        <v>76</v>
      </c>
      <c r="BR82" s="246"/>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33"/>
    </row>
    <row r="83" spans="1:131" ht="26.25" customHeight="1">
      <c r="A83" s="241">
        <v>16</v>
      </c>
      <c r="B83" s="901" t="s">
        <v>617</v>
      </c>
      <c r="C83" s="902"/>
      <c r="D83" s="902"/>
      <c r="E83" s="902"/>
      <c r="F83" s="902"/>
      <c r="G83" s="902"/>
      <c r="H83" s="902"/>
      <c r="I83" s="902"/>
      <c r="J83" s="902"/>
      <c r="K83" s="902"/>
      <c r="L83" s="902"/>
      <c r="M83" s="902"/>
      <c r="N83" s="902"/>
      <c r="O83" s="902"/>
      <c r="P83" s="903"/>
      <c r="Q83" s="904">
        <v>10</v>
      </c>
      <c r="R83" s="858"/>
      <c r="S83" s="858"/>
      <c r="T83" s="858"/>
      <c r="U83" s="858"/>
      <c r="V83" s="858">
        <v>6</v>
      </c>
      <c r="W83" s="858"/>
      <c r="X83" s="858"/>
      <c r="Y83" s="858"/>
      <c r="Z83" s="858"/>
      <c r="AA83" s="858">
        <v>4</v>
      </c>
      <c r="AB83" s="858"/>
      <c r="AC83" s="858"/>
      <c r="AD83" s="858"/>
      <c r="AE83" s="858"/>
      <c r="AF83" s="858">
        <v>4</v>
      </c>
      <c r="AG83" s="858"/>
      <c r="AH83" s="858"/>
      <c r="AI83" s="858"/>
      <c r="AJ83" s="858"/>
      <c r="AK83" s="858"/>
      <c r="AL83" s="858"/>
      <c r="AM83" s="858"/>
      <c r="AN83" s="858"/>
      <c r="AO83" s="858"/>
      <c r="AP83" s="858" t="s">
        <v>529</v>
      </c>
      <c r="AQ83" s="858"/>
      <c r="AR83" s="858"/>
      <c r="AS83" s="858"/>
      <c r="AT83" s="858"/>
      <c r="AU83" s="858" t="s">
        <v>529</v>
      </c>
      <c r="AV83" s="858"/>
      <c r="AW83" s="858"/>
      <c r="AX83" s="858"/>
      <c r="AY83" s="858"/>
      <c r="AZ83" s="860"/>
      <c r="BA83" s="860"/>
      <c r="BB83" s="860"/>
      <c r="BC83" s="860"/>
      <c r="BD83" s="861"/>
      <c r="BE83" s="244"/>
      <c r="BF83" s="244"/>
      <c r="BG83" s="244"/>
      <c r="BH83" s="244"/>
      <c r="BI83" s="244"/>
      <c r="BJ83" s="244"/>
      <c r="BK83" s="244"/>
      <c r="BL83" s="244"/>
      <c r="BM83" s="244"/>
      <c r="BN83" s="244"/>
      <c r="BO83" s="244"/>
      <c r="BP83" s="244"/>
      <c r="BQ83" s="241">
        <v>77</v>
      </c>
      <c r="BR83" s="246"/>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33"/>
    </row>
    <row r="84" spans="1:131" ht="26.25" customHeight="1">
      <c r="A84" s="241">
        <v>17</v>
      </c>
      <c r="B84" s="901" t="s">
        <v>618</v>
      </c>
      <c r="C84" s="902"/>
      <c r="D84" s="902"/>
      <c r="E84" s="902"/>
      <c r="F84" s="902"/>
      <c r="G84" s="902"/>
      <c r="H84" s="902"/>
      <c r="I84" s="902"/>
      <c r="J84" s="902"/>
      <c r="K84" s="902"/>
      <c r="L84" s="902"/>
      <c r="M84" s="902"/>
      <c r="N84" s="902"/>
      <c r="O84" s="902"/>
      <c r="P84" s="903"/>
      <c r="Q84" s="904">
        <v>163</v>
      </c>
      <c r="R84" s="858"/>
      <c r="S84" s="858"/>
      <c r="T84" s="858"/>
      <c r="U84" s="858"/>
      <c r="V84" s="858">
        <v>96</v>
      </c>
      <c r="W84" s="858"/>
      <c r="X84" s="858"/>
      <c r="Y84" s="858"/>
      <c r="Z84" s="858"/>
      <c r="AA84" s="858">
        <v>68</v>
      </c>
      <c r="AB84" s="858"/>
      <c r="AC84" s="858"/>
      <c r="AD84" s="858"/>
      <c r="AE84" s="858"/>
      <c r="AF84" s="858">
        <v>68</v>
      </c>
      <c r="AG84" s="858"/>
      <c r="AH84" s="858"/>
      <c r="AI84" s="858"/>
      <c r="AJ84" s="858"/>
      <c r="AK84" s="858"/>
      <c r="AL84" s="858"/>
      <c r="AM84" s="858"/>
      <c r="AN84" s="858"/>
      <c r="AO84" s="858"/>
      <c r="AP84" s="858" t="s">
        <v>529</v>
      </c>
      <c r="AQ84" s="858"/>
      <c r="AR84" s="858"/>
      <c r="AS84" s="858"/>
      <c r="AT84" s="858"/>
      <c r="AU84" s="858" t="s">
        <v>529</v>
      </c>
      <c r="AV84" s="858"/>
      <c r="AW84" s="858"/>
      <c r="AX84" s="858"/>
      <c r="AY84" s="858"/>
      <c r="AZ84" s="860"/>
      <c r="BA84" s="860"/>
      <c r="BB84" s="860"/>
      <c r="BC84" s="860"/>
      <c r="BD84" s="861"/>
      <c r="BE84" s="244"/>
      <c r="BF84" s="244"/>
      <c r="BG84" s="244"/>
      <c r="BH84" s="244"/>
      <c r="BI84" s="244"/>
      <c r="BJ84" s="244"/>
      <c r="BK84" s="244"/>
      <c r="BL84" s="244"/>
      <c r="BM84" s="244"/>
      <c r="BN84" s="244"/>
      <c r="BO84" s="244"/>
      <c r="BP84" s="244"/>
      <c r="BQ84" s="241">
        <v>78</v>
      </c>
      <c r="BR84" s="246"/>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33"/>
    </row>
    <row r="85" spans="1:131" ht="26.25" customHeight="1">
      <c r="A85" s="241">
        <v>18</v>
      </c>
      <c r="B85" s="901" t="s">
        <v>619</v>
      </c>
      <c r="C85" s="902"/>
      <c r="D85" s="902"/>
      <c r="E85" s="902"/>
      <c r="F85" s="902"/>
      <c r="G85" s="902"/>
      <c r="H85" s="902"/>
      <c r="I85" s="902"/>
      <c r="J85" s="902"/>
      <c r="K85" s="902"/>
      <c r="L85" s="902"/>
      <c r="M85" s="902"/>
      <c r="N85" s="902"/>
      <c r="O85" s="902"/>
      <c r="P85" s="903"/>
      <c r="Q85" s="904">
        <v>82</v>
      </c>
      <c r="R85" s="858"/>
      <c r="S85" s="858"/>
      <c r="T85" s="858"/>
      <c r="U85" s="858"/>
      <c r="V85" s="858">
        <v>68</v>
      </c>
      <c r="W85" s="858"/>
      <c r="X85" s="858"/>
      <c r="Y85" s="858"/>
      <c r="Z85" s="858"/>
      <c r="AA85" s="858">
        <v>14</v>
      </c>
      <c r="AB85" s="858"/>
      <c r="AC85" s="858"/>
      <c r="AD85" s="858"/>
      <c r="AE85" s="858"/>
      <c r="AF85" s="858">
        <v>14</v>
      </c>
      <c r="AG85" s="858"/>
      <c r="AH85" s="858"/>
      <c r="AI85" s="858"/>
      <c r="AJ85" s="858"/>
      <c r="AK85" s="858"/>
      <c r="AL85" s="858"/>
      <c r="AM85" s="858"/>
      <c r="AN85" s="858"/>
      <c r="AO85" s="858"/>
      <c r="AP85" s="858" t="s">
        <v>529</v>
      </c>
      <c r="AQ85" s="858"/>
      <c r="AR85" s="858"/>
      <c r="AS85" s="858"/>
      <c r="AT85" s="858"/>
      <c r="AU85" s="858" t="s">
        <v>529</v>
      </c>
      <c r="AV85" s="858"/>
      <c r="AW85" s="858"/>
      <c r="AX85" s="858"/>
      <c r="AY85" s="858"/>
      <c r="AZ85" s="860"/>
      <c r="BA85" s="860"/>
      <c r="BB85" s="860"/>
      <c r="BC85" s="860"/>
      <c r="BD85" s="861"/>
      <c r="BE85" s="244"/>
      <c r="BF85" s="244"/>
      <c r="BG85" s="244"/>
      <c r="BH85" s="244"/>
      <c r="BI85" s="244"/>
      <c r="BJ85" s="244"/>
      <c r="BK85" s="244"/>
      <c r="BL85" s="244"/>
      <c r="BM85" s="244"/>
      <c r="BN85" s="244"/>
      <c r="BO85" s="244"/>
      <c r="BP85" s="244"/>
      <c r="BQ85" s="241">
        <v>79</v>
      </c>
      <c r="BR85" s="246"/>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33"/>
    </row>
    <row r="86" spans="1:131" ht="26.25" customHeight="1">
      <c r="A86" s="241">
        <v>19</v>
      </c>
      <c r="B86" s="901" t="s">
        <v>620</v>
      </c>
      <c r="C86" s="902"/>
      <c r="D86" s="902"/>
      <c r="E86" s="902"/>
      <c r="F86" s="902"/>
      <c r="G86" s="902"/>
      <c r="H86" s="902"/>
      <c r="I86" s="902"/>
      <c r="J86" s="902"/>
      <c r="K86" s="902"/>
      <c r="L86" s="902"/>
      <c r="M86" s="902"/>
      <c r="N86" s="902"/>
      <c r="O86" s="902"/>
      <c r="P86" s="903"/>
      <c r="Q86" s="904">
        <v>225844</v>
      </c>
      <c r="R86" s="858"/>
      <c r="S86" s="858"/>
      <c r="T86" s="858"/>
      <c r="U86" s="858"/>
      <c r="V86" s="858">
        <v>215538</v>
      </c>
      <c r="W86" s="858"/>
      <c r="X86" s="858"/>
      <c r="Y86" s="858"/>
      <c r="Z86" s="858"/>
      <c r="AA86" s="858">
        <v>10306</v>
      </c>
      <c r="AB86" s="858"/>
      <c r="AC86" s="858"/>
      <c r="AD86" s="858"/>
      <c r="AE86" s="858"/>
      <c r="AF86" s="858">
        <v>10306</v>
      </c>
      <c r="AG86" s="858"/>
      <c r="AH86" s="858"/>
      <c r="AI86" s="858"/>
      <c r="AJ86" s="858"/>
      <c r="AK86" s="858"/>
      <c r="AL86" s="858"/>
      <c r="AM86" s="858"/>
      <c r="AN86" s="858"/>
      <c r="AO86" s="858"/>
      <c r="AP86" s="858" t="s">
        <v>529</v>
      </c>
      <c r="AQ86" s="858"/>
      <c r="AR86" s="858"/>
      <c r="AS86" s="858"/>
      <c r="AT86" s="858"/>
      <c r="AU86" s="858" t="s">
        <v>529</v>
      </c>
      <c r="AV86" s="858"/>
      <c r="AW86" s="858"/>
      <c r="AX86" s="858"/>
      <c r="AY86" s="858"/>
      <c r="AZ86" s="860"/>
      <c r="BA86" s="860"/>
      <c r="BB86" s="860"/>
      <c r="BC86" s="860"/>
      <c r="BD86" s="861"/>
      <c r="BE86" s="244"/>
      <c r="BF86" s="244"/>
      <c r="BG86" s="244"/>
      <c r="BH86" s="244"/>
      <c r="BI86" s="244"/>
      <c r="BJ86" s="244"/>
      <c r="BK86" s="244"/>
      <c r="BL86" s="244"/>
      <c r="BM86" s="244"/>
      <c r="BN86" s="244"/>
      <c r="BO86" s="244"/>
      <c r="BP86" s="244"/>
      <c r="BQ86" s="241">
        <v>80</v>
      </c>
      <c r="BR86" s="246"/>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33"/>
    </row>
    <row r="87" spans="1:131" ht="26.25" customHeight="1">
      <c r="A87" s="247">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44"/>
      <c r="BF87" s="244"/>
      <c r="BG87" s="244"/>
      <c r="BH87" s="244"/>
      <c r="BI87" s="244"/>
      <c r="BJ87" s="244"/>
      <c r="BK87" s="244"/>
      <c r="BL87" s="244"/>
      <c r="BM87" s="244"/>
      <c r="BN87" s="244"/>
      <c r="BO87" s="244"/>
      <c r="BP87" s="244"/>
      <c r="BQ87" s="241">
        <v>81</v>
      </c>
      <c r="BR87" s="246"/>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33"/>
    </row>
    <row r="88" spans="1:131" ht="26.25" customHeight="1" thickBot="1">
      <c r="A88" s="243" t="s">
        <v>398</v>
      </c>
      <c r="B88" s="817" t="s">
        <v>432</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11013</v>
      </c>
      <c r="AG88" s="872"/>
      <c r="AH88" s="872"/>
      <c r="AI88" s="872"/>
      <c r="AJ88" s="872"/>
      <c r="AK88" s="869"/>
      <c r="AL88" s="869"/>
      <c r="AM88" s="869"/>
      <c r="AN88" s="869"/>
      <c r="AO88" s="869"/>
      <c r="AP88" s="872">
        <v>1089</v>
      </c>
      <c r="AQ88" s="872"/>
      <c r="AR88" s="872"/>
      <c r="AS88" s="872"/>
      <c r="AT88" s="872"/>
      <c r="AU88" s="872">
        <v>547</v>
      </c>
      <c r="AV88" s="872"/>
      <c r="AW88" s="872"/>
      <c r="AX88" s="872"/>
      <c r="AY88" s="872"/>
      <c r="AZ88" s="877"/>
      <c r="BA88" s="877"/>
      <c r="BB88" s="877"/>
      <c r="BC88" s="877"/>
      <c r="BD88" s="878"/>
      <c r="BE88" s="244"/>
      <c r="BF88" s="244"/>
      <c r="BG88" s="244"/>
      <c r="BH88" s="244"/>
      <c r="BI88" s="244"/>
      <c r="BJ88" s="244"/>
      <c r="BK88" s="244"/>
      <c r="BL88" s="244"/>
      <c r="BM88" s="244"/>
      <c r="BN88" s="244"/>
      <c r="BO88" s="244"/>
      <c r="BP88" s="244"/>
      <c r="BQ88" s="241">
        <v>82</v>
      </c>
      <c r="BR88" s="246"/>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33"/>
    </row>
    <row r="89" spans="1:131" ht="26.25" hidden="1" customHeight="1">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33"/>
    </row>
    <row r="90" spans="1:131" ht="26.25" hidden="1" customHeight="1">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33"/>
    </row>
    <row r="91" spans="1:131" ht="26.25" hidden="1" customHeight="1">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33"/>
    </row>
    <row r="92" spans="1:131" ht="26.25" hidden="1" customHeight="1">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33"/>
    </row>
    <row r="93" spans="1:131" ht="26.25" hidden="1" customHeight="1">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33"/>
    </row>
    <row r="94" spans="1:131" ht="26.25" hidden="1" customHeight="1">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33"/>
    </row>
    <row r="95" spans="1:131" ht="26.25" hidden="1" customHeight="1">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33"/>
    </row>
    <row r="96" spans="1:131" ht="26.25" hidden="1" customHeight="1">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33"/>
    </row>
    <row r="97" spans="1:131" ht="26.25" hidden="1" customHeight="1">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33"/>
    </row>
    <row r="98" spans="1:131" ht="26.25" hidden="1" customHeight="1">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33"/>
    </row>
    <row r="99" spans="1:131" ht="26.25" hidden="1" customHeight="1">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33"/>
    </row>
    <row r="100" spans="1:131" ht="26.25" hidden="1" customHeight="1">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33"/>
    </row>
    <row r="101" spans="1:131" ht="26.25" hidden="1" customHeight="1">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33"/>
    </row>
    <row r="102" spans="1:131" ht="26.25" customHeight="1" thickBot="1">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398</v>
      </c>
      <c r="BR102" s="817" t="s">
        <v>433</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v>143</v>
      </c>
      <c r="CS102" s="880"/>
      <c r="CT102" s="880"/>
      <c r="CU102" s="880"/>
      <c r="CV102" s="919"/>
      <c r="CW102" s="918"/>
      <c r="CX102" s="880"/>
      <c r="CY102" s="880"/>
      <c r="CZ102" s="880"/>
      <c r="DA102" s="919"/>
      <c r="DB102" s="918"/>
      <c r="DC102" s="880"/>
      <c r="DD102" s="880"/>
      <c r="DE102" s="880"/>
      <c r="DF102" s="919"/>
      <c r="DG102" s="918"/>
      <c r="DH102" s="880"/>
      <c r="DI102" s="880"/>
      <c r="DJ102" s="880"/>
      <c r="DK102" s="919"/>
      <c r="DL102" s="918"/>
      <c r="DM102" s="880"/>
      <c r="DN102" s="880"/>
      <c r="DO102" s="880"/>
      <c r="DP102" s="919"/>
      <c r="DQ102" s="918"/>
      <c r="DR102" s="880"/>
      <c r="DS102" s="880"/>
      <c r="DT102" s="880"/>
      <c r="DU102" s="919"/>
      <c r="DV102" s="817"/>
      <c r="DW102" s="818"/>
      <c r="DX102" s="818"/>
      <c r="DY102" s="818"/>
      <c r="DZ102" s="942"/>
      <c r="EA102" s="233"/>
    </row>
    <row r="103" spans="1:131" ht="26.25" customHeight="1">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3" t="s">
        <v>434</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33"/>
    </row>
    <row r="104" spans="1:131" ht="26.25" customHeight="1">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4" t="s">
        <v>435</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33"/>
    </row>
    <row r="105" spans="1:131" ht="11.25" customHeight="1">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c r="A107" s="252" t="s">
        <v>436</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437</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c r="A108" s="945" t="s">
        <v>438</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439</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33" customFormat="1" ht="26.25" customHeight="1">
      <c r="A109" s="940" t="s">
        <v>440</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441</v>
      </c>
      <c r="AB109" s="921"/>
      <c r="AC109" s="921"/>
      <c r="AD109" s="921"/>
      <c r="AE109" s="922"/>
      <c r="AF109" s="920" t="s">
        <v>442</v>
      </c>
      <c r="AG109" s="921"/>
      <c r="AH109" s="921"/>
      <c r="AI109" s="921"/>
      <c r="AJ109" s="922"/>
      <c r="AK109" s="920" t="s">
        <v>312</v>
      </c>
      <c r="AL109" s="921"/>
      <c r="AM109" s="921"/>
      <c r="AN109" s="921"/>
      <c r="AO109" s="922"/>
      <c r="AP109" s="920" t="s">
        <v>443</v>
      </c>
      <c r="AQ109" s="921"/>
      <c r="AR109" s="921"/>
      <c r="AS109" s="921"/>
      <c r="AT109" s="923"/>
      <c r="AU109" s="940" t="s">
        <v>440</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441</v>
      </c>
      <c r="BR109" s="921"/>
      <c r="BS109" s="921"/>
      <c r="BT109" s="921"/>
      <c r="BU109" s="922"/>
      <c r="BV109" s="920" t="s">
        <v>442</v>
      </c>
      <c r="BW109" s="921"/>
      <c r="BX109" s="921"/>
      <c r="BY109" s="921"/>
      <c r="BZ109" s="922"/>
      <c r="CA109" s="920" t="s">
        <v>312</v>
      </c>
      <c r="CB109" s="921"/>
      <c r="CC109" s="921"/>
      <c r="CD109" s="921"/>
      <c r="CE109" s="922"/>
      <c r="CF109" s="941" t="s">
        <v>443</v>
      </c>
      <c r="CG109" s="941"/>
      <c r="CH109" s="941"/>
      <c r="CI109" s="941"/>
      <c r="CJ109" s="941"/>
      <c r="CK109" s="920" t="s">
        <v>444</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441</v>
      </c>
      <c r="DH109" s="921"/>
      <c r="DI109" s="921"/>
      <c r="DJ109" s="921"/>
      <c r="DK109" s="922"/>
      <c r="DL109" s="920" t="s">
        <v>442</v>
      </c>
      <c r="DM109" s="921"/>
      <c r="DN109" s="921"/>
      <c r="DO109" s="921"/>
      <c r="DP109" s="922"/>
      <c r="DQ109" s="920" t="s">
        <v>312</v>
      </c>
      <c r="DR109" s="921"/>
      <c r="DS109" s="921"/>
      <c r="DT109" s="921"/>
      <c r="DU109" s="922"/>
      <c r="DV109" s="920" t="s">
        <v>443</v>
      </c>
      <c r="DW109" s="921"/>
      <c r="DX109" s="921"/>
      <c r="DY109" s="921"/>
      <c r="DZ109" s="923"/>
    </row>
    <row r="110" spans="1:131" s="233" customFormat="1" ht="26.25" customHeight="1">
      <c r="A110" s="924" t="s">
        <v>445</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1704938</v>
      </c>
      <c r="AB110" s="928"/>
      <c r="AC110" s="928"/>
      <c r="AD110" s="928"/>
      <c r="AE110" s="929"/>
      <c r="AF110" s="930">
        <v>1835783</v>
      </c>
      <c r="AG110" s="928"/>
      <c r="AH110" s="928"/>
      <c r="AI110" s="928"/>
      <c r="AJ110" s="929"/>
      <c r="AK110" s="930">
        <v>1746002</v>
      </c>
      <c r="AL110" s="928"/>
      <c r="AM110" s="928"/>
      <c r="AN110" s="928"/>
      <c r="AO110" s="929"/>
      <c r="AP110" s="931">
        <v>18.7</v>
      </c>
      <c r="AQ110" s="932"/>
      <c r="AR110" s="932"/>
      <c r="AS110" s="932"/>
      <c r="AT110" s="933"/>
      <c r="AU110" s="934" t="s">
        <v>73</v>
      </c>
      <c r="AV110" s="935"/>
      <c r="AW110" s="935"/>
      <c r="AX110" s="935"/>
      <c r="AY110" s="935"/>
      <c r="AZ110" s="957" t="s">
        <v>446</v>
      </c>
      <c r="BA110" s="925"/>
      <c r="BB110" s="925"/>
      <c r="BC110" s="925"/>
      <c r="BD110" s="925"/>
      <c r="BE110" s="925"/>
      <c r="BF110" s="925"/>
      <c r="BG110" s="925"/>
      <c r="BH110" s="925"/>
      <c r="BI110" s="925"/>
      <c r="BJ110" s="925"/>
      <c r="BK110" s="925"/>
      <c r="BL110" s="925"/>
      <c r="BM110" s="925"/>
      <c r="BN110" s="925"/>
      <c r="BO110" s="925"/>
      <c r="BP110" s="926"/>
      <c r="BQ110" s="958">
        <v>23751508</v>
      </c>
      <c r="BR110" s="959"/>
      <c r="BS110" s="959"/>
      <c r="BT110" s="959"/>
      <c r="BU110" s="959"/>
      <c r="BV110" s="959">
        <v>23522906</v>
      </c>
      <c r="BW110" s="959"/>
      <c r="BX110" s="959"/>
      <c r="BY110" s="959"/>
      <c r="BZ110" s="959"/>
      <c r="CA110" s="959">
        <v>23222186</v>
      </c>
      <c r="CB110" s="959"/>
      <c r="CC110" s="959"/>
      <c r="CD110" s="959"/>
      <c r="CE110" s="959"/>
      <c r="CF110" s="972">
        <v>249.4</v>
      </c>
      <c r="CG110" s="973"/>
      <c r="CH110" s="973"/>
      <c r="CI110" s="973"/>
      <c r="CJ110" s="973"/>
      <c r="CK110" s="974" t="s">
        <v>447</v>
      </c>
      <c r="CL110" s="975"/>
      <c r="CM110" s="957" t="s">
        <v>448</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247</v>
      </c>
      <c r="DH110" s="959"/>
      <c r="DI110" s="959"/>
      <c r="DJ110" s="959"/>
      <c r="DK110" s="959"/>
      <c r="DL110" s="959" t="s">
        <v>449</v>
      </c>
      <c r="DM110" s="959"/>
      <c r="DN110" s="959"/>
      <c r="DO110" s="959"/>
      <c r="DP110" s="959"/>
      <c r="DQ110" s="959" t="s">
        <v>450</v>
      </c>
      <c r="DR110" s="959"/>
      <c r="DS110" s="959"/>
      <c r="DT110" s="959"/>
      <c r="DU110" s="959"/>
      <c r="DV110" s="960" t="s">
        <v>449</v>
      </c>
      <c r="DW110" s="960"/>
      <c r="DX110" s="960"/>
      <c r="DY110" s="960"/>
      <c r="DZ110" s="961"/>
    </row>
    <row r="111" spans="1:131" s="233" customFormat="1" ht="26.25" customHeight="1">
      <c r="A111" s="962" t="s">
        <v>451</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247</v>
      </c>
      <c r="AB111" s="966"/>
      <c r="AC111" s="966"/>
      <c r="AD111" s="966"/>
      <c r="AE111" s="967"/>
      <c r="AF111" s="968" t="s">
        <v>247</v>
      </c>
      <c r="AG111" s="966"/>
      <c r="AH111" s="966"/>
      <c r="AI111" s="966"/>
      <c r="AJ111" s="967"/>
      <c r="AK111" s="968" t="s">
        <v>449</v>
      </c>
      <c r="AL111" s="966"/>
      <c r="AM111" s="966"/>
      <c r="AN111" s="966"/>
      <c r="AO111" s="967"/>
      <c r="AP111" s="969" t="s">
        <v>247</v>
      </c>
      <c r="AQ111" s="970"/>
      <c r="AR111" s="970"/>
      <c r="AS111" s="970"/>
      <c r="AT111" s="971"/>
      <c r="AU111" s="936"/>
      <c r="AV111" s="937"/>
      <c r="AW111" s="937"/>
      <c r="AX111" s="937"/>
      <c r="AY111" s="937"/>
      <c r="AZ111" s="950" t="s">
        <v>452</v>
      </c>
      <c r="BA111" s="951"/>
      <c r="BB111" s="951"/>
      <c r="BC111" s="951"/>
      <c r="BD111" s="951"/>
      <c r="BE111" s="951"/>
      <c r="BF111" s="951"/>
      <c r="BG111" s="951"/>
      <c r="BH111" s="951"/>
      <c r="BI111" s="951"/>
      <c r="BJ111" s="951"/>
      <c r="BK111" s="951"/>
      <c r="BL111" s="951"/>
      <c r="BM111" s="951"/>
      <c r="BN111" s="951"/>
      <c r="BO111" s="951"/>
      <c r="BP111" s="952"/>
      <c r="BQ111" s="953" t="s">
        <v>449</v>
      </c>
      <c r="BR111" s="954"/>
      <c r="BS111" s="954"/>
      <c r="BT111" s="954"/>
      <c r="BU111" s="954"/>
      <c r="BV111" s="954" t="s">
        <v>450</v>
      </c>
      <c r="BW111" s="954"/>
      <c r="BX111" s="954"/>
      <c r="BY111" s="954"/>
      <c r="BZ111" s="954"/>
      <c r="CA111" s="954" t="s">
        <v>449</v>
      </c>
      <c r="CB111" s="954"/>
      <c r="CC111" s="954"/>
      <c r="CD111" s="954"/>
      <c r="CE111" s="954"/>
      <c r="CF111" s="948" t="s">
        <v>449</v>
      </c>
      <c r="CG111" s="949"/>
      <c r="CH111" s="949"/>
      <c r="CI111" s="949"/>
      <c r="CJ111" s="949"/>
      <c r="CK111" s="976"/>
      <c r="CL111" s="977"/>
      <c r="CM111" s="950" t="s">
        <v>453</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449</v>
      </c>
      <c r="DH111" s="954"/>
      <c r="DI111" s="954"/>
      <c r="DJ111" s="954"/>
      <c r="DK111" s="954"/>
      <c r="DL111" s="954" t="s">
        <v>449</v>
      </c>
      <c r="DM111" s="954"/>
      <c r="DN111" s="954"/>
      <c r="DO111" s="954"/>
      <c r="DP111" s="954"/>
      <c r="DQ111" s="954" t="s">
        <v>454</v>
      </c>
      <c r="DR111" s="954"/>
      <c r="DS111" s="954"/>
      <c r="DT111" s="954"/>
      <c r="DU111" s="954"/>
      <c r="DV111" s="955" t="s">
        <v>449</v>
      </c>
      <c r="DW111" s="955"/>
      <c r="DX111" s="955"/>
      <c r="DY111" s="955"/>
      <c r="DZ111" s="956"/>
    </row>
    <row r="112" spans="1:131" s="233" customFormat="1" ht="26.25" customHeight="1">
      <c r="A112" s="980" t="s">
        <v>455</v>
      </c>
      <c r="B112" s="981"/>
      <c r="C112" s="951" t="s">
        <v>456</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449</v>
      </c>
      <c r="AB112" s="987"/>
      <c r="AC112" s="987"/>
      <c r="AD112" s="987"/>
      <c r="AE112" s="988"/>
      <c r="AF112" s="989" t="s">
        <v>247</v>
      </c>
      <c r="AG112" s="987"/>
      <c r="AH112" s="987"/>
      <c r="AI112" s="987"/>
      <c r="AJ112" s="988"/>
      <c r="AK112" s="989" t="s">
        <v>247</v>
      </c>
      <c r="AL112" s="987"/>
      <c r="AM112" s="987"/>
      <c r="AN112" s="987"/>
      <c r="AO112" s="988"/>
      <c r="AP112" s="990" t="s">
        <v>247</v>
      </c>
      <c r="AQ112" s="991"/>
      <c r="AR112" s="991"/>
      <c r="AS112" s="991"/>
      <c r="AT112" s="992"/>
      <c r="AU112" s="936"/>
      <c r="AV112" s="937"/>
      <c r="AW112" s="937"/>
      <c r="AX112" s="937"/>
      <c r="AY112" s="937"/>
      <c r="AZ112" s="950" t="s">
        <v>457</v>
      </c>
      <c r="BA112" s="951"/>
      <c r="BB112" s="951"/>
      <c r="BC112" s="951"/>
      <c r="BD112" s="951"/>
      <c r="BE112" s="951"/>
      <c r="BF112" s="951"/>
      <c r="BG112" s="951"/>
      <c r="BH112" s="951"/>
      <c r="BI112" s="951"/>
      <c r="BJ112" s="951"/>
      <c r="BK112" s="951"/>
      <c r="BL112" s="951"/>
      <c r="BM112" s="951"/>
      <c r="BN112" s="951"/>
      <c r="BO112" s="951"/>
      <c r="BP112" s="952"/>
      <c r="BQ112" s="953">
        <v>5737091</v>
      </c>
      <c r="BR112" s="954"/>
      <c r="BS112" s="954"/>
      <c r="BT112" s="954"/>
      <c r="BU112" s="954"/>
      <c r="BV112" s="954">
        <v>4500962</v>
      </c>
      <c r="BW112" s="954"/>
      <c r="BX112" s="954"/>
      <c r="BY112" s="954"/>
      <c r="BZ112" s="954"/>
      <c r="CA112" s="954">
        <v>3330952</v>
      </c>
      <c r="CB112" s="954"/>
      <c r="CC112" s="954"/>
      <c r="CD112" s="954"/>
      <c r="CE112" s="954"/>
      <c r="CF112" s="948">
        <v>35.799999999999997</v>
      </c>
      <c r="CG112" s="949"/>
      <c r="CH112" s="949"/>
      <c r="CI112" s="949"/>
      <c r="CJ112" s="949"/>
      <c r="CK112" s="976"/>
      <c r="CL112" s="977"/>
      <c r="CM112" s="950" t="s">
        <v>458</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454</v>
      </c>
      <c r="DH112" s="954"/>
      <c r="DI112" s="954"/>
      <c r="DJ112" s="954"/>
      <c r="DK112" s="954"/>
      <c r="DL112" s="954" t="s">
        <v>449</v>
      </c>
      <c r="DM112" s="954"/>
      <c r="DN112" s="954"/>
      <c r="DO112" s="954"/>
      <c r="DP112" s="954"/>
      <c r="DQ112" s="954" t="s">
        <v>449</v>
      </c>
      <c r="DR112" s="954"/>
      <c r="DS112" s="954"/>
      <c r="DT112" s="954"/>
      <c r="DU112" s="954"/>
      <c r="DV112" s="955" t="s">
        <v>247</v>
      </c>
      <c r="DW112" s="955"/>
      <c r="DX112" s="955"/>
      <c r="DY112" s="955"/>
      <c r="DZ112" s="956"/>
    </row>
    <row r="113" spans="1:130" s="233" customFormat="1" ht="26.25" customHeight="1">
      <c r="A113" s="982"/>
      <c r="B113" s="983"/>
      <c r="C113" s="951" t="s">
        <v>459</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696173</v>
      </c>
      <c r="AB113" s="966"/>
      <c r="AC113" s="966"/>
      <c r="AD113" s="966"/>
      <c r="AE113" s="967"/>
      <c r="AF113" s="968">
        <v>388081</v>
      </c>
      <c r="AG113" s="966"/>
      <c r="AH113" s="966"/>
      <c r="AI113" s="966"/>
      <c r="AJ113" s="967"/>
      <c r="AK113" s="968">
        <v>382941</v>
      </c>
      <c r="AL113" s="966"/>
      <c r="AM113" s="966"/>
      <c r="AN113" s="966"/>
      <c r="AO113" s="967"/>
      <c r="AP113" s="969">
        <v>4.0999999999999996</v>
      </c>
      <c r="AQ113" s="970"/>
      <c r="AR113" s="970"/>
      <c r="AS113" s="970"/>
      <c r="AT113" s="971"/>
      <c r="AU113" s="936"/>
      <c r="AV113" s="937"/>
      <c r="AW113" s="937"/>
      <c r="AX113" s="937"/>
      <c r="AY113" s="937"/>
      <c r="AZ113" s="950" t="s">
        <v>460</v>
      </c>
      <c r="BA113" s="951"/>
      <c r="BB113" s="951"/>
      <c r="BC113" s="951"/>
      <c r="BD113" s="951"/>
      <c r="BE113" s="951"/>
      <c r="BF113" s="951"/>
      <c r="BG113" s="951"/>
      <c r="BH113" s="951"/>
      <c r="BI113" s="951"/>
      <c r="BJ113" s="951"/>
      <c r="BK113" s="951"/>
      <c r="BL113" s="951"/>
      <c r="BM113" s="951"/>
      <c r="BN113" s="951"/>
      <c r="BO113" s="951"/>
      <c r="BP113" s="952"/>
      <c r="BQ113" s="953">
        <v>663792</v>
      </c>
      <c r="BR113" s="954"/>
      <c r="BS113" s="954"/>
      <c r="BT113" s="954"/>
      <c r="BU113" s="954"/>
      <c r="BV113" s="954">
        <v>670453</v>
      </c>
      <c r="BW113" s="954"/>
      <c r="BX113" s="954"/>
      <c r="BY113" s="954"/>
      <c r="BZ113" s="954"/>
      <c r="CA113" s="954">
        <v>547414</v>
      </c>
      <c r="CB113" s="954"/>
      <c r="CC113" s="954"/>
      <c r="CD113" s="954"/>
      <c r="CE113" s="954"/>
      <c r="CF113" s="948">
        <v>5.9</v>
      </c>
      <c r="CG113" s="949"/>
      <c r="CH113" s="949"/>
      <c r="CI113" s="949"/>
      <c r="CJ113" s="949"/>
      <c r="CK113" s="976"/>
      <c r="CL113" s="977"/>
      <c r="CM113" s="950" t="s">
        <v>461</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450</v>
      </c>
      <c r="DH113" s="987"/>
      <c r="DI113" s="987"/>
      <c r="DJ113" s="987"/>
      <c r="DK113" s="988"/>
      <c r="DL113" s="989" t="s">
        <v>449</v>
      </c>
      <c r="DM113" s="987"/>
      <c r="DN113" s="987"/>
      <c r="DO113" s="987"/>
      <c r="DP113" s="988"/>
      <c r="DQ113" s="989" t="s">
        <v>450</v>
      </c>
      <c r="DR113" s="987"/>
      <c r="DS113" s="987"/>
      <c r="DT113" s="987"/>
      <c r="DU113" s="988"/>
      <c r="DV113" s="990" t="s">
        <v>449</v>
      </c>
      <c r="DW113" s="991"/>
      <c r="DX113" s="991"/>
      <c r="DY113" s="991"/>
      <c r="DZ113" s="992"/>
    </row>
    <row r="114" spans="1:130" s="233" customFormat="1" ht="26.25" customHeight="1">
      <c r="A114" s="982"/>
      <c r="B114" s="983"/>
      <c r="C114" s="951" t="s">
        <v>462</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113110</v>
      </c>
      <c r="AB114" s="987"/>
      <c r="AC114" s="987"/>
      <c r="AD114" s="987"/>
      <c r="AE114" s="988"/>
      <c r="AF114" s="989">
        <v>118598</v>
      </c>
      <c r="AG114" s="987"/>
      <c r="AH114" s="987"/>
      <c r="AI114" s="987"/>
      <c r="AJ114" s="988"/>
      <c r="AK114" s="989">
        <v>127210</v>
      </c>
      <c r="AL114" s="987"/>
      <c r="AM114" s="987"/>
      <c r="AN114" s="987"/>
      <c r="AO114" s="988"/>
      <c r="AP114" s="990">
        <v>1.4</v>
      </c>
      <c r="AQ114" s="991"/>
      <c r="AR114" s="991"/>
      <c r="AS114" s="991"/>
      <c r="AT114" s="992"/>
      <c r="AU114" s="936"/>
      <c r="AV114" s="937"/>
      <c r="AW114" s="937"/>
      <c r="AX114" s="937"/>
      <c r="AY114" s="937"/>
      <c r="AZ114" s="950" t="s">
        <v>463</v>
      </c>
      <c r="BA114" s="951"/>
      <c r="BB114" s="951"/>
      <c r="BC114" s="951"/>
      <c r="BD114" s="951"/>
      <c r="BE114" s="951"/>
      <c r="BF114" s="951"/>
      <c r="BG114" s="951"/>
      <c r="BH114" s="951"/>
      <c r="BI114" s="951"/>
      <c r="BJ114" s="951"/>
      <c r="BK114" s="951"/>
      <c r="BL114" s="951"/>
      <c r="BM114" s="951"/>
      <c r="BN114" s="951"/>
      <c r="BO114" s="951"/>
      <c r="BP114" s="952"/>
      <c r="BQ114" s="953">
        <v>1660778</v>
      </c>
      <c r="BR114" s="954"/>
      <c r="BS114" s="954"/>
      <c r="BT114" s="954"/>
      <c r="BU114" s="954"/>
      <c r="BV114" s="954">
        <v>1640837</v>
      </c>
      <c r="BW114" s="954"/>
      <c r="BX114" s="954"/>
      <c r="BY114" s="954"/>
      <c r="BZ114" s="954"/>
      <c r="CA114" s="954">
        <v>1565902</v>
      </c>
      <c r="CB114" s="954"/>
      <c r="CC114" s="954"/>
      <c r="CD114" s="954"/>
      <c r="CE114" s="954"/>
      <c r="CF114" s="948">
        <v>16.8</v>
      </c>
      <c r="CG114" s="949"/>
      <c r="CH114" s="949"/>
      <c r="CI114" s="949"/>
      <c r="CJ114" s="949"/>
      <c r="CK114" s="976"/>
      <c r="CL114" s="977"/>
      <c r="CM114" s="950" t="s">
        <v>464</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454</v>
      </c>
      <c r="DH114" s="987"/>
      <c r="DI114" s="987"/>
      <c r="DJ114" s="987"/>
      <c r="DK114" s="988"/>
      <c r="DL114" s="989" t="s">
        <v>450</v>
      </c>
      <c r="DM114" s="987"/>
      <c r="DN114" s="987"/>
      <c r="DO114" s="987"/>
      <c r="DP114" s="988"/>
      <c r="DQ114" s="989" t="s">
        <v>449</v>
      </c>
      <c r="DR114" s="987"/>
      <c r="DS114" s="987"/>
      <c r="DT114" s="987"/>
      <c r="DU114" s="988"/>
      <c r="DV114" s="990" t="s">
        <v>449</v>
      </c>
      <c r="DW114" s="991"/>
      <c r="DX114" s="991"/>
      <c r="DY114" s="991"/>
      <c r="DZ114" s="992"/>
    </row>
    <row r="115" spans="1:130" s="233" customFormat="1" ht="26.25" customHeight="1">
      <c r="A115" s="982"/>
      <c r="B115" s="983"/>
      <c r="C115" s="951" t="s">
        <v>465</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5262</v>
      </c>
      <c r="AB115" s="966"/>
      <c r="AC115" s="966"/>
      <c r="AD115" s="966"/>
      <c r="AE115" s="967"/>
      <c r="AF115" s="968">
        <v>3391</v>
      </c>
      <c r="AG115" s="966"/>
      <c r="AH115" s="966"/>
      <c r="AI115" s="966"/>
      <c r="AJ115" s="967"/>
      <c r="AK115" s="968">
        <v>5890</v>
      </c>
      <c r="AL115" s="966"/>
      <c r="AM115" s="966"/>
      <c r="AN115" s="966"/>
      <c r="AO115" s="967"/>
      <c r="AP115" s="969">
        <v>0.1</v>
      </c>
      <c r="AQ115" s="970"/>
      <c r="AR115" s="970"/>
      <c r="AS115" s="970"/>
      <c r="AT115" s="971"/>
      <c r="AU115" s="936"/>
      <c r="AV115" s="937"/>
      <c r="AW115" s="937"/>
      <c r="AX115" s="937"/>
      <c r="AY115" s="937"/>
      <c r="AZ115" s="950" t="s">
        <v>466</v>
      </c>
      <c r="BA115" s="951"/>
      <c r="BB115" s="951"/>
      <c r="BC115" s="951"/>
      <c r="BD115" s="951"/>
      <c r="BE115" s="951"/>
      <c r="BF115" s="951"/>
      <c r="BG115" s="951"/>
      <c r="BH115" s="951"/>
      <c r="BI115" s="951"/>
      <c r="BJ115" s="951"/>
      <c r="BK115" s="951"/>
      <c r="BL115" s="951"/>
      <c r="BM115" s="951"/>
      <c r="BN115" s="951"/>
      <c r="BO115" s="951"/>
      <c r="BP115" s="952"/>
      <c r="BQ115" s="953" t="s">
        <v>450</v>
      </c>
      <c r="BR115" s="954"/>
      <c r="BS115" s="954"/>
      <c r="BT115" s="954"/>
      <c r="BU115" s="954"/>
      <c r="BV115" s="954" t="s">
        <v>450</v>
      </c>
      <c r="BW115" s="954"/>
      <c r="BX115" s="954"/>
      <c r="BY115" s="954"/>
      <c r="BZ115" s="954"/>
      <c r="CA115" s="954" t="s">
        <v>449</v>
      </c>
      <c r="CB115" s="954"/>
      <c r="CC115" s="954"/>
      <c r="CD115" s="954"/>
      <c r="CE115" s="954"/>
      <c r="CF115" s="948" t="s">
        <v>449</v>
      </c>
      <c r="CG115" s="949"/>
      <c r="CH115" s="949"/>
      <c r="CI115" s="949"/>
      <c r="CJ115" s="949"/>
      <c r="CK115" s="976"/>
      <c r="CL115" s="977"/>
      <c r="CM115" s="950" t="s">
        <v>467</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454</v>
      </c>
      <c r="DH115" s="987"/>
      <c r="DI115" s="987"/>
      <c r="DJ115" s="987"/>
      <c r="DK115" s="988"/>
      <c r="DL115" s="989" t="s">
        <v>450</v>
      </c>
      <c r="DM115" s="987"/>
      <c r="DN115" s="987"/>
      <c r="DO115" s="987"/>
      <c r="DP115" s="988"/>
      <c r="DQ115" s="989" t="s">
        <v>449</v>
      </c>
      <c r="DR115" s="987"/>
      <c r="DS115" s="987"/>
      <c r="DT115" s="987"/>
      <c r="DU115" s="988"/>
      <c r="DV115" s="990" t="s">
        <v>449</v>
      </c>
      <c r="DW115" s="991"/>
      <c r="DX115" s="991"/>
      <c r="DY115" s="991"/>
      <c r="DZ115" s="992"/>
    </row>
    <row r="116" spans="1:130" s="233" customFormat="1" ht="26.25" customHeight="1">
      <c r="A116" s="984"/>
      <c r="B116" s="985"/>
      <c r="C116" s="993" t="s">
        <v>468</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449</v>
      </c>
      <c r="AB116" s="987"/>
      <c r="AC116" s="987"/>
      <c r="AD116" s="987"/>
      <c r="AE116" s="988"/>
      <c r="AF116" s="989" t="s">
        <v>449</v>
      </c>
      <c r="AG116" s="987"/>
      <c r="AH116" s="987"/>
      <c r="AI116" s="987"/>
      <c r="AJ116" s="988"/>
      <c r="AK116" s="989" t="s">
        <v>454</v>
      </c>
      <c r="AL116" s="987"/>
      <c r="AM116" s="987"/>
      <c r="AN116" s="987"/>
      <c r="AO116" s="988"/>
      <c r="AP116" s="990" t="s">
        <v>449</v>
      </c>
      <c r="AQ116" s="991"/>
      <c r="AR116" s="991"/>
      <c r="AS116" s="991"/>
      <c r="AT116" s="992"/>
      <c r="AU116" s="936"/>
      <c r="AV116" s="937"/>
      <c r="AW116" s="937"/>
      <c r="AX116" s="937"/>
      <c r="AY116" s="937"/>
      <c r="AZ116" s="995" t="s">
        <v>469</v>
      </c>
      <c r="BA116" s="996"/>
      <c r="BB116" s="996"/>
      <c r="BC116" s="996"/>
      <c r="BD116" s="996"/>
      <c r="BE116" s="996"/>
      <c r="BF116" s="996"/>
      <c r="BG116" s="996"/>
      <c r="BH116" s="996"/>
      <c r="BI116" s="996"/>
      <c r="BJ116" s="996"/>
      <c r="BK116" s="996"/>
      <c r="BL116" s="996"/>
      <c r="BM116" s="996"/>
      <c r="BN116" s="996"/>
      <c r="BO116" s="996"/>
      <c r="BP116" s="997"/>
      <c r="BQ116" s="953" t="s">
        <v>454</v>
      </c>
      <c r="BR116" s="954"/>
      <c r="BS116" s="954"/>
      <c r="BT116" s="954"/>
      <c r="BU116" s="954"/>
      <c r="BV116" s="954" t="s">
        <v>449</v>
      </c>
      <c r="BW116" s="954"/>
      <c r="BX116" s="954"/>
      <c r="BY116" s="954"/>
      <c r="BZ116" s="954"/>
      <c r="CA116" s="954" t="s">
        <v>450</v>
      </c>
      <c r="CB116" s="954"/>
      <c r="CC116" s="954"/>
      <c r="CD116" s="954"/>
      <c r="CE116" s="954"/>
      <c r="CF116" s="948" t="s">
        <v>449</v>
      </c>
      <c r="CG116" s="949"/>
      <c r="CH116" s="949"/>
      <c r="CI116" s="949"/>
      <c r="CJ116" s="949"/>
      <c r="CK116" s="976"/>
      <c r="CL116" s="977"/>
      <c r="CM116" s="950" t="s">
        <v>470</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450</v>
      </c>
      <c r="DH116" s="987"/>
      <c r="DI116" s="987"/>
      <c r="DJ116" s="987"/>
      <c r="DK116" s="988"/>
      <c r="DL116" s="989" t="s">
        <v>449</v>
      </c>
      <c r="DM116" s="987"/>
      <c r="DN116" s="987"/>
      <c r="DO116" s="987"/>
      <c r="DP116" s="988"/>
      <c r="DQ116" s="989" t="s">
        <v>449</v>
      </c>
      <c r="DR116" s="987"/>
      <c r="DS116" s="987"/>
      <c r="DT116" s="987"/>
      <c r="DU116" s="988"/>
      <c r="DV116" s="990" t="s">
        <v>454</v>
      </c>
      <c r="DW116" s="991"/>
      <c r="DX116" s="991"/>
      <c r="DY116" s="991"/>
      <c r="DZ116" s="992"/>
    </row>
    <row r="117" spans="1:130" s="233" customFormat="1" ht="26.25" customHeight="1">
      <c r="A117" s="940" t="s">
        <v>188</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471</v>
      </c>
      <c r="Z117" s="922"/>
      <c r="AA117" s="1006">
        <v>2519483</v>
      </c>
      <c r="AB117" s="1007"/>
      <c r="AC117" s="1007"/>
      <c r="AD117" s="1007"/>
      <c r="AE117" s="1008"/>
      <c r="AF117" s="1009">
        <v>2345853</v>
      </c>
      <c r="AG117" s="1007"/>
      <c r="AH117" s="1007"/>
      <c r="AI117" s="1007"/>
      <c r="AJ117" s="1008"/>
      <c r="AK117" s="1009">
        <v>2262043</v>
      </c>
      <c r="AL117" s="1007"/>
      <c r="AM117" s="1007"/>
      <c r="AN117" s="1007"/>
      <c r="AO117" s="1008"/>
      <c r="AP117" s="1010"/>
      <c r="AQ117" s="1011"/>
      <c r="AR117" s="1011"/>
      <c r="AS117" s="1011"/>
      <c r="AT117" s="1012"/>
      <c r="AU117" s="936"/>
      <c r="AV117" s="937"/>
      <c r="AW117" s="937"/>
      <c r="AX117" s="937"/>
      <c r="AY117" s="937"/>
      <c r="AZ117" s="1002" t="s">
        <v>472</v>
      </c>
      <c r="BA117" s="1003"/>
      <c r="BB117" s="1003"/>
      <c r="BC117" s="1003"/>
      <c r="BD117" s="1003"/>
      <c r="BE117" s="1003"/>
      <c r="BF117" s="1003"/>
      <c r="BG117" s="1003"/>
      <c r="BH117" s="1003"/>
      <c r="BI117" s="1003"/>
      <c r="BJ117" s="1003"/>
      <c r="BK117" s="1003"/>
      <c r="BL117" s="1003"/>
      <c r="BM117" s="1003"/>
      <c r="BN117" s="1003"/>
      <c r="BO117" s="1003"/>
      <c r="BP117" s="1004"/>
      <c r="BQ117" s="953" t="s">
        <v>449</v>
      </c>
      <c r="BR117" s="954"/>
      <c r="BS117" s="954"/>
      <c r="BT117" s="954"/>
      <c r="BU117" s="954"/>
      <c r="BV117" s="954" t="s">
        <v>449</v>
      </c>
      <c r="BW117" s="954"/>
      <c r="BX117" s="954"/>
      <c r="BY117" s="954"/>
      <c r="BZ117" s="954"/>
      <c r="CA117" s="954" t="s">
        <v>449</v>
      </c>
      <c r="CB117" s="954"/>
      <c r="CC117" s="954"/>
      <c r="CD117" s="954"/>
      <c r="CE117" s="954"/>
      <c r="CF117" s="948" t="s">
        <v>449</v>
      </c>
      <c r="CG117" s="949"/>
      <c r="CH117" s="949"/>
      <c r="CI117" s="949"/>
      <c r="CJ117" s="949"/>
      <c r="CK117" s="976"/>
      <c r="CL117" s="977"/>
      <c r="CM117" s="950" t="s">
        <v>473</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247</v>
      </c>
      <c r="DH117" s="987"/>
      <c r="DI117" s="987"/>
      <c r="DJ117" s="987"/>
      <c r="DK117" s="988"/>
      <c r="DL117" s="989" t="s">
        <v>247</v>
      </c>
      <c r="DM117" s="987"/>
      <c r="DN117" s="987"/>
      <c r="DO117" s="987"/>
      <c r="DP117" s="988"/>
      <c r="DQ117" s="989" t="s">
        <v>449</v>
      </c>
      <c r="DR117" s="987"/>
      <c r="DS117" s="987"/>
      <c r="DT117" s="987"/>
      <c r="DU117" s="988"/>
      <c r="DV117" s="990" t="s">
        <v>449</v>
      </c>
      <c r="DW117" s="991"/>
      <c r="DX117" s="991"/>
      <c r="DY117" s="991"/>
      <c r="DZ117" s="992"/>
    </row>
    <row r="118" spans="1:130" s="233" customFormat="1" ht="26.25" customHeight="1">
      <c r="A118" s="940" t="s">
        <v>444</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441</v>
      </c>
      <c r="AB118" s="921"/>
      <c r="AC118" s="921"/>
      <c r="AD118" s="921"/>
      <c r="AE118" s="922"/>
      <c r="AF118" s="920" t="s">
        <v>442</v>
      </c>
      <c r="AG118" s="921"/>
      <c r="AH118" s="921"/>
      <c r="AI118" s="921"/>
      <c r="AJ118" s="922"/>
      <c r="AK118" s="920" t="s">
        <v>312</v>
      </c>
      <c r="AL118" s="921"/>
      <c r="AM118" s="921"/>
      <c r="AN118" s="921"/>
      <c r="AO118" s="922"/>
      <c r="AP118" s="998" t="s">
        <v>443</v>
      </c>
      <c r="AQ118" s="999"/>
      <c r="AR118" s="999"/>
      <c r="AS118" s="999"/>
      <c r="AT118" s="1000"/>
      <c r="AU118" s="936"/>
      <c r="AV118" s="937"/>
      <c r="AW118" s="937"/>
      <c r="AX118" s="937"/>
      <c r="AY118" s="937"/>
      <c r="AZ118" s="1001" t="s">
        <v>474</v>
      </c>
      <c r="BA118" s="993"/>
      <c r="BB118" s="993"/>
      <c r="BC118" s="993"/>
      <c r="BD118" s="993"/>
      <c r="BE118" s="993"/>
      <c r="BF118" s="993"/>
      <c r="BG118" s="993"/>
      <c r="BH118" s="993"/>
      <c r="BI118" s="993"/>
      <c r="BJ118" s="993"/>
      <c r="BK118" s="993"/>
      <c r="BL118" s="993"/>
      <c r="BM118" s="993"/>
      <c r="BN118" s="993"/>
      <c r="BO118" s="993"/>
      <c r="BP118" s="994"/>
      <c r="BQ118" s="1027" t="s">
        <v>449</v>
      </c>
      <c r="BR118" s="1028"/>
      <c r="BS118" s="1028"/>
      <c r="BT118" s="1028"/>
      <c r="BU118" s="1028"/>
      <c r="BV118" s="1028" t="s">
        <v>449</v>
      </c>
      <c r="BW118" s="1028"/>
      <c r="BX118" s="1028"/>
      <c r="BY118" s="1028"/>
      <c r="BZ118" s="1028"/>
      <c r="CA118" s="1028" t="s">
        <v>454</v>
      </c>
      <c r="CB118" s="1028"/>
      <c r="CC118" s="1028"/>
      <c r="CD118" s="1028"/>
      <c r="CE118" s="1028"/>
      <c r="CF118" s="948" t="s">
        <v>454</v>
      </c>
      <c r="CG118" s="949"/>
      <c r="CH118" s="949"/>
      <c r="CI118" s="949"/>
      <c r="CJ118" s="949"/>
      <c r="CK118" s="976"/>
      <c r="CL118" s="977"/>
      <c r="CM118" s="950" t="s">
        <v>475</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449</v>
      </c>
      <c r="DH118" s="987"/>
      <c r="DI118" s="987"/>
      <c r="DJ118" s="987"/>
      <c r="DK118" s="988"/>
      <c r="DL118" s="989" t="s">
        <v>450</v>
      </c>
      <c r="DM118" s="987"/>
      <c r="DN118" s="987"/>
      <c r="DO118" s="987"/>
      <c r="DP118" s="988"/>
      <c r="DQ118" s="989" t="s">
        <v>450</v>
      </c>
      <c r="DR118" s="987"/>
      <c r="DS118" s="987"/>
      <c r="DT118" s="987"/>
      <c r="DU118" s="988"/>
      <c r="DV118" s="990" t="s">
        <v>449</v>
      </c>
      <c r="DW118" s="991"/>
      <c r="DX118" s="991"/>
      <c r="DY118" s="991"/>
      <c r="DZ118" s="992"/>
    </row>
    <row r="119" spans="1:130" s="233" customFormat="1" ht="26.25" customHeight="1">
      <c r="A119" s="1084" t="s">
        <v>447</v>
      </c>
      <c r="B119" s="975"/>
      <c r="C119" s="957" t="s">
        <v>448</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449</v>
      </c>
      <c r="AB119" s="928"/>
      <c r="AC119" s="928"/>
      <c r="AD119" s="928"/>
      <c r="AE119" s="929"/>
      <c r="AF119" s="930" t="s">
        <v>449</v>
      </c>
      <c r="AG119" s="928"/>
      <c r="AH119" s="928"/>
      <c r="AI119" s="928"/>
      <c r="AJ119" s="929"/>
      <c r="AK119" s="930" t="s">
        <v>454</v>
      </c>
      <c r="AL119" s="928"/>
      <c r="AM119" s="928"/>
      <c r="AN119" s="928"/>
      <c r="AO119" s="929"/>
      <c r="AP119" s="931" t="s">
        <v>449</v>
      </c>
      <c r="AQ119" s="932"/>
      <c r="AR119" s="932"/>
      <c r="AS119" s="932"/>
      <c r="AT119" s="933"/>
      <c r="AU119" s="938"/>
      <c r="AV119" s="939"/>
      <c r="AW119" s="939"/>
      <c r="AX119" s="939"/>
      <c r="AY119" s="939"/>
      <c r="AZ119" s="254" t="s">
        <v>188</v>
      </c>
      <c r="BA119" s="254"/>
      <c r="BB119" s="254"/>
      <c r="BC119" s="254"/>
      <c r="BD119" s="254"/>
      <c r="BE119" s="254"/>
      <c r="BF119" s="254"/>
      <c r="BG119" s="254"/>
      <c r="BH119" s="254"/>
      <c r="BI119" s="254"/>
      <c r="BJ119" s="254"/>
      <c r="BK119" s="254"/>
      <c r="BL119" s="254"/>
      <c r="BM119" s="254"/>
      <c r="BN119" s="254"/>
      <c r="BO119" s="1005" t="s">
        <v>476</v>
      </c>
      <c r="BP119" s="1033"/>
      <c r="BQ119" s="1027">
        <v>31813169</v>
      </c>
      <c r="BR119" s="1028"/>
      <c r="BS119" s="1028"/>
      <c r="BT119" s="1028"/>
      <c r="BU119" s="1028"/>
      <c r="BV119" s="1028">
        <v>30335158</v>
      </c>
      <c r="BW119" s="1028"/>
      <c r="BX119" s="1028"/>
      <c r="BY119" s="1028"/>
      <c r="BZ119" s="1028"/>
      <c r="CA119" s="1028">
        <v>28666454</v>
      </c>
      <c r="CB119" s="1028"/>
      <c r="CC119" s="1028"/>
      <c r="CD119" s="1028"/>
      <c r="CE119" s="1028"/>
      <c r="CF119" s="1029"/>
      <c r="CG119" s="1030"/>
      <c r="CH119" s="1030"/>
      <c r="CI119" s="1030"/>
      <c r="CJ119" s="1031"/>
      <c r="CK119" s="978"/>
      <c r="CL119" s="979"/>
      <c r="CM119" s="1001" t="s">
        <v>477</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449</v>
      </c>
      <c r="DH119" s="1014"/>
      <c r="DI119" s="1014"/>
      <c r="DJ119" s="1014"/>
      <c r="DK119" s="1015"/>
      <c r="DL119" s="1013" t="s">
        <v>449</v>
      </c>
      <c r="DM119" s="1014"/>
      <c r="DN119" s="1014"/>
      <c r="DO119" s="1014"/>
      <c r="DP119" s="1015"/>
      <c r="DQ119" s="1013" t="s">
        <v>450</v>
      </c>
      <c r="DR119" s="1014"/>
      <c r="DS119" s="1014"/>
      <c r="DT119" s="1014"/>
      <c r="DU119" s="1015"/>
      <c r="DV119" s="1016" t="s">
        <v>454</v>
      </c>
      <c r="DW119" s="1017"/>
      <c r="DX119" s="1017"/>
      <c r="DY119" s="1017"/>
      <c r="DZ119" s="1018"/>
    </row>
    <row r="120" spans="1:130" s="233" customFormat="1" ht="26.25" customHeight="1">
      <c r="A120" s="1085"/>
      <c r="B120" s="977"/>
      <c r="C120" s="950" t="s">
        <v>453</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454</v>
      </c>
      <c r="AB120" s="987"/>
      <c r="AC120" s="987"/>
      <c r="AD120" s="987"/>
      <c r="AE120" s="988"/>
      <c r="AF120" s="989" t="s">
        <v>449</v>
      </c>
      <c r="AG120" s="987"/>
      <c r="AH120" s="987"/>
      <c r="AI120" s="987"/>
      <c r="AJ120" s="988"/>
      <c r="AK120" s="989" t="s">
        <v>449</v>
      </c>
      <c r="AL120" s="987"/>
      <c r="AM120" s="987"/>
      <c r="AN120" s="987"/>
      <c r="AO120" s="988"/>
      <c r="AP120" s="990" t="s">
        <v>454</v>
      </c>
      <c r="AQ120" s="991"/>
      <c r="AR120" s="991"/>
      <c r="AS120" s="991"/>
      <c r="AT120" s="992"/>
      <c r="AU120" s="1019" t="s">
        <v>478</v>
      </c>
      <c r="AV120" s="1020"/>
      <c r="AW120" s="1020"/>
      <c r="AX120" s="1020"/>
      <c r="AY120" s="1021"/>
      <c r="AZ120" s="957" t="s">
        <v>479</v>
      </c>
      <c r="BA120" s="925"/>
      <c r="BB120" s="925"/>
      <c r="BC120" s="925"/>
      <c r="BD120" s="925"/>
      <c r="BE120" s="925"/>
      <c r="BF120" s="925"/>
      <c r="BG120" s="925"/>
      <c r="BH120" s="925"/>
      <c r="BI120" s="925"/>
      <c r="BJ120" s="925"/>
      <c r="BK120" s="925"/>
      <c r="BL120" s="925"/>
      <c r="BM120" s="925"/>
      <c r="BN120" s="925"/>
      <c r="BO120" s="925"/>
      <c r="BP120" s="926"/>
      <c r="BQ120" s="958">
        <v>4009049</v>
      </c>
      <c r="BR120" s="959"/>
      <c r="BS120" s="959"/>
      <c r="BT120" s="959"/>
      <c r="BU120" s="959"/>
      <c r="BV120" s="959">
        <v>4207951</v>
      </c>
      <c r="BW120" s="959"/>
      <c r="BX120" s="959"/>
      <c r="BY120" s="959"/>
      <c r="BZ120" s="959"/>
      <c r="CA120" s="959">
        <v>4880055</v>
      </c>
      <c r="CB120" s="959"/>
      <c r="CC120" s="959"/>
      <c r="CD120" s="959"/>
      <c r="CE120" s="959"/>
      <c r="CF120" s="972">
        <v>52.4</v>
      </c>
      <c r="CG120" s="973"/>
      <c r="CH120" s="973"/>
      <c r="CI120" s="973"/>
      <c r="CJ120" s="973"/>
      <c r="CK120" s="1034" t="s">
        <v>480</v>
      </c>
      <c r="CL120" s="1035"/>
      <c r="CM120" s="1035"/>
      <c r="CN120" s="1035"/>
      <c r="CO120" s="1036"/>
      <c r="CP120" s="1042" t="s">
        <v>481</v>
      </c>
      <c r="CQ120" s="1043"/>
      <c r="CR120" s="1043"/>
      <c r="CS120" s="1043"/>
      <c r="CT120" s="1043"/>
      <c r="CU120" s="1043"/>
      <c r="CV120" s="1043"/>
      <c r="CW120" s="1043"/>
      <c r="CX120" s="1043"/>
      <c r="CY120" s="1043"/>
      <c r="CZ120" s="1043"/>
      <c r="DA120" s="1043"/>
      <c r="DB120" s="1043"/>
      <c r="DC120" s="1043"/>
      <c r="DD120" s="1043"/>
      <c r="DE120" s="1043"/>
      <c r="DF120" s="1044"/>
      <c r="DG120" s="958" t="s">
        <v>454</v>
      </c>
      <c r="DH120" s="959"/>
      <c r="DI120" s="959"/>
      <c r="DJ120" s="959"/>
      <c r="DK120" s="959"/>
      <c r="DL120" s="959">
        <v>3673456</v>
      </c>
      <c r="DM120" s="959"/>
      <c r="DN120" s="959"/>
      <c r="DO120" s="959"/>
      <c r="DP120" s="959"/>
      <c r="DQ120" s="959">
        <v>2562400</v>
      </c>
      <c r="DR120" s="959"/>
      <c r="DS120" s="959"/>
      <c r="DT120" s="959"/>
      <c r="DU120" s="959"/>
      <c r="DV120" s="960">
        <v>27.5</v>
      </c>
      <c r="DW120" s="960"/>
      <c r="DX120" s="960"/>
      <c r="DY120" s="960"/>
      <c r="DZ120" s="961"/>
    </row>
    <row r="121" spans="1:130" s="233" customFormat="1" ht="26.25" customHeight="1">
      <c r="A121" s="1085"/>
      <c r="B121" s="977"/>
      <c r="C121" s="1002" t="s">
        <v>482</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454</v>
      </c>
      <c r="AB121" s="987"/>
      <c r="AC121" s="987"/>
      <c r="AD121" s="987"/>
      <c r="AE121" s="988"/>
      <c r="AF121" s="989" t="s">
        <v>454</v>
      </c>
      <c r="AG121" s="987"/>
      <c r="AH121" s="987"/>
      <c r="AI121" s="987"/>
      <c r="AJ121" s="988"/>
      <c r="AK121" s="989" t="s">
        <v>449</v>
      </c>
      <c r="AL121" s="987"/>
      <c r="AM121" s="987"/>
      <c r="AN121" s="987"/>
      <c r="AO121" s="988"/>
      <c r="AP121" s="990" t="s">
        <v>247</v>
      </c>
      <c r="AQ121" s="991"/>
      <c r="AR121" s="991"/>
      <c r="AS121" s="991"/>
      <c r="AT121" s="992"/>
      <c r="AU121" s="1022"/>
      <c r="AV121" s="1023"/>
      <c r="AW121" s="1023"/>
      <c r="AX121" s="1023"/>
      <c r="AY121" s="1024"/>
      <c r="AZ121" s="950" t="s">
        <v>483</v>
      </c>
      <c r="BA121" s="951"/>
      <c r="BB121" s="951"/>
      <c r="BC121" s="951"/>
      <c r="BD121" s="951"/>
      <c r="BE121" s="951"/>
      <c r="BF121" s="951"/>
      <c r="BG121" s="951"/>
      <c r="BH121" s="951"/>
      <c r="BI121" s="951"/>
      <c r="BJ121" s="951"/>
      <c r="BK121" s="951"/>
      <c r="BL121" s="951"/>
      <c r="BM121" s="951"/>
      <c r="BN121" s="951"/>
      <c r="BO121" s="951"/>
      <c r="BP121" s="952"/>
      <c r="BQ121" s="953">
        <v>108180</v>
      </c>
      <c r="BR121" s="954"/>
      <c r="BS121" s="954"/>
      <c r="BT121" s="954"/>
      <c r="BU121" s="954"/>
      <c r="BV121" s="954">
        <v>89472</v>
      </c>
      <c r="BW121" s="954"/>
      <c r="BX121" s="954"/>
      <c r="BY121" s="954"/>
      <c r="BZ121" s="954"/>
      <c r="CA121" s="954">
        <v>81549</v>
      </c>
      <c r="CB121" s="954"/>
      <c r="CC121" s="954"/>
      <c r="CD121" s="954"/>
      <c r="CE121" s="954"/>
      <c r="CF121" s="948">
        <v>0.9</v>
      </c>
      <c r="CG121" s="949"/>
      <c r="CH121" s="949"/>
      <c r="CI121" s="949"/>
      <c r="CJ121" s="949"/>
      <c r="CK121" s="1037"/>
      <c r="CL121" s="1038"/>
      <c r="CM121" s="1038"/>
      <c r="CN121" s="1038"/>
      <c r="CO121" s="1039"/>
      <c r="CP121" s="1047" t="s">
        <v>484</v>
      </c>
      <c r="CQ121" s="1048"/>
      <c r="CR121" s="1048"/>
      <c r="CS121" s="1048"/>
      <c r="CT121" s="1048"/>
      <c r="CU121" s="1048"/>
      <c r="CV121" s="1048"/>
      <c r="CW121" s="1048"/>
      <c r="CX121" s="1048"/>
      <c r="CY121" s="1048"/>
      <c r="CZ121" s="1048"/>
      <c r="DA121" s="1048"/>
      <c r="DB121" s="1048"/>
      <c r="DC121" s="1048"/>
      <c r="DD121" s="1048"/>
      <c r="DE121" s="1048"/>
      <c r="DF121" s="1049"/>
      <c r="DG121" s="953">
        <v>86629</v>
      </c>
      <c r="DH121" s="954"/>
      <c r="DI121" s="954"/>
      <c r="DJ121" s="954"/>
      <c r="DK121" s="954"/>
      <c r="DL121" s="954">
        <v>413107</v>
      </c>
      <c r="DM121" s="954"/>
      <c r="DN121" s="954"/>
      <c r="DO121" s="954"/>
      <c r="DP121" s="954"/>
      <c r="DQ121" s="954">
        <v>398803</v>
      </c>
      <c r="DR121" s="954"/>
      <c r="DS121" s="954"/>
      <c r="DT121" s="954"/>
      <c r="DU121" s="954"/>
      <c r="DV121" s="955">
        <v>4.3</v>
      </c>
      <c r="DW121" s="955"/>
      <c r="DX121" s="955"/>
      <c r="DY121" s="955"/>
      <c r="DZ121" s="956"/>
    </row>
    <row r="122" spans="1:130" s="233" customFormat="1" ht="26.25" customHeight="1">
      <c r="A122" s="1085"/>
      <c r="B122" s="977"/>
      <c r="C122" s="950" t="s">
        <v>464</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449</v>
      </c>
      <c r="AB122" s="987"/>
      <c r="AC122" s="987"/>
      <c r="AD122" s="987"/>
      <c r="AE122" s="988"/>
      <c r="AF122" s="989" t="s">
        <v>449</v>
      </c>
      <c r="AG122" s="987"/>
      <c r="AH122" s="987"/>
      <c r="AI122" s="987"/>
      <c r="AJ122" s="988"/>
      <c r="AK122" s="989" t="s">
        <v>454</v>
      </c>
      <c r="AL122" s="987"/>
      <c r="AM122" s="987"/>
      <c r="AN122" s="987"/>
      <c r="AO122" s="988"/>
      <c r="AP122" s="990" t="s">
        <v>450</v>
      </c>
      <c r="AQ122" s="991"/>
      <c r="AR122" s="991"/>
      <c r="AS122" s="991"/>
      <c r="AT122" s="992"/>
      <c r="AU122" s="1022"/>
      <c r="AV122" s="1023"/>
      <c r="AW122" s="1023"/>
      <c r="AX122" s="1023"/>
      <c r="AY122" s="1024"/>
      <c r="AZ122" s="1001" t="s">
        <v>485</v>
      </c>
      <c r="BA122" s="993"/>
      <c r="BB122" s="993"/>
      <c r="BC122" s="993"/>
      <c r="BD122" s="993"/>
      <c r="BE122" s="993"/>
      <c r="BF122" s="993"/>
      <c r="BG122" s="993"/>
      <c r="BH122" s="993"/>
      <c r="BI122" s="993"/>
      <c r="BJ122" s="993"/>
      <c r="BK122" s="993"/>
      <c r="BL122" s="993"/>
      <c r="BM122" s="993"/>
      <c r="BN122" s="993"/>
      <c r="BO122" s="993"/>
      <c r="BP122" s="994"/>
      <c r="BQ122" s="1027">
        <v>22107435</v>
      </c>
      <c r="BR122" s="1028"/>
      <c r="BS122" s="1028"/>
      <c r="BT122" s="1028"/>
      <c r="BU122" s="1028"/>
      <c r="BV122" s="1028">
        <v>21647236</v>
      </c>
      <c r="BW122" s="1028"/>
      <c r="BX122" s="1028"/>
      <c r="BY122" s="1028"/>
      <c r="BZ122" s="1028"/>
      <c r="CA122" s="1028">
        <v>20808270</v>
      </c>
      <c r="CB122" s="1028"/>
      <c r="CC122" s="1028"/>
      <c r="CD122" s="1028"/>
      <c r="CE122" s="1028"/>
      <c r="CF122" s="1045">
        <v>223.4</v>
      </c>
      <c r="CG122" s="1046"/>
      <c r="CH122" s="1046"/>
      <c r="CI122" s="1046"/>
      <c r="CJ122" s="1046"/>
      <c r="CK122" s="1037"/>
      <c r="CL122" s="1038"/>
      <c r="CM122" s="1038"/>
      <c r="CN122" s="1038"/>
      <c r="CO122" s="1039"/>
      <c r="CP122" s="1047" t="s">
        <v>486</v>
      </c>
      <c r="CQ122" s="1048"/>
      <c r="CR122" s="1048"/>
      <c r="CS122" s="1048"/>
      <c r="CT122" s="1048"/>
      <c r="CU122" s="1048"/>
      <c r="CV122" s="1048"/>
      <c r="CW122" s="1048"/>
      <c r="CX122" s="1048"/>
      <c r="CY122" s="1048"/>
      <c r="CZ122" s="1048"/>
      <c r="DA122" s="1048"/>
      <c r="DB122" s="1048"/>
      <c r="DC122" s="1048"/>
      <c r="DD122" s="1048"/>
      <c r="DE122" s="1048"/>
      <c r="DF122" s="1049"/>
      <c r="DG122" s="953">
        <v>353445</v>
      </c>
      <c r="DH122" s="954"/>
      <c r="DI122" s="954"/>
      <c r="DJ122" s="954"/>
      <c r="DK122" s="954"/>
      <c r="DL122" s="954">
        <v>350335</v>
      </c>
      <c r="DM122" s="954"/>
      <c r="DN122" s="954"/>
      <c r="DO122" s="954"/>
      <c r="DP122" s="954"/>
      <c r="DQ122" s="954">
        <v>309829</v>
      </c>
      <c r="DR122" s="954"/>
      <c r="DS122" s="954"/>
      <c r="DT122" s="954"/>
      <c r="DU122" s="954"/>
      <c r="DV122" s="955">
        <v>3.3</v>
      </c>
      <c r="DW122" s="955"/>
      <c r="DX122" s="955"/>
      <c r="DY122" s="955"/>
      <c r="DZ122" s="956"/>
    </row>
    <row r="123" spans="1:130" s="233" customFormat="1" ht="26.25" customHeight="1">
      <c r="A123" s="1085"/>
      <c r="B123" s="977"/>
      <c r="C123" s="950" t="s">
        <v>470</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449</v>
      </c>
      <c r="AB123" s="987"/>
      <c r="AC123" s="987"/>
      <c r="AD123" s="987"/>
      <c r="AE123" s="988"/>
      <c r="AF123" s="989" t="s">
        <v>449</v>
      </c>
      <c r="AG123" s="987"/>
      <c r="AH123" s="987"/>
      <c r="AI123" s="987"/>
      <c r="AJ123" s="988"/>
      <c r="AK123" s="989" t="s">
        <v>450</v>
      </c>
      <c r="AL123" s="987"/>
      <c r="AM123" s="987"/>
      <c r="AN123" s="987"/>
      <c r="AO123" s="988"/>
      <c r="AP123" s="990" t="s">
        <v>449</v>
      </c>
      <c r="AQ123" s="991"/>
      <c r="AR123" s="991"/>
      <c r="AS123" s="991"/>
      <c r="AT123" s="992"/>
      <c r="AU123" s="1025"/>
      <c r="AV123" s="1026"/>
      <c r="AW123" s="1026"/>
      <c r="AX123" s="1026"/>
      <c r="AY123" s="1026"/>
      <c r="AZ123" s="254" t="s">
        <v>188</v>
      </c>
      <c r="BA123" s="254"/>
      <c r="BB123" s="254"/>
      <c r="BC123" s="254"/>
      <c r="BD123" s="254"/>
      <c r="BE123" s="254"/>
      <c r="BF123" s="254"/>
      <c r="BG123" s="254"/>
      <c r="BH123" s="254"/>
      <c r="BI123" s="254"/>
      <c r="BJ123" s="254"/>
      <c r="BK123" s="254"/>
      <c r="BL123" s="254"/>
      <c r="BM123" s="254"/>
      <c r="BN123" s="254"/>
      <c r="BO123" s="1005" t="s">
        <v>487</v>
      </c>
      <c r="BP123" s="1033"/>
      <c r="BQ123" s="1091">
        <v>26224664</v>
      </c>
      <c r="BR123" s="1092"/>
      <c r="BS123" s="1092"/>
      <c r="BT123" s="1092"/>
      <c r="BU123" s="1092"/>
      <c r="BV123" s="1092">
        <v>25944659</v>
      </c>
      <c r="BW123" s="1092"/>
      <c r="BX123" s="1092"/>
      <c r="BY123" s="1092"/>
      <c r="BZ123" s="1092"/>
      <c r="CA123" s="1092">
        <v>25769874</v>
      </c>
      <c r="CB123" s="1092"/>
      <c r="CC123" s="1092"/>
      <c r="CD123" s="1092"/>
      <c r="CE123" s="1092"/>
      <c r="CF123" s="1029"/>
      <c r="CG123" s="1030"/>
      <c r="CH123" s="1030"/>
      <c r="CI123" s="1030"/>
      <c r="CJ123" s="1031"/>
      <c r="CK123" s="1037"/>
      <c r="CL123" s="1038"/>
      <c r="CM123" s="1038"/>
      <c r="CN123" s="1038"/>
      <c r="CO123" s="1039"/>
      <c r="CP123" s="1047" t="s">
        <v>488</v>
      </c>
      <c r="CQ123" s="1048"/>
      <c r="CR123" s="1048"/>
      <c r="CS123" s="1048"/>
      <c r="CT123" s="1048"/>
      <c r="CU123" s="1048"/>
      <c r="CV123" s="1048"/>
      <c r="CW123" s="1048"/>
      <c r="CX123" s="1048"/>
      <c r="CY123" s="1048"/>
      <c r="CZ123" s="1048"/>
      <c r="DA123" s="1048"/>
      <c r="DB123" s="1048"/>
      <c r="DC123" s="1048"/>
      <c r="DD123" s="1048"/>
      <c r="DE123" s="1048"/>
      <c r="DF123" s="1049"/>
      <c r="DG123" s="986">
        <v>60601</v>
      </c>
      <c r="DH123" s="987"/>
      <c r="DI123" s="987"/>
      <c r="DJ123" s="987"/>
      <c r="DK123" s="988"/>
      <c r="DL123" s="989">
        <v>64064</v>
      </c>
      <c r="DM123" s="987"/>
      <c r="DN123" s="987"/>
      <c r="DO123" s="987"/>
      <c r="DP123" s="988"/>
      <c r="DQ123" s="989">
        <v>59920</v>
      </c>
      <c r="DR123" s="987"/>
      <c r="DS123" s="987"/>
      <c r="DT123" s="987"/>
      <c r="DU123" s="988"/>
      <c r="DV123" s="990">
        <v>0.6</v>
      </c>
      <c r="DW123" s="991"/>
      <c r="DX123" s="991"/>
      <c r="DY123" s="991"/>
      <c r="DZ123" s="992"/>
    </row>
    <row r="124" spans="1:130" s="233" customFormat="1" ht="26.25" customHeight="1" thickBot="1">
      <c r="A124" s="1085"/>
      <c r="B124" s="977"/>
      <c r="C124" s="950" t="s">
        <v>473</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450</v>
      </c>
      <c r="AB124" s="987"/>
      <c r="AC124" s="987"/>
      <c r="AD124" s="987"/>
      <c r="AE124" s="988"/>
      <c r="AF124" s="989" t="s">
        <v>449</v>
      </c>
      <c r="AG124" s="987"/>
      <c r="AH124" s="987"/>
      <c r="AI124" s="987"/>
      <c r="AJ124" s="988"/>
      <c r="AK124" s="989" t="s">
        <v>450</v>
      </c>
      <c r="AL124" s="987"/>
      <c r="AM124" s="987"/>
      <c r="AN124" s="987"/>
      <c r="AO124" s="988"/>
      <c r="AP124" s="990" t="s">
        <v>450</v>
      </c>
      <c r="AQ124" s="991"/>
      <c r="AR124" s="991"/>
      <c r="AS124" s="991"/>
      <c r="AT124" s="992"/>
      <c r="AU124" s="1087" t="s">
        <v>489</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v>64.099999999999994</v>
      </c>
      <c r="BR124" s="1055"/>
      <c r="BS124" s="1055"/>
      <c r="BT124" s="1055"/>
      <c r="BU124" s="1055"/>
      <c r="BV124" s="1055">
        <v>49.4</v>
      </c>
      <c r="BW124" s="1055"/>
      <c r="BX124" s="1055"/>
      <c r="BY124" s="1055"/>
      <c r="BZ124" s="1055"/>
      <c r="CA124" s="1055">
        <v>31.1</v>
      </c>
      <c r="CB124" s="1055"/>
      <c r="CC124" s="1055"/>
      <c r="CD124" s="1055"/>
      <c r="CE124" s="1055"/>
      <c r="CF124" s="1056"/>
      <c r="CG124" s="1057"/>
      <c r="CH124" s="1057"/>
      <c r="CI124" s="1057"/>
      <c r="CJ124" s="1058"/>
      <c r="CK124" s="1040"/>
      <c r="CL124" s="1040"/>
      <c r="CM124" s="1040"/>
      <c r="CN124" s="1040"/>
      <c r="CO124" s="1041"/>
      <c r="CP124" s="1047" t="s">
        <v>490</v>
      </c>
      <c r="CQ124" s="1048"/>
      <c r="CR124" s="1048"/>
      <c r="CS124" s="1048"/>
      <c r="CT124" s="1048"/>
      <c r="CU124" s="1048"/>
      <c r="CV124" s="1048"/>
      <c r="CW124" s="1048"/>
      <c r="CX124" s="1048"/>
      <c r="CY124" s="1048"/>
      <c r="CZ124" s="1048"/>
      <c r="DA124" s="1048"/>
      <c r="DB124" s="1048"/>
      <c r="DC124" s="1048"/>
      <c r="DD124" s="1048"/>
      <c r="DE124" s="1048"/>
      <c r="DF124" s="1049"/>
      <c r="DG124" s="1032">
        <v>5236416</v>
      </c>
      <c r="DH124" s="1014"/>
      <c r="DI124" s="1014"/>
      <c r="DJ124" s="1014"/>
      <c r="DK124" s="1015"/>
      <c r="DL124" s="1013" t="s">
        <v>491</v>
      </c>
      <c r="DM124" s="1014"/>
      <c r="DN124" s="1014"/>
      <c r="DO124" s="1014"/>
      <c r="DP124" s="1015"/>
      <c r="DQ124" s="1013" t="s">
        <v>247</v>
      </c>
      <c r="DR124" s="1014"/>
      <c r="DS124" s="1014"/>
      <c r="DT124" s="1014"/>
      <c r="DU124" s="1015"/>
      <c r="DV124" s="1016" t="s">
        <v>247</v>
      </c>
      <c r="DW124" s="1017"/>
      <c r="DX124" s="1017"/>
      <c r="DY124" s="1017"/>
      <c r="DZ124" s="1018"/>
    </row>
    <row r="125" spans="1:130" s="233" customFormat="1" ht="26.25" customHeight="1">
      <c r="A125" s="1085"/>
      <c r="B125" s="977"/>
      <c r="C125" s="950" t="s">
        <v>475</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449</v>
      </c>
      <c r="AB125" s="987"/>
      <c r="AC125" s="987"/>
      <c r="AD125" s="987"/>
      <c r="AE125" s="988"/>
      <c r="AF125" s="989" t="s">
        <v>454</v>
      </c>
      <c r="AG125" s="987"/>
      <c r="AH125" s="987"/>
      <c r="AI125" s="987"/>
      <c r="AJ125" s="988"/>
      <c r="AK125" s="989" t="s">
        <v>454</v>
      </c>
      <c r="AL125" s="987"/>
      <c r="AM125" s="987"/>
      <c r="AN125" s="987"/>
      <c r="AO125" s="988"/>
      <c r="AP125" s="990" t="s">
        <v>454</v>
      </c>
      <c r="AQ125" s="991"/>
      <c r="AR125" s="991"/>
      <c r="AS125" s="991"/>
      <c r="AT125" s="992"/>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0" t="s">
        <v>492</v>
      </c>
      <c r="CL125" s="1035"/>
      <c r="CM125" s="1035"/>
      <c r="CN125" s="1035"/>
      <c r="CO125" s="1036"/>
      <c r="CP125" s="957" t="s">
        <v>493</v>
      </c>
      <c r="CQ125" s="925"/>
      <c r="CR125" s="925"/>
      <c r="CS125" s="925"/>
      <c r="CT125" s="925"/>
      <c r="CU125" s="925"/>
      <c r="CV125" s="925"/>
      <c r="CW125" s="925"/>
      <c r="CX125" s="925"/>
      <c r="CY125" s="925"/>
      <c r="CZ125" s="925"/>
      <c r="DA125" s="925"/>
      <c r="DB125" s="925"/>
      <c r="DC125" s="925"/>
      <c r="DD125" s="925"/>
      <c r="DE125" s="925"/>
      <c r="DF125" s="926"/>
      <c r="DG125" s="958" t="s">
        <v>449</v>
      </c>
      <c r="DH125" s="959"/>
      <c r="DI125" s="959"/>
      <c r="DJ125" s="959"/>
      <c r="DK125" s="959"/>
      <c r="DL125" s="959" t="s">
        <v>247</v>
      </c>
      <c r="DM125" s="959"/>
      <c r="DN125" s="959"/>
      <c r="DO125" s="959"/>
      <c r="DP125" s="959"/>
      <c r="DQ125" s="959" t="s">
        <v>454</v>
      </c>
      <c r="DR125" s="959"/>
      <c r="DS125" s="959"/>
      <c r="DT125" s="959"/>
      <c r="DU125" s="959"/>
      <c r="DV125" s="960" t="s">
        <v>454</v>
      </c>
      <c r="DW125" s="960"/>
      <c r="DX125" s="960"/>
      <c r="DY125" s="960"/>
      <c r="DZ125" s="961"/>
    </row>
    <row r="126" spans="1:130" s="233" customFormat="1" ht="26.25" customHeight="1" thickBot="1">
      <c r="A126" s="1085"/>
      <c r="B126" s="977"/>
      <c r="C126" s="950" t="s">
        <v>477</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454</v>
      </c>
      <c r="AB126" s="987"/>
      <c r="AC126" s="987"/>
      <c r="AD126" s="987"/>
      <c r="AE126" s="988"/>
      <c r="AF126" s="989" t="s">
        <v>454</v>
      </c>
      <c r="AG126" s="987"/>
      <c r="AH126" s="987"/>
      <c r="AI126" s="987"/>
      <c r="AJ126" s="988"/>
      <c r="AK126" s="989" t="s">
        <v>247</v>
      </c>
      <c r="AL126" s="987"/>
      <c r="AM126" s="987"/>
      <c r="AN126" s="987"/>
      <c r="AO126" s="988"/>
      <c r="AP126" s="990" t="s">
        <v>454</v>
      </c>
      <c r="AQ126" s="991"/>
      <c r="AR126" s="991"/>
      <c r="AS126" s="991"/>
      <c r="AT126" s="992"/>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1"/>
      <c r="CL126" s="1038"/>
      <c r="CM126" s="1038"/>
      <c r="CN126" s="1038"/>
      <c r="CO126" s="1039"/>
      <c r="CP126" s="950" t="s">
        <v>494</v>
      </c>
      <c r="CQ126" s="951"/>
      <c r="CR126" s="951"/>
      <c r="CS126" s="951"/>
      <c r="CT126" s="951"/>
      <c r="CU126" s="951"/>
      <c r="CV126" s="951"/>
      <c r="CW126" s="951"/>
      <c r="CX126" s="951"/>
      <c r="CY126" s="951"/>
      <c r="CZ126" s="951"/>
      <c r="DA126" s="951"/>
      <c r="DB126" s="951"/>
      <c r="DC126" s="951"/>
      <c r="DD126" s="951"/>
      <c r="DE126" s="951"/>
      <c r="DF126" s="952"/>
      <c r="DG126" s="953" t="s">
        <v>491</v>
      </c>
      <c r="DH126" s="954"/>
      <c r="DI126" s="954"/>
      <c r="DJ126" s="954"/>
      <c r="DK126" s="954"/>
      <c r="DL126" s="954" t="s">
        <v>454</v>
      </c>
      <c r="DM126" s="954"/>
      <c r="DN126" s="954"/>
      <c r="DO126" s="954"/>
      <c r="DP126" s="954"/>
      <c r="DQ126" s="954" t="s">
        <v>454</v>
      </c>
      <c r="DR126" s="954"/>
      <c r="DS126" s="954"/>
      <c r="DT126" s="954"/>
      <c r="DU126" s="954"/>
      <c r="DV126" s="955" t="s">
        <v>454</v>
      </c>
      <c r="DW126" s="955"/>
      <c r="DX126" s="955"/>
      <c r="DY126" s="955"/>
      <c r="DZ126" s="956"/>
    </row>
    <row r="127" spans="1:130" s="233" customFormat="1" ht="26.25" customHeight="1">
      <c r="A127" s="1086"/>
      <c r="B127" s="979"/>
      <c r="C127" s="1001" t="s">
        <v>495</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v>5262</v>
      </c>
      <c r="AB127" s="987"/>
      <c r="AC127" s="987"/>
      <c r="AD127" s="987"/>
      <c r="AE127" s="988"/>
      <c r="AF127" s="989">
        <v>3391</v>
      </c>
      <c r="AG127" s="987"/>
      <c r="AH127" s="987"/>
      <c r="AI127" s="987"/>
      <c r="AJ127" s="988"/>
      <c r="AK127" s="989">
        <v>5890</v>
      </c>
      <c r="AL127" s="987"/>
      <c r="AM127" s="987"/>
      <c r="AN127" s="987"/>
      <c r="AO127" s="988"/>
      <c r="AP127" s="990">
        <v>0.1</v>
      </c>
      <c r="AQ127" s="991"/>
      <c r="AR127" s="991"/>
      <c r="AS127" s="991"/>
      <c r="AT127" s="992"/>
      <c r="AU127" s="235"/>
      <c r="AV127" s="235"/>
      <c r="AW127" s="235"/>
      <c r="AX127" s="1059" t="s">
        <v>496</v>
      </c>
      <c r="AY127" s="1060"/>
      <c r="AZ127" s="1060"/>
      <c r="BA127" s="1060"/>
      <c r="BB127" s="1060"/>
      <c r="BC127" s="1060"/>
      <c r="BD127" s="1060"/>
      <c r="BE127" s="1061"/>
      <c r="BF127" s="1062" t="s">
        <v>497</v>
      </c>
      <c r="BG127" s="1060"/>
      <c r="BH127" s="1060"/>
      <c r="BI127" s="1060"/>
      <c r="BJ127" s="1060"/>
      <c r="BK127" s="1060"/>
      <c r="BL127" s="1061"/>
      <c r="BM127" s="1062" t="s">
        <v>498</v>
      </c>
      <c r="BN127" s="1060"/>
      <c r="BO127" s="1060"/>
      <c r="BP127" s="1060"/>
      <c r="BQ127" s="1060"/>
      <c r="BR127" s="1060"/>
      <c r="BS127" s="1061"/>
      <c r="BT127" s="1062" t="s">
        <v>499</v>
      </c>
      <c r="BU127" s="1060"/>
      <c r="BV127" s="1060"/>
      <c r="BW127" s="1060"/>
      <c r="BX127" s="1060"/>
      <c r="BY127" s="1060"/>
      <c r="BZ127" s="1083"/>
      <c r="CA127" s="235"/>
      <c r="CB127" s="235"/>
      <c r="CC127" s="235"/>
      <c r="CD127" s="258"/>
      <c r="CE127" s="258"/>
      <c r="CF127" s="258"/>
      <c r="CG127" s="235"/>
      <c r="CH127" s="235"/>
      <c r="CI127" s="235"/>
      <c r="CJ127" s="257"/>
      <c r="CK127" s="1051"/>
      <c r="CL127" s="1038"/>
      <c r="CM127" s="1038"/>
      <c r="CN127" s="1038"/>
      <c r="CO127" s="1039"/>
      <c r="CP127" s="950" t="s">
        <v>500</v>
      </c>
      <c r="CQ127" s="951"/>
      <c r="CR127" s="951"/>
      <c r="CS127" s="951"/>
      <c r="CT127" s="951"/>
      <c r="CU127" s="951"/>
      <c r="CV127" s="951"/>
      <c r="CW127" s="951"/>
      <c r="CX127" s="951"/>
      <c r="CY127" s="951"/>
      <c r="CZ127" s="951"/>
      <c r="DA127" s="951"/>
      <c r="DB127" s="951"/>
      <c r="DC127" s="951"/>
      <c r="DD127" s="951"/>
      <c r="DE127" s="951"/>
      <c r="DF127" s="952"/>
      <c r="DG127" s="953" t="s">
        <v>491</v>
      </c>
      <c r="DH127" s="954"/>
      <c r="DI127" s="954"/>
      <c r="DJ127" s="954"/>
      <c r="DK127" s="954"/>
      <c r="DL127" s="954" t="s">
        <v>454</v>
      </c>
      <c r="DM127" s="954"/>
      <c r="DN127" s="954"/>
      <c r="DO127" s="954"/>
      <c r="DP127" s="954"/>
      <c r="DQ127" s="954" t="s">
        <v>491</v>
      </c>
      <c r="DR127" s="954"/>
      <c r="DS127" s="954"/>
      <c r="DT127" s="954"/>
      <c r="DU127" s="954"/>
      <c r="DV127" s="955" t="s">
        <v>449</v>
      </c>
      <c r="DW127" s="955"/>
      <c r="DX127" s="955"/>
      <c r="DY127" s="955"/>
      <c r="DZ127" s="956"/>
    </row>
    <row r="128" spans="1:130" s="233" customFormat="1" ht="26.25" customHeight="1" thickBot="1">
      <c r="A128" s="1069" t="s">
        <v>501</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502</v>
      </c>
      <c r="X128" s="1071"/>
      <c r="Y128" s="1071"/>
      <c r="Z128" s="1072"/>
      <c r="AA128" s="1073">
        <v>24350</v>
      </c>
      <c r="AB128" s="1074"/>
      <c r="AC128" s="1074"/>
      <c r="AD128" s="1074"/>
      <c r="AE128" s="1075"/>
      <c r="AF128" s="1076">
        <v>14923</v>
      </c>
      <c r="AG128" s="1074"/>
      <c r="AH128" s="1074"/>
      <c r="AI128" s="1074"/>
      <c r="AJ128" s="1075"/>
      <c r="AK128" s="1076">
        <v>14539</v>
      </c>
      <c r="AL128" s="1074"/>
      <c r="AM128" s="1074"/>
      <c r="AN128" s="1074"/>
      <c r="AO128" s="1075"/>
      <c r="AP128" s="1077"/>
      <c r="AQ128" s="1078"/>
      <c r="AR128" s="1078"/>
      <c r="AS128" s="1078"/>
      <c r="AT128" s="1079"/>
      <c r="AU128" s="235"/>
      <c r="AV128" s="235"/>
      <c r="AW128" s="235"/>
      <c r="AX128" s="924" t="s">
        <v>503</v>
      </c>
      <c r="AY128" s="925"/>
      <c r="AZ128" s="925"/>
      <c r="BA128" s="925"/>
      <c r="BB128" s="925"/>
      <c r="BC128" s="925"/>
      <c r="BD128" s="925"/>
      <c r="BE128" s="926"/>
      <c r="BF128" s="1080" t="s">
        <v>247</v>
      </c>
      <c r="BG128" s="1081"/>
      <c r="BH128" s="1081"/>
      <c r="BI128" s="1081"/>
      <c r="BJ128" s="1081"/>
      <c r="BK128" s="1081"/>
      <c r="BL128" s="1082"/>
      <c r="BM128" s="1080">
        <v>13.16</v>
      </c>
      <c r="BN128" s="1081"/>
      <c r="BO128" s="1081"/>
      <c r="BP128" s="1081"/>
      <c r="BQ128" s="1081"/>
      <c r="BR128" s="1081"/>
      <c r="BS128" s="1082"/>
      <c r="BT128" s="1080">
        <v>20</v>
      </c>
      <c r="BU128" s="1081"/>
      <c r="BV128" s="1081"/>
      <c r="BW128" s="1081"/>
      <c r="BX128" s="1081"/>
      <c r="BY128" s="1081"/>
      <c r="BZ128" s="1104"/>
      <c r="CA128" s="258"/>
      <c r="CB128" s="258"/>
      <c r="CC128" s="258"/>
      <c r="CD128" s="258"/>
      <c r="CE128" s="258"/>
      <c r="CF128" s="258"/>
      <c r="CG128" s="235"/>
      <c r="CH128" s="235"/>
      <c r="CI128" s="235"/>
      <c r="CJ128" s="257"/>
      <c r="CK128" s="1052"/>
      <c r="CL128" s="1053"/>
      <c r="CM128" s="1053"/>
      <c r="CN128" s="1053"/>
      <c r="CO128" s="1054"/>
      <c r="CP128" s="1063" t="s">
        <v>504</v>
      </c>
      <c r="CQ128" s="754"/>
      <c r="CR128" s="754"/>
      <c r="CS128" s="754"/>
      <c r="CT128" s="754"/>
      <c r="CU128" s="754"/>
      <c r="CV128" s="754"/>
      <c r="CW128" s="754"/>
      <c r="CX128" s="754"/>
      <c r="CY128" s="754"/>
      <c r="CZ128" s="754"/>
      <c r="DA128" s="754"/>
      <c r="DB128" s="754"/>
      <c r="DC128" s="754"/>
      <c r="DD128" s="754"/>
      <c r="DE128" s="754"/>
      <c r="DF128" s="1064"/>
      <c r="DG128" s="1065" t="s">
        <v>505</v>
      </c>
      <c r="DH128" s="1066"/>
      <c r="DI128" s="1066"/>
      <c r="DJ128" s="1066"/>
      <c r="DK128" s="1066"/>
      <c r="DL128" s="1066" t="s">
        <v>506</v>
      </c>
      <c r="DM128" s="1066"/>
      <c r="DN128" s="1066"/>
      <c r="DO128" s="1066"/>
      <c r="DP128" s="1066"/>
      <c r="DQ128" s="1066" t="s">
        <v>507</v>
      </c>
      <c r="DR128" s="1066"/>
      <c r="DS128" s="1066"/>
      <c r="DT128" s="1066"/>
      <c r="DU128" s="1066"/>
      <c r="DV128" s="1067" t="s">
        <v>454</v>
      </c>
      <c r="DW128" s="1067"/>
      <c r="DX128" s="1067"/>
      <c r="DY128" s="1067"/>
      <c r="DZ128" s="1068"/>
    </row>
    <row r="129" spans="1:131" s="233" customFormat="1" ht="26.25" customHeight="1">
      <c r="A129" s="962" t="s">
        <v>107</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508</v>
      </c>
      <c r="X129" s="1099"/>
      <c r="Y129" s="1099"/>
      <c r="Z129" s="1100"/>
      <c r="AA129" s="986">
        <v>10473032</v>
      </c>
      <c r="AB129" s="987"/>
      <c r="AC129" s="987"/>
      <c r="AD129" s="987"/>
      <c r="AE129" s="988"/>
      <c r="AF129" s="989">
        <v>10697233</v>
      </c>
      <c r="AG129" s="987"/>
      <c r="AH129" s="987"/>
      <c r="AI129" s="987"/>
      <c r="AJ129" s="988"/>
      <c r="AK129" s="989">
        <v>11146946</v>
      </c>
      <c r="AL129" s="987"/>
      <c r="AM129" s="987"/>
      <c r="AN129" s="987"/>
      <c r="AO129" s="988"/>
      <c r="AP129" s="1101"/>
      <c r="AQ129" s="1102"/>
      <c r="AR129" s="1102"/>
      <c r="AS129" s="1102"/>
      <c r="AT129" s="1103"/>
      <c r="AU129" s="236"/>
      <c r="AV129" s="236"/>
      <c r="AW129" s="236"/>
      <c r="AX129" s="1093" t="s">
        <v>509</v>
      </c>
      <c r="AY129" s="951"/>
      <c r="AZ129" s="951"/>
      <c r="BA129" s="951"/>
      <c r="BB129" s="951"/>
      <c r="BC129" s="951"/>
      <c r="BD129" s="951"/>
      <c r="BE129" s="952"/>
      <c r="BF129" s="1094" t="s">
        <v>454</v>
      </c>
      <c r="BG129" s="1095"/>
      <c r="BH129" s="1095"/>
      <c r="BI129" s="1095"/>
      <c r="BJ129" s="1095"/>
      <c r="BK129" s="1095"/>
      <c r="BL129" s="1096"/>
      <c r="BM129" s="1094">
        <v>18.16</v>
      </c>
      <c r="BN129" s="1095"/>
      <c r="BO129" s="1095"/>
      <c r="BP129" s="1095"/>
      <c r="BQ129" s="1095"/>
      <c r="BR129" s="1095"/>
      <c r="BS129" s="1096"/>
      <c r="BT129" s="1094">
        <v>30</v>
      </c>
      <c r="BU129" s="1095"/>
      <c r="BV129" s="1095"/>
      <c r="BW129" s="1095"/>
      <c r="BX129" s="1095"/>
      <c r="BY129" s="1095"/>
      <c r="BZ129" s="109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c r="A130" s="962" t="s">
        <v>510</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511</v>
      </c>
      <c r="X130" s="1099"/>
      <c r="Y130" s="1099"/>
      <c r="Z130" s="1100"/>
      <c r="AA130" s="986">
        <v>1761491</v>
      </c>
      <c r="AB130" s="987"/>
      <c r="AC130" s="987"/>
      <c r="AD130" s="987"/>
      <c r="AE130" s="988"/>
      <c r="AF130" s="989">
        <v>1812424</v>
      </c>
      <c r="AG130" s="987"/>
      <c r="AH130" s="987"/>
      <c r="AI130" s="987"/>
      <c r="AJ130" s="988"/>
      <c r="AK130" s="989">
        <v>1834043</v>
      </c>
      <c r="AL130" s="987"/>
      <c r="AM130" s="987"/>
      <c r="AN130" s="987"/>
      <c r="AO130" s="988"/>
      <c r="AP130" s="1101"/>
      <c r="AQ130" s="1102"/>
      <c r="AR130" s="1102"/>
      <c r="AS130" s="1102"/>
      <c r="AT130" s="1103"/>
      <c r="AU130" s="236"/>
      <c r="AV130" s="236"/>
      <c r="AW130" s="236"/>
      <c r="AX130" s="1093" t="s">
        <v>512</v>
      </c>
      <c r="AY130" s="951"/>
      <c r="AZ130" s="951"/>
      <c r="BA130" s="951"/>
      <c r="BB130" s="951"/>
      <c r="BC130" s="951"/>
      <c r="BD130" s="951"/>
      <c r="BE130" s="952"/>
      <c r="BF130" s="1129">
        <v>6.2</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513</v>
      </c>
      <c r="X131" s="1136"/>
      <c r="Y131" s="1136"/>
      <c r="Z131" s="1137"/>
      <c r="AA131" s="1032">
        <v>8711541</v>
      </c>
      <c r="AB131" s="1014"/>
      <c r="AC131" s="1014"/>
      <c r="AD131" s="1014"/>
      <c r="AE131" s="1015"/>
      <c r="AF131" s="1013">
        <v>8884809</v>
      </c>
      <c r="AG131" s="1014"/>
      <c r="AH131" s="1014"/>
      <c r="AI131" s="1014"/>
      <c r="AJ131" s="1015"/>
      <c r="AK131" s="1013">
        <v>9312903</v>
      </c>
      <c r="AL131" s="1014"/>
      <c r="AM131" s="1014"/>
      <c r="AN131" s="1014"/>
      <c r="AO131" s="1015"/>
      <c r="AP131" s="1138"/>
      <c r="AQ131" s="1139"/>
      <c r="AR131" s="1139"/>
      <c r="AS131" s="1139"/>
      <c r="AT131" s="1140"/>
      <c r="AU131" s="236"/>
      <c r="AV131" s="236"/>
      <c r="AW131" s="236"/>
      <c r="AX131" s="1111" t="s">
        <v>514</v>
      </c>
      <c r="AY131" s="754"/>
      <c r="AZ131" s="754"/>
      <c r="BA131" s="754"/>
      <c r="BB131" s="754"/>
      <c r="BC131" s="754"/>
      <c r="BD131" s="754"/>
      <c r="BE131" s="1064"/>
      <c r="BF131" s="1112">
        <v>31.1</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c r="A132" s="1118" t="s">
        <v>515</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516</v>
      </c>
      <c r="W132" s="1122"/>
      <c r="X132" s="1122"/>
      <c r="Y132" s="1122"/>
      <c r="Z132" s="1123"/>
      <c r="AA132" s="1124">
        <v>8.4214951179999993</v>
      </c>
      <c r="AB132" s="1125"/>
      <c r="AC132" s="1125"/>
      <c r="AD132" s="1125"/>
      <c r="AE132" s="1126"/>
      <c r="AF132" s="1127">
        <v>5.8358710919999996</v>
      </c>
      <c r="AG132" s="1125"/>
      <c r="AH132" s="1125"/>
      <c r="AI132" s="1125"/>
      <c r="AJ132" s="1126"/>
      <c r="AK132" s="1127">
        <v>4.4396575379999996</v>
      </c>
      <c r="AL132" s="1125"/>
      <c r="AM132" s="1125"/>
      <c r="AN132" s="1125"/>
      <c r="AO132" s="1126"/>
      <c r="AP132" s="1029"/>
      <c r="AQ132" s="1030"/>
      <c r="AR132" s="1030"/>
      <c r="AS132" s="1030"/>
      <c r="AT132" s="112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517</v>
      </c>
      <c r="W133" s="1105"/>
      <c r="X133" s="1105"/>
      <c r="Y133" s="1105"/>
      <c r="Z133" s="1106"/>
      <c r="AA133" s="1107">
        <v>8.3000000000000007</v>
      </c>
      <c r="AB133" s="1108"/>
      <c r="AC133" s="1108"/>
      <c r="AD133" s="1108"/>
      <c r="AE133" s="1109"/>
      <c r="AF133" s="1107">
        <v>7.5</v>
      </c>
      <c r="AG133" s="1108"/>
      <c r="AH133" s="1108"/>
      <c r="AI133" s="1108"/>
      <c r="AJ133" s="1109"/>
      <c r="AK133" s="1107">
        <v>6.2</v>
      </c>
      <c r="AL133" s="1108"/>
      <c r="AM133" s="1108"/>
      <c r="AN133" s="1108"/>
      <c r="AO133" s="1109"/>
      <c r="AP133" s="1056"/>
      <c r="AQ133" s="1057"/>
      <c r="AR133" s="1057"/>
      <c r="AS133" s="1057"/>
      <c r="AT133" s="1110"/>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MUsza2UJjI5N1UxEDRAPpQUMpcEz4ky/K+mh3IeWvGNj2cY6xyqO2kas9jImfvlkZapBcQmnlbubBYGSi/T8VA==" saltValue="RrTGmTYxpbb/e0zk2+hwv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heetViews>
  <sheetFormatPr defaultColWidth="0" defaultRowHeight="13.5" customHeight="1" zeroHeight="1"/>
  <cols>
    <col min="1" max="120" width="2.75" style="263" customWidth="1"/>
    <col min="121" max="121" width="0" style="262" hidden="1" customWidth="1"/>
    <col min="122" max="16384" width="9" style="262" hidden="1"/>
  </cols>
  <sheetData>
    <row r="1" spans="1:120">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row r="3" spans="1:120"/>
    <row r="4" spans="1:120"/>
    <row r="5" spans="1:120"/>
    <row r="6" spans="1:120"/>
    <row r="7" spans="1:120"/>
    <row r="8" spans="1:120"/>
    <row r="9" spans="1:120"/>
    <row r="10" spans="1:120"/>
    <row r="11" spans="1:120"/>
    <row r="12" spans="1:120"/>
    <row r="13" spans="1:120"/>
    <row r="14" spans="1:120"/>
    <row r="15" spans="1:120"/>
    <row r="16" spans="1:120">
      <c r="DP16" s="262"/>
    </row>
    <row r="17" spans="119:120">
      <c r="DP17" s="262"/>
    </row>
    <row r="18" spans="119:120"/>
    <row r="19" spans="119:120"/>
    <row r="20" spans="119:120">
      <c r="DO20" s="262"/>
      <c r="DP20" s="262"/>
    </row>
    <row r="21" spans="119:120">
      <c r="DP21" s="262"/>
    </row>
    <row r="22" spans="119:120"/>
    <row r="23" spans="119:120">
      <c r="DO23" s="262"/>
      <c r="DP23" s="262"/>
    </row>
    <row r="24" spans="119:120">
      <c r="DP24" s="262"/>
    </row>
    <row r="25" spans="119:120">
      <c r="DP25" s="262"/>
    </row>
    <row r="26" spans="119:120">
      <c r="DO26" s="262"/>
      <c r="DP26" s="262"/>
    </row>
    <row r="27" spans="119:120"/>
    <row r="28" spans="119:120">
      <c r="DO28" s="262"/>
      <c r="DP28" s="262"/>
    </row>
    <row r="29" spans="119:120">
      <c r="DP29" s="262"/>
    </row>
    <row r="30" spans="119:120"/>
    <row r="31" spans="119:120">
      <c r="DO31" s="262"/>
      <c r="DP31" s="262"/>
    </row>
    <row r="32" spans="119:120"/>
    <row r="33" spans="98:120">
      <c r="DO33" s="262"/>
      <c r="DP33" s="262"/>
    </row>
    <row r="34" spans="98:120">
      <c r="DM34" s="262"/>
    </row>
    <row r="35" spans="98:120">
      <c r="CT35" s="262"/>
      <c r="CU35" s="262"/>
      <c r="CV35" s="262"/>
      <c r="CY35" s="262"/>
      <c r="CZ35" s="262"/>
      <c r="DA35" s="262"/>
      <c r="DD35" s="262"/>
      <c r="DE35" s="262"/>
      <c r="DF35" s="262"/>
      <c r="DI35" s="262"/>
      <c r="DJ35" s="262"/>
      <c r="DK35" s="262"/>
      <c r="DM35" s="262"/>
      <c r="DN35" s="262"/>
      <c r="DO35" s="262"/>
      <c r="DP35" s="262"/>
    </row>
    <row r="36" spans="98:120"/>
    <row r="37" spans="98:120">
      <c r="CW37" s="262"/>
      <c r="DB37" s="262"/>
      <c r="DG37" s="262"/>
      <c r="DL37" s="262"/>
      <c r="DP37" s="262"/>
    </row>
    <row r="38" spans="98:120">
      <c r="CT38" s="262"/>
      <c r="CU38" s="262"/>
      <c r="CV38" s="262"/>
      <c r="CW38" s="262"/>
      <c r="CY38" s="262"/>
      <c r="CZ38" s="262"/>
      <c r="DA38" s="262"/>
      <c r="DB38" s="262"/>
      <c r="DD38" s="262"/>
      <c r="DE38" s="262"/>
      <c r="DF38" s="262"/>
      <c r="DG38" s="262"/>
      <c r="DI38" s="262"/>
      <c r="DJ38" s="262"/>
      <c r="DK38" s="262"/>
      <c r="DL38" s="262"/>
      <c r="DN38" s="262"/>
      <c r="DO38" s="262"/>
      <c r="DP38" s="262"/>
    </row>
    <row r="39" spans="98:120"/>
    <row r="40" spans="98:120"/>
    <row r="41" spans="98:120"/>
    <row r="42" spans="98:120"/>
    <row r="43" spans="98:120"/>
    <row r="44" spans="98:120"/>
    <row r="45" spans="98:120"/>
    <row r="46" spans="98:120"/>
    <row r="47" spans="98:120"/>
    <row r="48" spans="98:120"/>
    <row r="49" spans="22:120">
      <c r="DN49" s="262"/>
      <c r="DO49" s="262"/>
      <c r="DP49" s="26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62"/>
      <c r="CS63" s="262"/>
      <c r="CX63" s="262"/>
      <c r="DC63" s="262"/>
      <c r="DH63" s="262"/>
    </row>
    <row r="64" spans="22:120">
      <c r="V64" s="262"/>
    </row>
    <row r="65" spans="15:120">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c r="Q66" s="262"/>
      <c r="S66" s="262"/>
      <c r="U66" s="262"/>
      <c r="DM66" s="262"/>
    </row>
    <row r="67" spans="15:120">
      <c r="O67" s="262"/>
      <c r="P67" s="262"/>
      <c r="R67" s="262"/>
      <c r="T67" s="262"/>
      <c r="Y67" s="262"/>
      <c r="CT67" s="262"/>
      <c r="CV67" s="262"/>
      <c r="CW67" s="262"/>
      <c r="CY67" s="262"/>
      <c r="DA67" s="262"/>
      <c r="DB67" s="262"/>
      <c r="DD67" s="262"/>
      <c r="DF67" s="262"/>
      <c r="DG67" s="262"/>
      <c r="DI67" s="262"/>
      <c r="DK67" s="262"/>
      <c r="DL67" s="262"/>
      <c r="DN67" s="262"/>
      <c r="DO67" s="262"/>
      <c r="DP67" s="262"/>
    </row>
    <row r="68" spans="15:120"/>
    <row r="69" spans="15:120"/>
    <row r="70" spans="15:120"/>
    <row r="71" spans="15:120"/>
    <row r="72" spans="15:120">
      <c r="DP72" s="262"/>
    </row>
    <row r="73" spans="15:120">
      <c r="DP73" s="26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62"/>
      <c r="CX96" s="262"/>
      <c r="DC96" s="262"/>
      <c r="DH96" s="262"/>
    </row>
    <row r="97" spans="24:120">
      <c r="CS97" s="262"/>
      <c r="CX97" s="262"/>
      <c r="DC97" s="262"/>
      <c r="DH97" s="262"/>
      <c r="DP97" s="263" t="s">
        <v>518</v>
      </c>
    </row>
    <row r="98" spans="24:120" hidden="1">
      <c r="CS98" s="262"/>
      <c r="CX98" s="262"/>
      <c r="DC98" s="262"/>
      <c r="DH98" s="262"/>
    </row>
    <row r="99" spans="24:120" hidden="1">
      <c r="CS99" s="262"/>
      <c r="CX99" s="262"/>
      <c r="DC99" s="262"/>
      <c r="DH99" s="262"/>
    </row>
    <row r="101" spans="24:120" ht="12" hidden="1" customHeight="1">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c r="CU102" s="262"/>
      <c r="CZ102" s="262"/>
      <c r="DE102" s="262"/>
      <c r="DJ102" s="262"/>
      <c r="DM102" s="262"/>
    </row>
    <row r="103" spans="24:120" hidden="1">
      <c r="CT103" s="262"/>
      <c r="CV103" s="262"/>
      <c r="CW103" s="262"/>
      <c r="CY103" s="262"/>
      <c r="DA103" s="262"/>
      <c r="DB103" s="262"/>
      <c r="DD103" s="262"/>
      <c r="DF103" s="262"/>
      <c r="DG103" s="262"/>
      <c r="DI103" s="262"/>
      <c r="DK103" s="262"/>
      <c r="DL103" s="262"/>
      <c r="DM103" s="262"/>
      <c r="DN103" s="262"/>
      <c r="DO103" s="262"/>
      <c r="DP103" s="262"/>
    </row>
    <row r="104" spans="24:120" hidden="1">
      <c r="CV104" s="262"/>
      <c r="CW104" s="262"/>
      <c r="DA104" s="262"/>
      <c r="DB104" s="262"/>
      <c r="DF104" s="262"/>
      <c r="DG104" s="262"/>
      <c r="DK104" s="262"/>
      <c r="DL104" s="262"/>
      <c r="DN104" s="262"/>
      <c r="DO104" s="262"/>
      <c r="DP104" s="262"/>
    </row>
    <row r="105" spans="24:120" ht="12.75" hidden="1" customHeight="1"/>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cols>
    <col min="1" max="116" width="2.625" style="263" customWidth="1"/>
    <col min="117" max="16384" width="9" style="262" hidden="1"/>
  </cols>
  <sheetData>
    <row r="1" spans="2:116">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row r="3" spans="2:116"/>
    <row r="4" spans="2:116">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row r="7" spans="2:116"/>
    <row r="8" spans="2:116"/>
    <row r="9" spans="2:116"/>
    <row r="10" spans="2:116"/>
    <row r="11" spans="2:116"/>
    <row r="12" spans="2:116"/>
    <row r="13" spans="2:116"/>
    <row r="14" spans="2:116"/>
    <row r="15" spans="2:116"/>
    <row r="16" spans="2:116"/>
    <row r="17" spans="9:116"/>
    <row r="18" spans="9:116">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row r="20" spans="9:116"/>
    <row r="21" spans="9:116">
      <c r="DL21" s="262"/>
    </row>
    <row r="22" spans="9:116">
      <c r="DI22" s="262"/>
      <c r="DJ22" s="262"/>
      <c r="DK22" s="262"/>
      <c r="DL22" s="262"/>
    </row>
    <row r="23" spans="9:116">
      <c r="CY23" s="262"/>
      <c r="CZ23" s="262"/>
      <c r="DA23" s="262"/>
      <c r="DB23" s="262"/>
      <c r="DC23" s="262"/>
      <c r="DD23" s="262"/>
      <c r="DE23" s="262"/>
      <c r="DF23" s="262"/>
      <c r="DG23" s="262"/>
      <c r="DH23" s="262"/>
      <c r="DI23" s="262"/>
      <c r="DJ23" s="262"/>
      <c r="DK23" s="262"/>
      <c r="DL23" s="262"/>
    </row>
    <row r="24" spans="9:116"/>
    <row r="25" spans="9:116"/>
    <row r="26" spans="9:116"/>
    <row r="27" spans="9:116"/>
    <row r="28" spans="9:116"/>
    <row r="29" spans="9:116"/>
    <row r="30" spans="9:116"/>
    <row r="31" spans="9:116"/>
    <row r="32" spans="9:116"/>
    <row r="33" spans="15:116"/>
    <row r="34" spans="15:116"/>
    <row r="35" spans="15:116">
      <c r="CZ35" s="262"/>
      <c r="DA35" s="262"/>
      <c r="DB35" s="262"/>
      <c r="DC35" s="262"/>
      <c r="DD35" s="262"/>
      <c r="DE35" s="262"/>
      <c r="DF35" s="262"/>
      <c r="DG35" s="262"/>
      <c r="DH35" s="262"/>
      <c r="DI35" s="262"/>
      <c r="DJ35" s="262"/>
      <c r="DK35" s="262"/>
      <c r="DL35" s="262"/>
    </row>
    <row r="36" spans="15:116"/>
    <row r="37" spans="15:116">
      <c r="DL37" s="262"/>
    </row>
    <row r="38" spans="15:116">
      <c r="DI38" s="262"/>
      <c r="DJ38" s="262"/>
      <c r="DK38" s="262"/>
      <c r="DL38" s="262"/>
    </row>
    <row r="39" spans="15:116"/>
    <row r="40" spans="15:116"/>
    <row r="41" spans="15:116"/>
    <row r="42" spans="15:116"/>
    <row r="43" spans="15:116">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c r="DL44" s="262"/>
    </row>
    <row r="45" spans="15:116"/>
    <row r="46" spans="15:116">
      <c r="DA46" s="262"/>
      <c r="DB46" s="262"/>
      <c r="DC46" s="262"/>
      <c r="DD46" s="262"/>
      <c r="DE46" s="262"/>
      <c r="DF46" s="262"/>
      <c r="DG46" s="262"/>
      <c r="DH46" s="262"/>
      <c r="DI46" s="262"/>
      <c r="DJ46" s="262"/>
      <c r="DK46" s="262"/>
      <c r="DL46" s="262"/>
    </row>
    <row r="47" spans="15:116"/>
    <row r="48" spans="15:116"/>
    <row r="49" spans="104:116"/>
    <row r="50" spans="104:116">
      <c r="CZ50" s="262"/>
      <c r="DA50" s="262"/>
      <c r="DB50" s="262"/>
      <c r="DC50" s="262"/>
      <c r="DD50" s="262"/>
      <c r="DE50" s="262"/>
      <c r="DF50" s="262"/>
      <c r="DG50" s="262"/>
      <c r="DH50" s="262"/>
      <c r="DI50" s="262"/>
      <c r="DJ50" s="262"/>
      <c r="DK50" s="262"/>
      <c r="DL50" s="262"/>
    </row>
    <row r="51" spans="104:116"/>
    <row r="52" spans="104:116"/>
    <row r="53" spans="104:116">
      <c r="DL53" s="26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62"/>
      <c r="DD67" s="262"/>
      <c r="DE67" s="262"/>
      <c r="DF67" s="262"/>
      <c r="DG67" s="262"/>
      <c r="DH67" s="262"/>
      <c r="DI67" s="262"/>
      <c r="DJ67" s="262"/>
      <c r="DK67" s="262"/>
      <c r="DL67" s="26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ABSNzj6mr+0Pst6KuCtKFB9ytnXey+TlGelSxHSH9f+k1RV1IPa2FxK9q72p9DGu+E63wXf0JLcV1wnfQK4C4w==" saltValue="+4yk3iWWBSU0E6loIrrgf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c r="AS1" s="265"/>
      <c r="AT1" s="265"/>
    </row>
    <row r="2" spans="1:46">
      <c r="AS2" s="265"/>
      <c r="AT2" s="265"/>
    </row>
    <row r="3" spans="1:46">
      <c r="AS3" s="265"/>
      <c r="AT3" s="265"/>
    </row>
    <row r="4" spans="1:46">
      <c r="AS4" s="265"/>
      <c r="AT4" s="265"/>
    </row>
    <row r="5" spans="1:46" ht="17.25">
      <c r="A5" s="266" t="s">
        <v>519</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520</v>
      </c>
      <c r="AL6" s="270"/>
      <c r="AM6" s="270"/>
      <c r="AN6" s="270"/>
      <c r="AO6" s="265"/>
      <c r="AP6" s="265"/>
      <c r="AQ6" s="265"/>
      <c r="AR6" s="265"/>
    </row>
    <row r="7" spans="1:46" ht="13.5" customHeight="1">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2" t="s">
        <v>521</v>
      </c>
      <c r="AP7" s="275"/>
      <c r="AQ7" s="276" t="s">
        <v>522</v>
      </c>
      <c r="AR7" s="277"/>
    </row>
    <row r="8" spans="1:46">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3"/>
      <c r="AP8" s="281" t="s">
        <v>523</v>
      </c>
      <c r="AQ8" s="282" t="s">
        <v>524</v>
      </c>
      <c r="AR8" s="283" t="s">
        <v>525</v>
      </c>
    </row>
    <row r="9" spans="1:46">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4" t="s">
        <v>526</v>
      </c>
      <c r="AL9" s="1145"/>
      <c r="AM9" s="1145"/>
      <c r="AN9" s="1146"/>
      <c r="AO9" s="284">
        <v>2886583</v>
      </c>
      <c r="AP9" s="284">
        <v>79945</v>
      </c>
      <c r="AQ9" s="285">
        <v>104625</v>
      </c>
      <c r="AR9" s="286">
        <v>-23.6</v>
      </c>
    </row>
    <row r="10" spans="1:46" ht="13.5" customHeight="1">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4" t="s">
        <v>527</v>
      </c>
      <c r="AL10" s="1145"/>
      <c r="AM10" s="1145"/>
      <c r="AN10" s="1146"/>
      <c r="AO10" s="287">
        <v>623337</v>
      </c>
      <c r="AP10" s="287">
        <v>17264</v>
      </c>
      <c r="AQ10" s="288">
        <v>9752</v>
      </c>
      <c r="AR10" s="289">
        <v>77</v>
      </c>
    </row>
    <row r="11" spans="1:46" ht="13.5" customHeight="1">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4" t="s">
        <v>528</v>
      </c>
      <c r="AL11" s="1145"/>
      <c r="AM11" s="1145"/>
      <c r="AN11" s="1146"/>
      <c r="AO11" s="287" t="s">
        <v>529</v>
      </c>
      <c r="AP11" s="287" t="s">
        <v>529</v>
      </c>
      <c r="AQ11" s="288">
        <v>1608</v>
      </c>
      <c r="AR11" s="289" t="s">
        <v>529</v>
      </c>
    </row>
    <row r="12" spans="1:46" ht="13.5" customHeight="1">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4" t="s">
        <v>530</v>
      </c>
      <c r="AL12" s="1145"/>
      <c r="AM12" s="1145"/>
      <c r="AN12" s="1146"/>
      <c r="AO12" s="287" t="s">
        <v>529</v>
      </c>
      <c r="AP12" s="287" t="s">
        <v>529</v>
      </c>
      <c r="AQ12" s="288">
        <v>4</v>
      </c>
      <c r="AR12" s="289" t="s">
        <v>529</v>
      </c>
    </row>
    <row r="13" spans="1:46" ht="13.5" customHeight="1">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4" t="s">
        <v>531</v>
      </c>
      <c r="AL13" s="1145"/>
      <c r="AM13" s="1145"/>
      <c r="AN13" s="1146"/>
      <c r="AO13" s="287">
        <v>111112</v>
      </c>
      <c r="AP13" s="287">
        <v>3077</v>
      </c>
      <c r="AQ13" s="288">
        <v>4175</v>
      </c>
      <c r="AR13" s="289">
        <v>-26.3</v>
      </c>
    </row>
    <row r="14" spans="1:46" ht="13.5" customHeight="1">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4" t="s">
        <v>532</v>
      </c>
      <c r="AL14" s="1145"/>
      <c r="AM14" s="1145"/>
      <c r="AN14" s="1146"/>
      <c r="AO14" s="287" t="s">
        <v>529</v>
      </c>
      <c r="AP14" s="287" t="s">
        <v>529</v>
      </c>
      <c r="AQ14" s="288">
        <v>2340</v>
      </c>
      <c r="AR14" s="289" t="s">
        <v>529</v>
      </c>
    </row>
    <row r="15" spans="1:46" ht="13.5" customHeight="1">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7" t="s">
        <v>533</v>
      </c>
      <c r="AL15" s="1148"/>
      <c r="AM15" s="1148"/>
      <c r="AN15" s="1149"/>
      <c r="AO15" s="287">
        <v>-197301</v>
      </c>
      <c r="AP15" s="287">
        <v>-5464</v>
      </c>
      <c r="AQ15" s="288">
        <v>-8060</v>
      </c>
      <c r="AR15" s="289">
        <v>-32.200000000000003</v>
      </c>
    </row>
    <row r="16" spans="1:46">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7" t="s">
        <v>188</v>
      </c>
      <c r="AL16" s="1148"/>
      <c r="AM16" s="1148"/>
      <c r="AN16" s="1149"/>
      <c r="AO16" s="287">
        <v>3423731</v>
      </c>
      <c r="AP16" s="287">
        <v>94822</v>
      </c>
      <c r="AQ16" s="288">
        <v>114444</v>
      </c>
      <c r="AR16" s="289">
        <v>-17.100000000000001</v>
      </c>
    </row>
    <row r="17" spans="1:46">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534</v>
      </c>
      <c r="AL19" s="265"/>
      <c r="AM19" s="265"/>
      <c r="AN19" s="265"/>
      <c r="AO19" s="265"/>
      <c r="AP19" s="265"/>
      <c r="AQ19" s="265"/>
      <c r="AR19" s="265"/>
    </row>
    <row r="20" spans="1:46">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535</v>
      </c>
      <c r="AP20" s="296" t="s">
        <v>536</v>
      </c>
      <c r="AQ20" s="297" t="s">
        <v>537</v>
      </c>
      <c r="AR20" s="298"/>
    </row>
    <row r="21" spans="1:46" s="304" customFormat="1">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0" t="s">
        <v>538</v>
      </c>
      <c r="AL21" s="1151"/>
      <c r="AM21" s="1151"/>
      <c r="AN21" s="1152"/>
      <c r="AO21" s="300">
        <v>8.5</v>
      </c>
      <c r="AP21" s="301">
        <v>10.6</v>
      </c>
      <c r="AQ21" s="302">
        <v>-2.1</v>
      </c>
      <c r="AR21" s="270"/>
      <c r="AS21" s="303"/>
      <c r="AT21" s="299"/>
    </row>
    <row r="22" spans="1:46" s="304" customFormat="1">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0" t="s">
        <v>539</v>
      </c>
      <c r="AL22" s="1151"/>
      <c r="AM22" s="1151"/>
      <c r="AN22" s="1152"/>
      <c r="AO22" s="305">
        <v>95.3</v>
      </c>
      <c r="AP22" s="306">
        <v>97.5</v>
      </c>
      <c r="AQ22" s="307">
        <v>-2.2000000000000002</v>
      </c>
      <c r="AR22" s="291"/>
      <c r="AS22" s="303"/>
      <c r="AT22" s="299"/>
    </row>
    <row r="23" spans="1:46" s="304" customFormat="1">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c r="A26" s="1141" t="s">
        <v>540</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70"/>
    </row>
    <row r="27" spans="1:46">
      <c r="A27" s="312"/>
      <c r="AO27" s="265"/>
      <c r="AP27" s="265"/>
      <c r="AQ27" s="265"/>
      <c r="AR27" s="265"/>
      <c r="AS27" s="265"/>
      <c r="AT27" s="265"/>
    </row>
    <row r="28" spans="1:46" ht="17.25">
      <c r="A28" s="266" t="s">
        <v>541</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542</v>
      </c>
      <c r="AL29" s="270"/>
      <c r="AM29" s="270"/>
      <c r="AN29" s="270"/>
      <c r="AO29" s="265"/>
      <c r="AP29" s="265"/>
      <c r="AQ29" s="265"/>
      <c r="AR29" s="265"/>
      <c r="AS29" s="314"/>
    </row>
    <row r="30" spans="1:46" ht="13.5" customHeight="1">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2" t="s">
        <v>521</v>
      </c>
      <c r="AP30" s="275"/>
      <c r="AQ30" s="276" t="s">
        <v>522</v>
      </c>
      <c r="AR30" s="277"/>
    </row>
    <row r="31" spans="1:46">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3"/>
      <c r="AP31" s="281" t="s">
        <v>523</v>
      </c>
      <c r="AQ31" s="282" t="s">
        <v>524</v>
      </c>
      <c r="AR31" s="283" t="s">
        <v>525</v>
      </c>
    </row>
    <row r="32" spans="1:46" ht="27" customHeight="1">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8" t="s">
        <v>543</v>
      </c>
      <c r="AL32" s="1159"/>
      <c r="AM32" s="1159"/>
      <c r="AN32" s="1160"/>
      <c r="AO32" s="315">
        <v>1746002</v>
      </c>
      <c r="AP32" s="315">
        <v>48356</v>
      </c>
      <c r="AQ32" s="316">
        <v>72468</v>
      </c>
      <c r="AR32" s="317">
        <v>-33.299999999999997</v>
      </c>
    </row>
    <row r="33" spans="1:46" ht="13.5" customHeight="1">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8" t="s">
        <v>544</v>
      </c>
      <c r="AL33" s="1159"/>
      <c r="AM33" s="1159"/>
      <c r="AN33" s="1160"/>
      <c r="AO33" s="315" t="s">
        <v>529</v>
      </c>
      <c r="AP33" s="315" t="s">
        <v>529</v>
      </c>
      <c r="AQ33" s="316" t="s">
        <v>529</v>
      </c>
      <c r="AR33" s="317" t="s">
        <v>529</v>
      </c>
    </row>
    <row r="34" spans="1:46" ht="27" customHeight="1">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8" t="s">
        <v>545</v>
      </c>
      <c r="AL34" s="1159"/>
      <c r="AM34" s="1159"/>
      <c r="AN34" s="1160"/>
      <c r="AO34" s="315" t="s">
        <v>529</v>
      </c>
      <c r="AP34" s="315" t="s">
        <v>529</v>
      </c>
      <c r="AQ34" s="316">
        <v>1</v>
      </c>
      <c r="AR34" s="317" t="s">
        <v>529</v>
      </c>
    </row>
    <row r="35" spans="1:46" ht="27" customHeight="1">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8" t="s">
        <v>546</v>
      </c>
      <c r="AL35" s="1159"/>
      <c r="AM35" s="1159"/>
      <c r="AN35" s="1160"/>
      <c r="AO35" s="315">
        <v>382941</v>
      </c>
      <c r="AP35" s="315">
        <v>10606</v>
      </c>
      <c r="AQ35" s="316">
        <v>17710</v>
      </c>
      <c r="AR35" s="317">
        <v>-40.1</v>
      </c>
    </row>
    <row r="36" spans="1:46" ht="27" customHeight="1">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8" t="s">
        <v>547</v>
      </c>
      <c r="AL36" s="1159"/>
      <c r="AM36" s="1159"/>
      <c r="AN36" s="1160"/>
      <c r="AO36" s="315">
        <v>127210</v>
      </c>
      <c r="AP36" s="315">
        <v>3523</v>
      </c>
      <c r="AQ36" s="316">
        <v>2475</v>
      </c>
      <c r="AR36" s="317">
        <v>42.3</v>
      </c>
    </row>
    <row r="37" spans="1:46" ht="13.5" customHeight="1">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8" t="s">
        <v>548</v>
      </c>
      <c r="AL37" s="1159"/>
      <c r="AM37" s="1159"/>
      <c r="AN37" s="1160"/>
      <c r="AO37" s="315">
        <v>5890</v>
      </c>
      <c r="AP37" s="315">
        <v>163</v>
      </c>
      <c r="AQ37" s="316">
        <v>637</v>
      </c>
      <c r="AR37" s="317">
        <v>-74.400000000000006</v>
      </c>
    </row>
    <row r="38" spans="1:46" ht="27" customHeight="1">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1" t="s">
        <v>549</v>
      </c>
      <c r="AL38" s="1162"/>
      <c r="AM38" s="1162"/>
      <c r="AN38" s="1163"/>
      <c r="AO38" s="318" t="s">
        <v>529</v>
      </c>
      <c r="AP38" s="318" t="s">
        <v>529</v>
      </c>
      <c r="AQ38" s="319">
        <v>2</v>
      </c>
      <c r="AR38" s="307" t="s">
        <v>529</v>
      </c>
      <c r="AS38" s="314"/>
    </row>
    <row r="39" spans="1:46">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1" t="s">
        <v>550</v>
      </c>
      <c r="AL39" s="1162"/>
      <c r="AM39" s="1162"/>
      <c r="AN39" s="1163"/>
      <c r="AO39" s="315">
        <v>-14539</v>
      </c>
      <c r="AP39" s="315">
        <v>-403</v>
      </c>
      <c r="AQ39" s="316">
        <v>-3769</v>
      </c>
      <c r="AR39" s="317">
        <v>-89.3</v>
      </c>
      <c r="AS39" s="314"/>
    </row>
    <row r="40" spans="1:46" ht="27" customHeight="1">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8" t="s">
        <v>551</v>
      </c>
      <c r="AL40" s="1159"/>
      <c r="AM40" s="1159"/>
      <c r="AN40" s="1160"/>
      <c r="AO40" s="315">
        <v>-1834043</v>
      </c>
      <c r="AP40" s="315">
        <v>-50795</v>
      </c>
      <c r="AQ40" s="316">
        <v>-62733</v>
      </c>
      <c r="AR40" s="317">
        <v>-19</v>
      </c>
      <c r="AS40" s="314"/>
    </row>
    <row r="41" spans="1:46">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4" t="s">
        <v>304</v>
      </c>
      <c r="AL41" s="1165"/>
      <c r="AM41" s="1165"/>
      <c r="AN41" s="1166"/>
      <c r="AO41" s="315">
        <v>413461</v>
      </c>
      <c r="AP41" s="315">
        <v>11451</v>
      </c>
      <c r="AQ41" s="316">
        <v>26792</v>
      </c>
      <c r="AR41" s="317">
        <v>-57.3</v>
      </c>
      <c r="AS41" s="314"/>
    </row>
    <row r="42" spans="1:46">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552</v>
      </c>
      <c r="AL42" s="265"/>
      <c r="AM42" s="265"/>
      <c r="AN42" s="265"/>
      <c r="AO42" s="265"/>
      <c r="AP42" s="265"/>
      <c r="AQ42" s="291"/>
      <c r="AR42" s="291"/>
      <c r="AS42" s="314"/>
    </row>
    <row r="43" spans="1:46">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c r="A47" s="324" t="s">
        <v>553</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554</v>
      </c>
      <c r="AL48" s="325"/>
      <c r="AM48" s="325"/>
      <c r="AN48" s="325"/>
      <c r="AO48" s="325"/>
      <c r="AP48" s="325"/>
      <c r="AQ48" s="326"/>
      <c r="AR48" s="325"/>
    </row>
    <row r="49" spans="1:44" ht="13.5" customHeight="1">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3" t="s">
        <v>521</v>
      </c>
      <c r="AN49" s="1155" t="s">
        <v>555</v>
      </c>
      <c r="AO49" s="1156"/>
      <c r="AP49" s="1156"/>
      <c r="AQ49" s="1156"/>
      <c r="AR49" s="1157"/>
    </row>
    <row r="50" spans="1:44">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4"/>
      <c r="AN50" s="331" t="s">
        <v>556</v>
      </c>
      <c r="AO50" s="332" t="s">
        <v>557</v>
      </c>
      <c r="AP50" s="333" t="s">
        <v>558</v>
      </c>
      <c r="AQ50" s="334" t="s">
        <v>559</v>
      </c>
      <c r="AR50" s="335" t="s">
        <v>560</v>
      </c>
    </row>
    <row r="51" spans="1:44">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561</v>
      </c>
      <c r="AL51" s="328"/>
      <c r="AM51" s="336">
        <v>2480746</v>
      </c>
      <c r="AN51" s="337">
        <v>66254</v>
      </c>
      <c r="AO51" s="338">
        <v>-19</v>
      </c>
      <c r="AP51" s="339">
        <v>88968</v>
      </c>
      <c r="AQ51" s="340">
        <v>6.8</v>
      </c>
      <c r="AR51" s="341">
        <v>-25.8</v>
      </c>
    </row>
    <row r="52" spans="1:44">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562</v>
      </c>
      <c r="AM52" s="344">
        <v>1447642</v>
      </c>
      <c r="AN52" s="345">
        <v>38663</v>
      </c>
      <c r="AO52" s="346">
        <v>-44</v>
      </c>
      <c r="AP52" s="347">
        <v>45482</v>
      </c>
      <c r="AQ52" s="348">
        <v>5.5</v>
      </c>
      <c r="AR52" s="349">
        <v>-49.5</v>
      </c>
    </row>
    <row r="53" spans="1:44">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563</v>
      </c>
      <c r="AL53" s="328"/>
      <c r="AM53" s="336">
        <v>2446300</v>
      </c>
      <c r="AN53" s="337">
        <v>65646</v>
      </c>
      <c r="AO53" s="338">
        <v>-0.9</v>
      </c>
      <c r="AP53" s="339">
        <v>85173</v>
      </c>
      <c r="AQ53" s="340">
        <v>-4.3</v>
      </c>
      <c r="AR53" s="341">
        <v>3.4</v>
      </c>
    </row>
    <row r="54" spans="1:44">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562</v>
      </c>
      <c r="AM54" s="344">
        <v>447862</v>
      </c>
      <c r="AN54" s="345">
        <v>12018</v>
      </c>
      <c r="AO54" s="346">
        <v>-68.900000000000006</v>
      </c>
      <c r="AP54" s="347">
        <v>43913</v>
      </c>
      <c r="AQ54" s="348">
        <v>-3.4</v>
      </c>
      <c r="AR54" s="349">
        <v>-65.5</v>
      </c>
    </row>
    <row r="55" spans="1:44">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564</v>
      </c>
      <c r="AL55" s="328"/>
      <c r="AM55" s="336">
        <v>4262693</v>
      </c>
      <c r="AN55" s="337">
        <v>115417</v>
      </c>
      <c r="AO55" s="338">
        <v>75.8</v>
      </c>
      <c r="AP55" s="339">
        <v>94081</v>
      </c>
      <c r="AQ55" s="340">
        <v>10.5</v>
      </c>
      <c r="AR55" s="341">
        <v>65.3</v>
      </c>
    </row>
    <row r="56" spans="1:44">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562</v>
      </c>
      <c r="AM56" s="344">
        <v>470008</v>
      </c>
      <c r="AN56" s="345">
        <v>12726</v>
      </c>
      <c r="AO56" s="346">
        <v>5.9</v>
      </c>
      <c r="AP56" s="347">
        <v>48949</v>
      </c>
      <c r="AQ56" s="348">
        <v>11.5</v>
      </c>
      <c r="AR56" s="349">
        <v>-5.6</v>
      </c>
    </row>
    <row r="57" spans="1:44">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565</v>
      </c>
      <c r="AL57" s="328"/>
      <c r="AM57" s="336">
        <v>1207281</v>
      </c>
      <c r="AN57" s="337">
        <v>33110</v>
      </c>
      <c r="AO57" s="338">
        <v>-71.3</v>
      </c>
      <c r="AP57" s="339">
        <v>92632</v>
      </c>
      <c r="AQ57" s="340">
        <v>-1.5</v>
      </c>
      <c r="AR57" s="341">
        <v>-69.8</v>
      </c>
    </row>
    <row r="58" spans="1:44">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562</v>
      </c>
      <c r="AM58" s="344">
        <v>964586</v>
      </c>
      <c r="AN58" s="345">
        <v>26454</v>
      </c>
      <c r="AO58" s="346">
        <v>107.9</v>
      </c>
      <c r="AP58" s="347">
        <v>47978</v>
      </c>
      <c r="AQ58" s="348">
        <v>-2</v>
      </c>
      <c r="AR58" s="349">
        <v>109.9</v>
      </c>
    </row>
    <row r="59" spans="1:44">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566</v>
      </c>
      <c r="AL59" s="328"/>
      <c r="AM59" s="336">
        <v>834700</v>
      </c>
      <c r="AN59" s="337">
        <v>23117</v>
      </c>
      <c r="AO59" s="338">
        <v>-30.2</v>
      </c>
      <c r="AP59" s="339">
        <v>96469</v>
      </c>
      <c r="AQ59" s="340">
        <v>4.0999999999999996</v>
      </c>
      <c r="AR59" s="341">
        <v>-34.299999999999997</v>
      </c>
    </row>
    <row r="60" spans="1:44">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562</v>
      </c>
      <c r="AM60" s="344">
        <v>364290</v>
      </c>
      <c r="AN60" s="345">
        <v>10089</v>
      </c>
      <c r="AO60" s="346">
        <v>-61.9</v>
      </c>
      <c r="AP60" s="347">
        <v>49775</v>
      </c>
      <c r="AQ60" s="348">
        <v>3.7</v>
      </c>
      <c r="AR60" s="349">
        <v>-65.599999999999994</v>
      </c>
    </row>
    <row r="61" spans="1:44">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567</v>
      </c>
      <c r="AL61" s="350"/>
      <c r="AM61" s="351">
        <v>2246344</v>
      </c>
      <c r="AN61" s="352">
        <v>60709</v>
      </c>
      <c r="AO61" s="353">
        <v>-9.1</v>
      </c>
      <c r="AP61" s="354">
        <v>91465</v>
      </c>
      <c r="AQ61" s="355">
        <v>3.1</v>
      </c>
      <c r="AR61" s="341">
        <v>-12.2</v>
      </c>
    </row>
    <row r="62" spans="1:44">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562</v>
      </c>
      <c r="AM62" s="344">
        <v>738878</v>
      </c>
      <c r="AN62" s="345">
        <v>19990</v>
      </c>
      <c r="AO62" s="346">
        <v>-12.2</v>
      </c>
      <c r="AP62" s="347">
        <v>47219</v>
      </c>
      <c r="AQ62" s="348">
        <v>3.1</v>
      </c>
      <c r="AR62" s="349">
        <v>-15.3</v>
      </c>
    </row>
    <row r="63" spans="1:44">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c r="AK67" s="265"/>
      <c r="AL67" s="265"/>
      <c r="AM67" s="265"/>
      <c r="AN67" s="265"/>
      <c r="AO67" s="265"/>
      <c r="AP67" s="265"/>
      <c r="AQ67" s="265"/>
      <c r="AR67" s="265"/>
      <c r="AS67" s="265"/>
      <c r="AT67" s="265"/>
    </row>
    <row r="68" spans="1:46" ht="13.5" hidden="1" customHeight="1">
      <c r="AK68" s="265"/>
      <c r="AL68" s="265"/>
      <c r="AM68" s="265"/>
      <c r="AN68" s="265"/>
      <c r="AO68" s="265"/>
      <c r="AP68" s="265"/>
      <c r="AQ68" s="265"/>
      <c r="AR68" s="265"/>
    </row>
    <row r="69" spans="1:46" ht="13.5" hidden="1" customHeight="1">
      <c r="AK69" s="265"/>
      <c r="AL69" s="265"/>
      <c r="AM69" s="265"/>
      <c r="AN69" s="265"/>
      <c r="AO69" s="265"/>
      <c r="AP69" s="265"/>
      <c r="AQ69" s="265"/>
      <c r="AR69" s="265"/>
    </row>
    <row r="70" spans="1:46" hidden="1">
      <c r="AK70" s="265"/>
      <c r="AL70" s="265"/>
      <c r="AM70" s="265"/>
      <c r="AN70" s="265"/>
      <c r="AO70" s="265"/>
      <c r="AP70" s="265"/>
      <c r="AQ70" s="265"/>
      <c r="AR70" s="265"/>
    </row>
    <row r="71" spans="1:46" hidden="1">
      <c r="AK71" s="265"/>
      <c r="AL71" s="265"/>
      <c r="AM71" s="265"/>
      <c r="AN71" s="265"/>
      <c r="AO71" s="265"/>
      <c r="AP71" s="265"/>
      <c r="AQ71" s="265"/>
      <c r="AR71" s="265"/>
    </row>
    <row r="72" spans="1:46" hidden="1">
      <c r="AK72" s="265"/>
      <c r="AL72" s="265"/>
      <c r="AM72" s="265"/>
      <c r="AN72" s="265"/>
      <c r="AO72" s="265"/>
      <c r="AP72" s="265"/>
      <c r="AQ72" s="265"/>
      <c r="AR72" s="265"/>
    </row>
    <row r="73" spans="1:46" hidden="1">
      <c r="AK73" s="265"/>
      <c r="AL73" s="265"/>
      <c r="AM73" s="265"/>
      <c r="AN73" s="265"/>
      <c r="AO73" s="265"/>
      <c r="AP73" s="265"/>
      <c r="AQ73" s="265"/>
      <c r="AR73" s="265"/>
    </row>
  </sheetData>
  <sheetProtection algorithmName="SHA-512" hashValue="FBlQYbi2Eq0u+M41Eeb0Yeiv9gLuqOX42gU4MasQdeeUv83IUm35HfKoJMYVaRb6x7AQbK15kj+qpxztKoxesQ==" saltValue="+yKLq8LvdSTzTewnqWmE8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cols>
    <col min="1" max="125" width="2.5" style="263" customWidth="1"/>
    <col min="126" max="16384" width="9" style="262" hidden="1"/>
  </cols>
  <sheetData>
    <row r="1" spans="2:125"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c r="B2" s="262"/>
      <c r="DG2" s="262"/>
    </row>
    <row r="3" spans="2:12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row r="5" spans="2:125"/>
    <row r="6" spans="2:125"/>
    <row r="7" spans="2:125"/>
    <row r="8" spans="2:125"/>
    <row r="9" spans="2:125">
      <c r="DU9" s="262"/>
    </row>
    <row r="10" spans="2:125"/>
    <row r="11" spans="2:125"/>
    <row r="12" spans="2:125"/>
    <row r="13" spans="2:125"/>
    <row r="14" spans="2:125"/>
    <row r="15" spans="2:125"/>
    <row r="16" spans="2:125"/>
    <row r="17" spans="125:125">
      <c r="DU17" s="262"/>
    </row>
    <row r="18" spans="125:125"/>
    <row r="19" spans="125:125"/>
    <row r="20" spans="125:125">
      <c r="DU20" s="262"/>
    </row>
    <row r="21" spans="125:125">
      <c r="DU21" s="262"/>
    </row>
    <row r="22" spans="125:125"/>
    <row r="23" spans="125:125"/>
    <row r="24" spans="125:125"/>
    <row r="25" spans="125:125"/>
    <row r="26" spans="125:125"/>
    <row r="27" spans="125:125"/>
    <row r="28" spans="125:125">
      <c r="DU28" s="262"/>
    </row>
    <row r="29" spans="125:125"/>
    <row r="30" spans="125:125"/>
    <row r="31" spans="125:125"/>
    <row r="32" spans="125:125"/>
    <row r="33" spans="2:125">
      <c r="B33" s="262"/>
      <c r="G33" s="262"/>
      <c r="I33" s="262"/>
    </row>
    <row r="34" spans="2:125">
      <c r="C34" s="262"/>
      <c r="P34" s="262"/>
      <c r="DE34" s="262"/>
      <c r="DH34" s="262"/>
    </row>
    <row r="35" spans="2:125">
      <c r="D35" s="262"/>
      <c r="E35" s="262"/>
      <c r="DG35" s="262"/>
      <c r="DJ35" s="262"/>
      <c r="DP35" s="262"/>
      <c r="DQ35" s="262"/>
      <c r="DR35" s="262"/>
      <c r="DS35" s="262"/>
      <c r="DT35" s="262"/>
      <c r="DU35" s="262"/>
    </row>
    <row r="36" spans="2:12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c r="DU37" s="262"/>
    </row>
    <row r="38" spans="2:125">
      <c r="DT38" s="262"/>
      <c r="DU38" s="262"/>
    </row>
    <row r="39" spans="2:125"/>
    <row r="40" spans="2:125">
      <c r="DH40" s="262"/>
    </row>
    <row r="41" spans="2:125">
      <c r="DE41" s="262"/>
    </row>
    <row r="42" spans="2:125">
      <c r="DG42" s="262"/>
      <c r="DJ42" s="262"/>
    </row>
    <row r="43" spans="2:12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c r="DU44" s="262"/>
    </row>
    <row r="45" spans="2:125"/>
    <row r="46" spans="2:125"/>
    <row r="47" spans="2:125"/>
    <row r="48" spans="2:125">
      <c r="DT48" s="262"/>
      <c r="DU48" s="262"/>
    </row>
    <row r="49" spans="120:125">
      <c r="DU49" s="262"/>
    </row>
    <row r="50" spans="120:125">
      <c r="DU50" s="262"/>
    </row>
    <row r="51" spans="120:125">
      <c r="DP51" s="262"/>
      <c r="DQ51" s="262"/>
      <c r="DR51" s="262"/>
      <c r="DS51" s="262"/>
      <c r="DT51" s="262"/>
      <c r="DU51" s="262"/>
    </row>
    <row r="52" spans="120:125"/>
    <row r="53" spans="120:125"/>
    <row r="54" spans="120:125">
      <c r="DU54" s="262"/>
    </row>
    <row r="55" spans="120:125"/>
    <row r="56" spans="120:125"/>
    <row r="57" spans="120:125"/>
    <row r="58" spans="120:125">
      <c r="DU58" s="262"/>
    </row>
    <row r="59" spans="120:125"/>
    <row r="60" spans="120:125"/>
    <row r="61" spans="120:125"/>
    <row r="62" spans="120:125"/>
    <row r="63" spans="120:125">
      <c r="DU63" s="262"/>
    </row>
    <row r="64" spans="120:125">
      <c r="DT64" s="262"/>
      <c r="DU64" s="262"/>
    </row>
    <row r="65" spans="123:125"/>
    <row r="66" spans="123:125"/>
    <row r="67" spans="123:125"/>
    <row r="68" spans="123:125"/>
    <row r="69" spans="123:125">
      <c r="DS69" s="262"/>
      <c r="DT69" s="262"/>
      <c r="DU69" s="262"/>
    </row>
    <row r="70" spans="123:125"/>
    <row r="71" spans="123:125"/>
    <row r="72" spans="123:125"/>
    <row r="73" spans="123:125"/>
    <row r="74" spans="123:125"/>
    <row r="75" spans="123:125"/>
    <row r="76" spans="123:125"/>
    <row r="77" spans="123:125"/>
    <row r="78" spans="123:125"/>
    <row r="79" spans="123:125"/>
    <row r="80" spans="123:125"/>
    <row r="81" spans="116:125"/>
    <row r="82" spans="116:125">
      <c r="DL82" s="262"/>
    </row>
    <row r="83" spans="116:125">
      <c r="DM83" s="262"/>
      <c r="DN83" s="262"/>
      <c r="DO83" s="262"/>
      <c r="DP83" s="262"/>
      <c r="DQ83" s="262"/>
      <c r="DR83" s="262"/>
      <c r="DS83" s="262"/>
      <c r="DT83" s="262"/>
      <c r="DU83" s="262"/>
    </row>
    <row r="84" spans="116:125"/>
    <row r="85" spans="116:125"/>
    <row r="86" spans="116:125"/>
    <row r="87" spans="116:125"/>
    <row r="88" spans="116:125">
      <c r="DU88" s="262"/>
    </row>
    <row r="89" spans="116:125"/>
    <row r="90" spans="116:125"/>
    <row r="91" spans="116:125"/>
    <row r="92" spans="116:125" ht="13.5" customHeight="1"/>
    <row r="93" spans="116:125" ht="13.5" customHeight="1"/>
    <row r="94" spans="116:125" ht="13.5" customHeight="1">
      <c r="DS94" s="262"/>
      <c r="DT94" s="262"/>
      <c r="DU94" s="262"/>
    </row>
    <row r="95" spans="116:125" ht="13.5" customHeight="1">
      <c r="DU95" s="262"/>
    </row>
    <row r="96" spans="116:125" ht="13.5" customHeight="1"/>
    <row r="97" spans="124:125" ht="13.5" customHeight="1"/>
    <row r="98" spans="124:125" ht="13.5" customHeight="1"/>
    <row r="99" spans="124:125" ht="13.5" customHeight="1"/>
    <row r="100" spans="124:125" ht="13.5" customHeight="1"/>
    <row r="101" spans="124:125" ht="13.5" customHeight="1">
      <c r="DU101" s="262"/>
    </row>
    <row r="102" spans="124:125" ht="13.5" customHeight="1"/>
    <row r="103" spans="124:125" ht="13.5" customHeight="1"/>
    <row r="104" spans="124:125" ht="13.5" customHeight="1">
      <c r="DT104" s="262"/>
      <c r="DU104" s="26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62" t="s">
        <v>569</v>
      </c>
    </row>
    <row r="120" spans="125:125" ht="13.5" hidden="1" customHeight="1"/>
    <row r="121" spans="125:125" ht="13.5" hidden="1" customHeight="1">
      <c r="DU121" s="262"/>
    </row>
  </sheetData>
  <sheetProtection algorithmName="SHA-512" hashValue="zw8hqDigEx2F3cD4SoUdOoSGf3PuTyAxGVp92TGnY3vTPAezo5gkVCkPqnIVKAQRzuAMXFPhUZ1BgcWOiBVckQ==" saltValue="TRwrHX/i1W7ngGe82ehR9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 zoomScale="55" zoomScaleNormal="55" zoomScaleSheetLayoutView="55" workbookViewId="0"/>
  </sheetViews>
  <sheetFormatPr defaultColWidth="0" defaultRowHeight="13.5" customHeight="1" zeroHeight="1"/>
  <cols>
    <col min="1" max="125" width="2.5" style="263" customWidth="1"/>
    <col min="126" max="142" width="0" style="262" hidden="1" customWidth="1"/>
    <col min="143" max="16384" width="9" style="262" hidden="1"/>
  </cols>
  <sheetData>
    <row r="1" spans="1:125"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c r="B2" s="262"/>
      <c r="T2" s="262"/>
    </row>
    <row r="3" spans="1:12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62"/>
      <c r="G33" s="262"/>
      <c r="I33" s="262"/>
    </row>
    <row r="34" spans="2:125">
      <c r="C34" s="262"/>
      <c r="P34" s="262"/>
      <c r="R34" s="262"/>
      <c r="U34" s="262"/>
    </row>
    <row r="35" spans="2:12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c r="F36" s="262"/>
      <c r="H36" s="262"/>
      <c r="J36" s="262"/>
      <c r="K36" s="262"/>
      <c r="L36" s="262"/>
      <c r="M36" s="262"/>
      <c r="N36" s="262"/>
      <c r="O36" s="262"/>
      <c r="Q36" s="262"/>
      <c r="S36" s="262"/>
      <c r="V36" s="262"/>
    </row>
    <row r="37" spans="2:125"/>
    <row r="38" spans="2:125"/>
    <row r="39" spans="2:125"/>
    <row r="40" spans="2:125">
      <c r="U40" s="262"/>
    </row>
    <row r="41" spans="2:125">
      <c r="R41" s="262"/>
    </row>
    <row r="42" spans="2:12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c r="Q43" s="262"/>
      <c r="S43" s="262"/>
      <c r="V43" s="26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3" t="s">
        <v>570</v>
      </c>
    </row>
  </sheetData>
  <sheetProtection algorithmName="SHA-512" hashValue="8R0HIVIGibvMp1UjJpc7AURhNbdaZAo7F8MtyjaA6zMjHs9ml3tkEUHE5qvI6tg6dAUQa58aHUifOK8VZ7vEnA==" saltValue="2MtyZNU53WvKAf1+9wHdn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571</v>
      </c>
      <c r="G46" s="8" t="s">
        <v>572</v>
      </c>
      <c r="H46" s="8" t="s">
        <v>573</v>
      </c>
      <c r="I46" s="8" t="s">
        <v>574</v>
      </c>
      <c r="J46" s="9" t="s">
        <v>575</v>
      </c>
    </row>
    <row r="47" spans="2:10" ht="57.75" customHeight="1">
      <c r="B47" s="10"/>
      <c r="C47" s="1167" t="s">
        <v>3</v>
      </c>
      <c r="D47" s="1167"/>
      <c r="E47" s="1168"/>
      <c r="F47" s="11">
        <v>16.61</v>
      </c>
      <c r="G47" s="12">
        <v>16.78</v>
      </c>
      <c r="H47" s="12">
        <v>17.87</v>
      </c>
      <c r="I47" s="12">
        <v>19.37</v>
      </c>
      <c r="J47" s="13">
        <v>18.59</v>
      </c>
    </row>
    <row r="48" spans="2:10" ht="57.75" customHeight="1">
      <c r="B48" s="14"/>
      <c r="C48" s="1169" t="s">
        <v>4</v>
      </c>
      <c r="D48" s="1169"/>
      <c r="E48" s="1170"/>
      <c r="F48" s="15">
        <v>6.64</v>
      </c>
      <c r="G48" s="16">
        <v>5.68</v>
      </c>
      <c r="H48" s="16">
        <v>6.04</v>
      </c>
      <c r="I48" s="16">
        <v>7.99</v>
      </c>
      <c r="J48" s="17">
        <v>14.72</v>
      </c>
    </row>
    <row r="49" spans="2:10" ht="57.75" customHeight="1" thickBot="1">
      <c r="B49" s="18"/>
      <c r="C49" s="1171" t="s">
        <v>5</v>
      </c>
      <c r="D49" s="1171"/>
      <c r="E49" s="1172"/>
      <c r="F49" s="19" t="s">
        <v>576</v>
      </c>
      <c r="G49" s="20" t="s">
        <v>577</v>
      </c>
      <c r="H49" s="20">
        <v>1.41</v>
      </c>
      <c r="I49" s="20">
        <v>3.95</v>
      </c>
      <c r="J49" s="21">
        <v>7.05</v>
      </c>
    </row>
    <row r="50" spans="2:10"/>
  </sheetData>
  <sheetProtection algorithmName="SHA-512" hashValue="GW8QWxqGhmaoFqL2Mf7fnzKg1rdKh6nBfZgFYHyUJ3EkU42RY+6RuouX9bS6AKxlON85ExeeA7MM/c3BvGKk4w==" saltValue="fjyJBMSj8tdxoVK2sNHtZ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2023-03-17T09:21:34Z</cp:lastPrinted>
  <dcterms:created xsi:type="dcterms:W3CDTF">2023-02-20T06:59:09Z</dcterms:created>
  <dcterms:modified xsi:type="dcterms:W3CDTF">2023-09-29T07:50:43Z</dcterms:modified>
  <cp:category/>
</cp:coreProperties>
</file>