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0" yWindow="0" windowWidth="15360" windowHeight="7635"/>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C34" i="10"/>
  <c r="C35" i="10" s="1"/>
  <c r="C36" i="10" s="1"/>
  <c r="C37"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BE36" i="10" s="1"/>
  <c r="BW34" i="10" l="1"/>
  <c r="BW35" i="10" s="1"/>
  <c r="BW36" i="10" s="1"/>
  <c r="BW37" i="10" s="1"/>
  <c r="BW38" i="10" l="1"/>
  <c r="CO34" i="10" s="1"/>
  <c r="CO35" i="10" s="1"/>
  <c r="CO36" i="10" s="1"/>
  <c r="CO37" i="10" s="1"/>
  <c r="CO38" i="10" s="1"/>
</calcChain>
</file>

<file path=xl/sharedStrings.xml><?xml version="1.0" encoding="utf-8"?>
<sst xmlns="http://schemas.openxmlformats.org/spreadsheetml/2006/main" count="1148" uniqueCount="612">
  <si>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</si>
  <si>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</si>
  <si>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</si>
  <si>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</si>
  <si>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</si>
  <si>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</si>
  <si>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</si>
  <si>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</si>
  <si>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</si>
  <si>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</si>
  <si>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</si>
  <si>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</si>
  <si>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</si>
  <si>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</si>
  <si>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</si>
  <si>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</si>
  <si>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</si>
  <si>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</si>
  <si>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</si>
  <si>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</si>
  <si>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</si>
  <si>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</si>
  <si>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</si>
  <si>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</si>
  <si>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</si>
  <si>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</si>
  <si>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</si>
  <si>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</si>
  <si>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</si>
  <si>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</si>
  <si>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</si>
  <si>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</si>
  <si>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</si>
  <si>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</si>
  <si>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</si>
  <si>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</si>
  <si>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</si>
  <si>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</si>
  <si>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</si>
  <si>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</si>
  <si>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</si>
  <si>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</si>
  <si>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</si>
  <si>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</si>
  <si>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</si>
  <si>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</si>
  <si>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</si>
  <si>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</si>
  <si>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</si>
  <si>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</si>
  <si>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</si>
  <si>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</si>
  <si>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</si>
  <si>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</si>
  <si>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</si>
  <si>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</si>
  <si>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</si>
  <si>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</si>
  <si>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</si>
  <si>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</si>
  <si>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</si>
  <si>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</si>
  <si>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</si>
  <si>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</si>
  <si>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</si>
  <si>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</si>
  <si>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</si>
  <si>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</si>
  <si>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</si>
  <si>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</si>
  <si>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</si>
  <si>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</si>
  <si>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</si>
  <si>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</si>
  <si>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</si>
  <si>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</si>
  <si>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</si>
  <si>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</si>
  <si>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</si>
  <si>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</si>
  <si>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</si>
  <si>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</si>
  <si>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</si>
  <si>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</si>
  <si>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</si>
  <si>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</si>
  <si>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</si>
  <si>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</si>
  <si>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</si>
  <si>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</si>
  <si>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</si>
  <si>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</si>
  <si>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</si>
  <si>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</si>
  <si>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</si>
  <si>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</si>
  <si>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</si>
  <si>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</si>
  <si>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</si>
  <si>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</si>
  <si>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</si>
  <si>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</si>
  <si>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</si>
  <si>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</si>
  <si>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</si>
  <si>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</si>
  <si>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</si>
  <si>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</si>
  <si>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</si>
  <si>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</si>
  <si>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</si>
  <si>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</si>
  <si>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</si>
  <si>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</si>
  <si>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</si>
  <si>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</si>
  <si>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</si>
  <si>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</si>
  <si>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</si>
  <si>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</si>
  <si>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</si>
  <si>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</si>
  <si>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</si>
  <si>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</si>
  <si>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</si>
  <si>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</si>
  <si>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</si>
  <si>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</si>
  <si>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</si>
  <si>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</si>
  <si>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</si>
  <si>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</si>
  <si>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</si>
  <si>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</si>
  <si>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</si>
  <si>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</si>
  <si>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</si>
  <si>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</si>
  <si>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</si>
  <si>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</si>
  <si>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</si>
  <si>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</si>
  <si>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</si>
  <si>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</si>
  <si>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</si>
  <si>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</si>
  <si>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</si>
  <si>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</si>
  <si>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</si>
  <si>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</si>
  <si>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</si>
  <si>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</si>
  <si>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</si>
  <si>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</si>
  <si>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</si>
  <si>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</si>
  <si>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</si>
  <si>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</si>
  <si>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</si>
  <si>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</si>
  <si>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</si>
  <si>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</si>
  <si>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</si>
  <si>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</si>
  <si>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</si>
  <si>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</si>
  <si>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</si>
  <si>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</si>
  <si>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</si>
  <si>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</si>
  <si>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</si>
  <si>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</si>
  <si>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</si>
  <si>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</si>
  <si>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</si>
  <si>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</si>
  <si>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</si>
  <si>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</si>
  <si>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</si>
  <si>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</si>
  <si>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</si>
  <si>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</si>
  <si>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</si>
  <si>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</si>
  <si>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</si>
  <si>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</si>
  <si>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</si>
  <si>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</si>
  <si>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</si>
  <si>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</si>
  <si>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</si>
  <si>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</si>
  <si>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</si>
  <si>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</si>
  <si>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</si>
  <si>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</si>
  <si>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</si>
  <si>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</si>
  <si>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</si>
  <si>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</si>
  <si>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</si>
  <si>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</si>
  <si>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</si>
  <si>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</si>
  <si>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</si>
  <si>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</si>
  <si>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</si>
  <si>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</si>
  <si>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</si>
  <si>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</si>
  <si>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</si>
  <si>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</si>
  <si>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愛媛県西条市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</si>
  <si>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</si>
  <si>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</si>
  <si>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</si>
  <si>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</si>
  <si>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</si>
  <si>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</si>
  <si>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</si>
  <si>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</si>
  <si>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</si>
  <si>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</si>
  <si>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</si>
  <si>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</si>
  <si>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</si>
  <si>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</si>
  <si>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</si>
  <si>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</si>
  <si>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</si>
  <si>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</si>
  <si>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</si>
  <si>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</si>
  <si>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</si>
  <si>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</si>
  <si>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</si>
  <si>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</si>
  <si>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</si>
  <si>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</si>
  <si>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</si>
  <si>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</si>
  <si>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</si>
  <si>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</si>
  <si>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</si>
  <si>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</si>
  <si>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</si>
  <si>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</si>
  <si>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</si>
  <si>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</si>
  <si>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</si>
  <si>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</si>
  <si>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</si>
  <si>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</si>
  <si>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</si>
  <si>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</si>
  <si>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</si>
  <si>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</si>
  <si>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</si>
  <si>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</si>
  <si>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</si>
  <si>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</si>
  <si>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</si>
  <si>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</si>
  <si>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</si>
  <si>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</si>
  <si>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</si>
  <si>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</si>
  <si>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</si>
  <si>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</si>
  <si>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</si>
  <si>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</si>
  <si>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</si>
  <si>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</si>
  <si>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</si>
  <si>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</si>
  <si>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</si>
  <si>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</si>
  <si>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</si>
  <si>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</si>
  <si>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</si>
  <si>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</si>
  <si>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</si>
  <si>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</si>
  <si>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</si>
  <si>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</si>
  <si>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</si>
  <si>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</si>
  <si>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</si>
  <si>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</si>
  <si>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</si>
  <si>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</si>
  <si>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</si>
  <si>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</si>
  <si>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</si>
  <si>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</si>
  <si>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</si>
  <si>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</si>
  <si>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</si>
  <si>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</si>
  <si>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</si>
  <si>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</si>
  <si>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</si>
  <si>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</si>
  <si>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</si>
  <si>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</si>
  <si>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</si>
  <si>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</si>
  <si>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</si>
  <si>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</si>
  <si>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</si>
  <si>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</si>
  <si>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</si>
  <si>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</si>
  <si>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</si>
  <si>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</si>
  <si>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</si>
  <si>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</si>
  <si>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</si>
  <si>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</si>
  <si>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</si>
  <si>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</si>
  <si>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</si>
  <si>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</si>
  <si>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</si>
  <si>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</si>
  <si>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</si>
  <si>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</si>
  <si>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</si>
  <si>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</si>
  <si>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</si>
  <si>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</si>
  <si>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</si>
  <si>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</si>
  <si>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</si>
  <si>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</si>
  <si>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</si>
  <si>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</si>
  <si>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</si>
  <si>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</si>
  <si>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</si>
  <si>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</si>
  <si>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</si>
  <si>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</si>
  <si>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</si>
  <si>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</si>
  <si>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</si>
  <si>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</si>
  <si>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</si>
  <si>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</si>
  <si>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</si>
  <si>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</si>
  <si>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</si>
  <si>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</si>
  <si>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</si>
  <si>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</si>
  <si>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</si>
  <si>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</si>
  <si>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</si>
  <si>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</si>
  <si>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</si>
  <si>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</si>
  <si>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</si>
  <si>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</si>
  <si>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</si>
  <si>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</si>
  <si>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</si>
  <si>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愛媛県西条市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</si>
  <si>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</si>
  <si>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</si>
  <si>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</si>
  <si>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</si>
  <si>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</si>
  <si>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</si>
  <si>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</si>
  <si>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</si>
  <si>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</si>
  <si>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</si>
  <si>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</si>
  <si>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</si>
  <si>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</si>
  <si>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</si>
  <si>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</si>
  <si>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</si>
  <si>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</si>
  <si>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</si>
  <si>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</si>
  <si>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</si>
  <si>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</si>
  <si>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土地開発事業特別会計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</si>
  <si>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</si>
  <si>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</si>
  <si>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</si>
  <si>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</si>
  <si>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</si>
  <si>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</si>
  <si>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</si>
  <si>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</si>
  <si>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</si>
  <si>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</si>
  <si>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</si>
  <si>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</si>
  <si>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</si>
  <si>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</si>
  <si>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</si>
  <si>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</si>
  <si>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</si>
  <si>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</si>
  <si>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後期高齢者医療保険特別会計</t>
    <phoneticPr fontId="5"/>
  </si>
  <si>
    <t>水道事業会計</t>
    <phoneticPr fontId="5"/>
  </si>
  <si>
    <t>法適用企業</t>
    <phoneticPr fontId="5"/>
  </si>
  <si>
    <t>病院事業会計</t>
    <phoneticPr fontId="5"/>
  </si>
  <si>
    <t>法適用企業</t>
    <phoneticPr fontId="5"/>
  </si>
  <si>
    <t>公共下水道事業会計</t>
    <phoneticPr fontId="5"/>
  </si>
  <si>
    <t>港湾上屋事業特別会計</t>
    <phoneticPr fontId="5"/>
  </si>
  <si>
    <t>法非適用企業</t>
    <phoneticPr fontId="5"/>
  </si>
  <si>
    <t>小松地域交流事業特別会計</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</si>
  <si>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</si>
  <si>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</si>
  <si>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</si>
  <si>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</si>
  <si>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</si>
  <si>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</si>
  <si>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</si>
  <si>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</si>
  <si>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</si>
  <si>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</si>
  <si>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</si>
  <si>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</si>
  <si>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</si>
  <si>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</si>
  <si>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</si>
  <si>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</si>
  <si>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</si>
  <si>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</si>
  <si>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</si>
  <si>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</si>
  <si>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</si>
  <si>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</si>
  <si>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</si>
  <si>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</si>
  <si>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</si>
  <si>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</si>
  <si>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</si>
  <si>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</si>
  <si>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</si>
  <si>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</si>
  <si>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</si>
  <si>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</si>
  <si>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</si>
  <si>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</si>
  <si>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</si>
  <si>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</si>
  <si>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</si>
  <si>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</si>
  <si>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</si>
  <si>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</si>
  <si>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</si>
  <si>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</si>
  <si>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</si>
  <si>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</si>
  <si>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</si>
  <si>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</si>
  <si>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</si>
  <si>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</si>
  <si>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</si>
  <si>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</si>
  <si>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</si>
  <si>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</si>
  <si>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</si>
  <si>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</si>
  <si>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</si>
  <si>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</si>
  <si>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</si>
  <si>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</si>
  <si>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</si>
  <si>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</si>
  <si>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</si>
  <si>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</si>
  <si>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</si>
  <si>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</si>
  <si>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</si>
  <si>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</si>
  <si>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</si>
  <si>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</si>
  <si>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</si>
  <si>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</si>
  <si>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</si>
  <si>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</si>
  <si>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</si>
  <si>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</si>
  <si>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</si>
  <si>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</si>
  <si>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</si>
  <si>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</si>
  <si>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</si>
  <si>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</si>
  <si>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</si>
  <si>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</si>
  <si>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</si>
  <si>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</si>
  <si>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</si>
  <si>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</si>
  <si>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</si>
  <si>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</si>
  <si>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</si>
  <si>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</si>
  <si>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</si>
  <si>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</si>
  <si>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</si>
  <si>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</si>
  <si>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</si>
  <si>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</si>
  <si>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</si>
  <si>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</si>
  <si>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</si>
  <si>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</si>
  <si>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</si>
  <si>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</si>
  <si>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</si>
  <si>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</si>
  <si>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</si>
  <si>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</si>
  <si>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</si>
  <si>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</si>
  <si>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</si>
  <si>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</si>
  <si>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</si>
  <si>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</si>
  <si>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</si>
  <si>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</si>
  <si>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</si>
  <si>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</si>
  <si>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</si>
  <si>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</si>
  <si>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</si>
  <si>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</si>
  <si>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</si>
  <si>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</si>
  <si>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</si>
  <si>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</si>
  <si>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</si>
  <si>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</si>
  <si>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</si>
  <si>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</si>
  <si>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</si>
  <si>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</si>
  <si>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</si>
  <si>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</si>
  <si>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</si>
  <si>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</si>
  <si>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</si>
  <si>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</si>
  <si>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</si>
  <si>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</si>
  <si>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</si>
  <si>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</si>
  <si>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</si>
  <si>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</si>
  <si>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</si>
  <si>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</si>
  <si>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3.50</t>
  </si>
  <si>
    <t>▲ 0.81</t>
  </si>
  <si>
    <t>▲ 0.37</t>
  </si>
  <si>
    <t>一般会計</t>
  </si>
  <si>
    <t>水道事業会計</t>
  </si>
  <si>
    <t>介護保険特別会計（介護保険事業勘定）</t>
  </si>
  <si>
    <t>公共下水道事業会計</t>
  </si>
  <si>
    <t>国民健康保険特別会計</t>
  </si>
  <si>
    <t>後期高齢者医療保険特別会計</t>
  </si>
  <si>
    <t>畑地かん水事業特別会計</t>
  </si>
  <si>
    <t>病院事業会計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</si>
  <si>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</si>
  <si>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</si>
  <si>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</si>
  <si>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</si>
  <si>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</si>
  <si>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</si>
  <si>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</si>
  <si>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</si>
  <si>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西条市産業情報支援センター</t>
    <rPh sb="0" eb="3">
      <t>サイジョウシ</t>
    </rPh>
    <rPh sb="3" eb="5">
      <t>サンギョウ</t>
    </rPh>
    <rPh sb="5" eb="7">
      <t>ジョウホウ</t>
    </rPh>
    <rPh sb="7" eb="9">
      <t>シエン</t>
    </rPh>
    <phoneticPr fontId="2"/>
  </si>
  <si>
    <t>西条市スポーツ協会</t>
    <rPh sb="0" eb="3">
      <t>サイジョウシ</t>
    </rPh>
    <rPh sb="7" eb="9">
      <t>キョウカイ</t>
    </rPh>
    <phoneticPr fontId="2"/>
  </si>
  <si>
    <t>西条市土地開発公社</t>
    <rPh sb="0" eb="3">
      <t>サイジョウシ</t>
    </rPh>
    <rPh sb="3" eb="5">
      <t>トチ</t>
    </rPh>
    <rPh sb="5" eb="7">
      <t>カイハツ</t>
    </rPh>
    <rPh sb="7" eb="9">
      <t>コウシャ</t>
    </rPh>
    <phoneticPr fontId="2"/>
  </si>
  <si>
    <t>佐伯記念育英会</t>
    <rPh sb="0" eb="2">
      <t>サイキ</t>
    </rPh>
    <rPh sb="2" eb="4">
      <t>キネン</t>
    </rPh>
    <rPh sb="4" eb="7">
      <t>イクエイカイ</t>
    </rPh>
    <phoneticPr fontId="2"/>
  </si>
  <si>
    <t>ソラヤマいしづち</t>
    <phoneticPr fontId="2"/>
  </si>
  <si>
    <t>愛媛県市町総合事務組合（消防補填事業分）</t>
    <rPh sb="0" eb="2">
      <t>エヒメ</t>
    </rPh>
    <rPh sb="2" eb="3">
      <t>ケン</t>
    </rPh>
    <rPh sb="3" eb="5">
      <t>シマチ</t>
    </rPh>
    <rPh sb="5" eb="7">
      <t>ソウゴウ</t>
    </rPh>
    <rPh sb="7" eb="11">
      <t>ジムクミアイ</t>
    </rPh>
    <rPh sb="12" eb="14">
      <t>ショウボウ</t>
    </rPh>
    <rPh sb="14" eb="16">
      <t>ホテン</t>
    </rPh>
    <rPh sb="16" eb="19">
      <t>ジギョウブン</t>
    </rPh>
    <phoneticPr fontId="2"/>
  </si>
  <si>
    <t>愛媛県市町総合事務組合（交通災害事業分）</t>
    <rPh sb="0" eb="3">
      <t>エヒメケン</t>
    </rPh>
    <rPh sb="3" eb="5">
      <t>シマチ</t>
    </rPh>
    <rPh sb="5" eb="7">
      <t>ソウゴウ</t>
    </rPh>
    <rPh sb="7" eb="9">
      <t>ジム</t>
    </rPh>
    <rPh sb="9" eb="11">
      <t>クミアイ</t>
    </rPh>
    <rPh sb="12" eb="14">
      <t>コウツウ</t>
    </rPh>
    <rPh sb="14" eb="16">
      <t>サイガイ</t>
    </rPh>
    <rPh sb="16" eb="18">
      <t>ジギョウ</t>
    </rPh>
    <rPh sb="18" eb="19">
      <t>ブン</t>
    </rPh>
    <phoneticPr fontId="2"/>
  </si>
  <si>
    <t>愛媛県地方税滞納整理機構</t>
    <rPh sb="0" eb="3">
      <t>エヒメケン</t>
    </rPh>
    <rPh sb="3" eb="6">
      <t>チホウゼイ</t>
    </rPh>
    <rPh sb="6" eb="10">
      <t>タイノウセイリ</t>
    </rPh>
    <rPh sb="10" eb="12">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</si>
  <si>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</si>
  <si>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8">
      <t>コウキコウレイシャ</t>
    </rPh>
    <rPh sb="8" eb="10">
      <t>イリョウ</t>
    </rPh>
    <rPh sb="10" eb="12">
      <t>コウイキ</t>
    </rPh>
    <rPh sb="12" eb="14">
      <t>レンゴウ</t>
    </rPh>
    <rPh sb="15" eb="20">
      <t>コウキコウレイシャ</t>
    </rPh>
    <rPh sb="20" eb="22">
      <t>イリョウ</t>
    </rPh>
    <rPh sb="22" eb="26">
      <t>トクベツカイケイ</t>
    </rPh>
    <phoneticPr fontId="2"/>
  </si>
  <si>
    <t>-</t>
    <phoneticPr fontId="2"/>
  </si>
  <si>
    <t>合併振興基金</t>
    <rPh sb="0" eb="2">
      <t>ガッペイ</t>
    </rPh>
    <rPh sb="2" eb="4">
      <t>シンコウ</t>
    </rPh>
    <rPh sb="4" eb="6">
      <t>キキン</t>
    </rPh>
    <phoneticPr fontId="5"/>
  </si>
  <si>
    <t>福祉基金</t>
    <rPh sb="0" eb="4">
      <t>フクシキキン</t>
    </rPh>
    <phoneticPr fontId="5"/>
  </si>
  <si>
    <t>ひうち緑地等管理基金</t>
    <rPh sb="3" eb="5">
      <t>リョクチ</t>
    </rPh>
    <rPh sb="5" eb="6">
      <t>トウ</t>
    </rPh>
    <rPh sb="6" eb="10">
      <t>カンリキキン</t>
    </rPh>
    <phoneticPr fontId="5"/>
  </si>
  <si>
    <t>水産資源育成基金</t>
    <rPh sb="0" eb="2">
      <t>スイサン</t>
    </rPh>
    <rPh sb="2" eb="4">
      <t>シゲン</t>
    </rPh>
    <rPh sb="4" eb="6">
      <t>イクセイ</t>
    </rPh>
    <rPh sb="6" eb="8">
      <t>キキン</t>
    </rPh>
    <phoneticPr fontId="5"/>
  </si>
  <si>
    <t>漁業振興対策基金</t>
    <rPh sb="0" eb="4">
      <t>ギョギョウシンコウ</t>
    </rPh>
    <rPh sb="4" eb="6">
      <t>タイサク</t>
    </rPh>
    <rPh sb="6" eb="8">
      <t>キキン</t>
    </rPh>
    <phoneticPr fontId="5"/>
  </si>
  <si>
    <t>-</t>
    <phoneticPr fontId="2"/>
  </si>
  <si>
    <t>-</t>
    <phoneticPr fontId="2"/>
  </si>
  <si>
    <t>-</t>
    <phoneticPr fontId="2"/>
  </si>
  <si>
    <t>-</t>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</si>
  <si>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</si>
  <si>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</si>
  <si>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</si>
  <si>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</si>
  <si>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</si>
  <si>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</si>
  <si>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</si>
  <si>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と類似団体平均を比較すると、実質公債費比率及び将来負担比率ともに、悪い状況にある。早期健全化基準は、実質公債費比率が25％以上、将来負担比率が350％以上であることから、本市の指標は大幅に下回っているものの、近年の大型事業の実施に伴い借り入れた合併特例債等の償還が本格化していくことにより実質公債費比率が上昇することが予想され、引き続き指標の動向に留意した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</si>
  <si>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</si>
  <si>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</si>
  <si>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</si>
  <si>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前年度と比較すると23.3ポイント改善している。これは、普通交付税及び臨時財政対策債発行可能額の増により標準財政規模が増加したこと、財政調整基金等の充当可能基金額が増加したこと等による。
　しかし、類似団体平均と比べ、将来負担比率、有形固定資産減価償却率ともに悪い状況であり、他の類似団体と比べて老朽化した施設の割合や、将来負担額（地方債残高等）が多くなっている。
　今後、大型事業の実施に伴い地方債の借入が見込まれているため、計画的な施設の統廃合を進めるとともに、事業実施方法や事業規模の精査により地方債借入額を抑制し、両指標ともに改善させる健全な財政運営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</si>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</sst>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49217</c:v>
                </c:pt>
              </c:numCache>
            </c:numRef>
          </c:val>
          <c:smooth val="0"/>
          <c:extLst>
            <c:ext xmlns:c16="http://schemas.microsoft.com/office/drawing/2014/chart" uri="{C3380CC4-5D6E-409C-BE32-E72D297353CC}">
              <c16:uniqueId val="{00000000-F760-4658-82D2-C3D05DD467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75143</c:v>
                </c:pt>
                <c:pt idx="1">
                  <c:v>76834</c:v>
                </c:pt>
                <c:pt idx="2">
                  <c:v>102830</c:v>
                </c:pt>
                <c:pt idx="3">
                  <c:v>50790</c:v>
                </c:pt>
                <c:pt idx="4">
                  <c:v>48307</c:v>
                </c:pt>
              </c:numCache>
            </c:numRef>
          </c:val>
          <c:smooth val="0"/>
          <c:extLst>
            <c:ext xmlns:c16="http://schemas.microsoft.com/office/drawing/2014/chart" uri="{C3380CC4-5D6E-409C-BE32-E72D297353CC}">
              <c16:uniqueId val="{00000001-F760-4658-82D2-C3D05DD467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7.16</c:v>
                </c:pt>
                <c:pt idx="1">
                  <c:v>9.08</c:v>
                </c:pt>
                <c:pt idx="2">
                  <c:v>8.7899999999999991</c:v>
                </c:pt>
                <c:pt idx="3">
                  <c:v>10.99</c:v>
                </c:pt>
                <c:pt idx="4">
                  <c:v>12.9</c:v>
                </c:pt>
              </c:numCache>
            </c:numRef>
          </c:val>
          <c:extLst>
            <c:ext xmlns:c16="http://schemas.microsoft.com/office/drawing/2014/chart" uri="{C3380CC4-5D6E-409C-BE32-E72D297353CC}">
              <c16:uniqueId val="{00000000-D3D2-421F-99DB-944D3B9E45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21.76</c:v>
                </c:pt>
                <c:pt idx="1">
                  <c:v>18.559999999999999</c:v>
                </c:pt>
                <c:pt idx="2">
                  <c:v>18.64</c:v>
                </c:pt>
                <c:pt idx="3">
                  <c:v>16.38</c:v>
                </c:pt>
                <c:pt idx="4">
                  <c:v>19.170000000000002</c:v>
                </c:pt>
              </c:numCache>
            </c:numRef>
          </c:val>
          <c:extLst>
            <c:ext xmlns:c16="http://schemas.microsoft.com/office/drawing/2014/chart" uri="{C3380CC4-5D6E-409C-BE32-E72D297353CC}">
              <c16:uniqueId val="{00000001-D3D2-421F-99DB-944D3B9E45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c:v>
                </c:pt>
                <c:pt idx="1">
                  <c:v>-0.81</c:v>
                </c:pt>
                <c:pt idx="2">
                  <c:v>-0.37</c:v>
                </c:pt>
                <c:pt idx="3">
                  <c:v>0.64</c:v>
                </c:pt>
                <c:pt idx="4">
                  <c:v>6.22</c:v>
                </c:pt>
              </c:numCache>
            </c:numRef>
          </c:val>
          <c:smooth val="0"/>
          <c:extLst>
            <c:ext xmlns:c16="http://schemas.microsoft.com/office/drawing/2014/chart" uri="{C3380CC4-5D6E-409C-BE32-E72D297353CC}">
              <c16:uniqueId val="{00000002-D3D2-421F-99DB-944D3B9E45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0.66</c:v>
                </c:pt>
                <c:pt idx="2">
                  <c:v>#N/A</c:v>
                </c:pt>
                <c:pt idx="3">
                  <c:v>0.25</c:v>
                </c:pt>
                <c:pt idx="4">
                  <c:v>#N/A</c:v>
                </c:pt>
                <c:pt idx="5">
                  <c:v>0.23</c:v>
                </c:pt>
                <c:pt idx="6">
                  <c:v>#N/A</c:v>
                </c:pt>
                <c:pt idx="7">
                  <c:v>0.21</c:v>
                </c:pt>
                <c:pt idx="8">
                  <c:v>#N/A</c:v>
                </c:pt>
                <c:pt idx="9">
                  <c:v>0</c:v>
                </c:pt>
              </c:numCache>
            </c:numRef>
          </c:val>
          <c:extLst>
            <c:ext xmlns:c16="http://schemas.microsoft.com/office/drawing/2014/chart" uri="{C3380CC4-5D6E-409C-BE32-E72D297353CC}">
              <c16:uniqueId val="{00000000-AB2A-4232-836B-8A3C7A85EE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2A-4232-836B-8A3C7A85EED1}"/>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2-AB2A-4232-836B-8A3C7A85EED1}"/>
            </c:ext>
          </c:extLst>
        </c:ser>
        <c:ser>
          <c:idx val="3"/>
          <c:order val="3"/>
          <c:tx>
            <c:strRef>
              <c:f>データシート!$A$30</c:f>
              <c:strCache>
                <c:ptCount val="1"/>
                <c:pt idx="0">
                  <c:v>畑地かん水事業特別会計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3-AB2A-4232-836B-8A3C7A85EED1}"/>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c:v>
                </c:pt>
                <c:pt idx="4">
                  <c:v>#N/A</c:v>
                </c:pt>
                <c:pt idx="5">
                  <c:v>0.11</c:v>
                </c:pt>
                <c:pt idx="6">
                  <c:v>#N/A</c:v>
                </c:pt>
                <c:pt idx="7">
                  <c:v>0.1</c:v>
                </c:pt>
                <c:pt idx="8">
                  <c:v>#N/A</c:v>
                </c:pt>
                <c:pt idx="9">
                  <c:v>0.11</c:v>
                </c:pt>
              </c:numCache>
            </c:numRef>
          </c:val>
          <c:extLst>
            <c:ext xmlns:c16="http://schemas.microsoft.com/office/drawing/2014/chart" uri="{C3380CC4-5D6E-409C-BE32-E72D297353CC}">
              <c16:uniqueId val="{00000004-AB2A-4232-836B-8A3C7A85EED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2.04</c:v>
                </c:pt>
                <c:pt idx="2">
                  <c:v>#N/A</c:v>
                </c:pt>
                <c:pt idx="3">
                  <c:v>1.44</c:v>
                </c:pt>
                <c:pt idx="4">
                  <c:v>#N/A</c:v>
                </c:pt>
                <c:pt idx="5">
                  <c:v>0.59</c:v>
                </c:pt>
                <c:pt idx="6">
                  <c:v>#N/A</c:v>
                </c:pt>
                <c:pt idx="7">
                  <c:v>0.36</c:v>
                </c:pt>
                <c:pt idx="8">
                  <c:v>#N/A</c:v>
                </c:pt>
                <c:pt idx="9">
                  <c:v>0.28999999999999998</c:v>
                </c:pt>
              </c:numCache>
            </c:numRef>
          </c:val>
          <c:extLst>
            <c:ext xmlns:c16="http://schemas.microsoft.com/office/drawing/2014/chart" uri="{C3380CC4-5D6E-409C-BE32-E72D297353CC}">
              <c16:uniqueId val="{00000005-AB2A-4232-836B-8A3C7A85EED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0.81</c:v>
                </c:pt>
                <c:pt idx="8">
                  <c:v>#N/A</c:v>
                </c:pt>
                <c:pt idx="9">
                  <c:v>0.83</c:v>
                </c:pt>
              </c:numCache>
            </c:numRef>
          </c:val>
          <c:extLst>
            <c:ext xmlns:c16="http://schemas.microsoft.com/office/drawing/2014/chart" uri="{C3380CC4-5D6E-409C-BE32-E72D297353CC}">
              <c16:uniqueId val="{00000006-AB2A-4232-836B-8A3C7A85EED1}"/>
            </c:ext>
          </c:extLst>
        </c:ser>
        <c:ser>
          <c:idx val="7"/>
          <c:order val="7"/>
          <c:tx>
            <c:strRef>
              <c:f>データシート!$A$34</c:f>
              <c:strCache>
                <c:ptCount val="1"/>
                <c:pt idx="0">
                  <c:v>介護保険特別会計（介護保険事業勘定）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c:v>
                </c:pt>
                <c:pt idx="2">
                  <c:v>#N/A</c:v>
                </c:pt>
                <c:pt idx="3">
                  <c:v>0.28000000000000003</c:v>
                </c:pt>
                <c:pt idx="4">
                  <c:v>#N/A</c:v>
                </c:pt>
                <c:pt idx="5">
                  <c:v>0.82</c:v>
                </c:pt>
                <c:pt idx="6">
                  <c:v>#N/A</c:v>
                </c:pt>
                <c:pt idx="7">
                  <c:v>0.52</c:v>
                </c:pt>
                <c:pt idx="8">
                  <c:v>#N/A</c:v>
                </c:pt>
                <c:pt idx="9">
                  <c:v>1.1399999999999999</c:v>
                </c:pt>
              </c:numCache>
            </c:numRef>
          </c:val>
          <c:extLst>
            <c:ext xmlns:c16="http://schemas.microsoft.com/office/drawing/2014/chart" uri="{C3380CC4-5D6E-409C-BE32-E72D297353CC}">
              <c16:uniqueId val="{00000007-AB2A-4232-836B-8A3C7A85EED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5.58</c:v>
                </c:pt>
                <c:pt idx="2">
                  <c:v>#N/A</c:v>
                </c:pt>
                <c:pt idx="3">
                  <c:v>5.74</c:v>
                </c:pt>
                <c:pt idx="4">
                  <c:v>#N/A</c:v>
                </c:pt>
                <c:pt idx="5">
                  <c:v>5.95</c:v>
                </c:pt>
                <c:pt idx="6">
                  <c:v>#N/A</c:v>
                </c:pt>
                <c:pt idx="7">
                  <c:v>5.76</c:v>
                </c:pt>
                <c:pt idx="8">
                  <c:v>#N/A</c:v>
                </c:pt>
                <c:pt idx="9">
                  <c:v>5.31</c:v>
                </c:pt>
              </c:numCache>
            </c:numRef>
          </c:val>
          <c:extLst>
            <c:ext xmlns:c16="http://schemas.microsoft.com/office/drawing/2014/chart" uri="{C3380CC4-5D6E-409C-BE32-E72D297353CC}">
              <c16:uniqueId val="{00000008-AB2A-4232-836B-8A3C7A85EED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7.07</c:v>
                </c:pt>
                <c:pt idx="2">
                  <c:v>#N/A</c:v>
                </c:pt>
                <c:pt idx="3">
                  <c:v>9.0299999999999994</c:v>
                </c:pt>
                <c:pt idx="4">
                  <c:v>#N/A</c:v>
                </c:pt>
                <c:pt idx="5">
                  <c:v>8.74</c:v>
                </c:pt>
                <c:pt idx="6">
                  <c:v>#N/A</c:v>
                </c:pt>
                <c:pt idx="7">
                  <c:v>10.94</c:v>
                </c:pt>
                <c:pt idx="8">
                  <c:v>#N/A</c:v>
                </c:pt>
                <c:pt idx="9">
                  <c:v>12.85</c:v>
                </c:pt>
              </c:numCache>
            </c:numRef>
          </c:val>
          <c:extLst>
            <c:ext xmlns:c16="http://schemas.microsoft.com/office/drawing/2014/chart" uri="{C3380CC4-5D6E-409C-BE32-E72D297353CC}">
              <c16:uniqueId val="{00000009-AB2A-4232-836B-8A3C7A85EE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4021</c:v>
                </c:pt>
                <c:pt idx="5">
                  <c:v>4225</c:v>
                </c:pt>
                <c:pt idx="8">
                  <c:v>4211</c:v>
                </c:pt>
                <c:pt idx="11">
                  <c:v>4391</c:v>
                </c:pt>
                <c:pt idx="14">
                  <c:v>4571</c:v>
                </c:pt>
              </c:numCache>
            </c:numRef>
          </c:val>
          <c:extLst>
            <c:ext xmlns:c16="http://schemas.microsoft.com/office/drawing/2014/chart" uri="{C3380CC4-5D6E-409C-BE32-E72D297353CC}">
              <c16:uniqueId val="{00000000-8A74-418B-A124-D826E57E30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74-418B-A124-D826E57E30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9</c:v>
                </c:pt>
                <c:pt idx="6">
                  <c:v>30</c:v>
                </c:pt>
                <c:pt idx="9">
                  <c:v>38</c:v>
                </c:pt>
                <c:pt idx="12">
                  <c:v>38</c:v>
                </c:pt>
              </c:numCache>
            </c:numRef>
          </c:val>
          <c:extLst>
            <c:ext xmlns:c16="http://schemas.microsoft.com/office/drawing/2014/chart" uri="{C3380CC4-5D6E-409C-BE32-E72D297353CC}">
              <c16:uniqueId val="{00000002-8A74-418B-A124-D826E57E30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74-418B-A124-D826E57E30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1490</c:v>
                </c:pt>
                <c:pt idx="3">
                  <c:v>1597</c:v>
                </c:pt>
                <c:pt idx="6">
                  <c:v>1465</c:v>
                </c:pt>
                <c:pt idx="9">
                  <c:v>1580</c:v>
                </c:pt>
                <c:pt idx="12">
                  <c:v>1428</c:v>
                </c:pt>
              </c:numCache>
            </c:numRef>
          </c:val>
          <c:extLst>
            <c:ext xmlns:c16="http://schemas.microsoft.com/office/drawing/2014/chart" uri="{C3380CC4-5D6E-409C-BE32-E72D297353CC}">
              <c16:uniqueId val="{00000004-8A74-418B-A124-D826E57E30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74-418B-A124-D826E57E30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74-418B-A124-D826E57E30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4050</c:v>
                </c:pt>
                <c:pt idx="3">
                  <c:v>4135</c:v>
                </c:pt>
                <c:pt idx="6">
                  <c:v>4126</c:v>
                </c:pt>
                <c:pt idx="9">
                  <c:v>4418</c:v>
                </c:pt>
                <c:pt idx="12">
                  <c:v>4780</c:v>
                </c:pt>
              </c:numCache>
            </c:numRef>
          </c:val>
          <c:extLst>
            <c:ext xmlns:c16="http://schemas.microsoft.com/office/drawing/2014/chart" uri="{C3380CC4-5D6E-409C-BE32-E72D297353CC}">
              <c16:uniqueId val="{00000007-8A74-418B-A124-D826E57E30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1528</c:v>
                </c:pt>
                <c:pt idx="2">
                  <c:v>#N/A</c:v>
                </c:pt>
                <c:pt idx="3">
                  <c:v>#N/A</c:v>
                </c:pt>
                <c:pt idx="4">
                  <c:v>1516</c:v>
                </c:pt>
                <c:pt idx="5">
                  <c:v>#N/A</c:v>
                </c:pt>
                <c:pt idx="6">
                  <c:v>#N/A</c:v>
                </c:pt>
                <c:pt idx="7">
                  <c:v>1410</c:v>
                </c:pt>
                <c:pt idx="8">
                  <c:v>#N/A</c:v>
                </c:pt>
                <c:pt idx="9">
                  <c:v>#N/A</c:v>
                </c:pt>
                <c:pt idx="10">
                  <c:v>1645</c:v>
                </c:pt>
                <c:pt idx="11">
                  <c:v>#N/A</c:v>
                </c:pt>
                <c:pt idx="12">
                  <c:v>#N/A</c:v>
                </c:pt>
                <c:pt idx="13">
                  <c:v>1675</c:v>
                </c:pt>
                <c:pt idx="14">
                  <c:v>#N/A</c:v>
                </c:pt>
              </c:numCache>
            </c:numRef>
          </c:val>
          <c:smooth val="0"/>
          <c:extLst>
            <c:ext xmlns:c16="http://schemas.microsoft.com/office/drawing/2014/chart" uri="{C3380CC4-5D6E-409C-BE32-E72D297353CC}">
              <c16:uniqueId val="{00000008-8A74-418B-A124-D826E57E30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51503</c:v>
                </c:pt>
                <c:pt idx="5">
                  <c:v>53591</c:v>
                </c:pt>
                <c:pt idx="8">
                  <c:v>56156</c:v>
                </c:pt>
                <c:pt idx="11">
                  <c:v>55795</c:v>
                </c:pt>
                <c:pt idx="14">
                  <c:v>55525</c:v>
                </c:pt>
              </c:numCache>
            </c:numRef>
          </c:val>
          <c:extLst>
            <c:ext xmlns:c16="http://schemas.microsoft.com/office/drawing/2014/chart" uri="{C3380CC4-5D6E-409C-BE32-E72D297353CC}">
              <c16:uniqueId val="{00000000-2086-47F2-BCDD-A7DAB0FCED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860</c:v>
                </c:pt>
                <c:pt idx="5">
                  <c:v>974</c:v>
                </c:pt>
                <c:pt idx="8">
                  <c:v>1278</c:v>
                </c:pt>
                <c:pt idx="11">
                  <c:v>2359</c:v>
                </c:pt>
                <c:pt idx="14">
                  <c:v>2205</c:v>
                </c:pt>
              </c:numCache>
            </c:numRef>
          </c:val>
          <c:extLst>
            <c:ext xmlns:c16="http://schemas.microsoft.com/office/drawing/2014/chart" uri="{C3380CC4-5D6E-409C-BE32-E72D297353CC}">
              <c16:uniqueId val="{00000001-2086-47F2-BCDD-A7DAB0FCED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10114</c:v>
                </c:pt>
                <c:pt idx="5">
                  <c:v>10036</c:v>
                </c:pt>
                <c:pt idx="8">
                  <c:v>10196</c:v>
                </c:pt>
                <c:pt idx="11">
                  <c:v>10263</c:v>
                </c:pt>
                <c:pt idx="14">
                  <c:v>12629</c:v>
                </c:pt>
              </c:numCache>
            </c:numRef>
          </c:val>
          <c:extLst>
            <c:ext xmlns:c16="http://schemas.microsoft.com/office/drawing/2014/chart" uri="{C3380CC4-5D6E-409C-BE32-E72D297353CC}">
              <c16:uniqueId val="{00000002-2086-47F2-BCDD-A7DAB0FCED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86-47F2-BCDD-A7DAB0FCED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86-47F2-BCDD-A7DAB0FCED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21</c:v>
                </c:pt>
                <c:pt idx="6">
                  <c:v>21</c:v>
                </c:pt>
                <c:pt idx="9">
                  <c:v>21</c:v>
                </c:pt>
                <c:pt idx="12">
                  <c:v>21</c:v>
                </c:pt>
              </c:numCache>
            </c:numRef>
          </c:val>
          <c:extLst>
            <c:ext xmlns:c16="http://schemas.microsoft.com/office/drawing/2014/chart" uri="{C3380CC4-5D6E-409C-BE32-E72D297353CC}">
              <c16:uniqueId val="{00000005-2086-47F2-BCDD-A7DAB0FCED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6725</c:v>
                </c:pt>
                <c:pt idx="3">
                  <c:v>6491</c:v>
                </c:pt>
                <c:pt idx="6">
                  <c:v>6411</c:v>
                </c:pt>
                <c:pt idx="9">
                  <c:v>6774</c:v>
                </c:pt>
                <c:pt idx="12">
                  <c:v>6452</c:v>
                </c:pt>
              </c:numCache>
            </c:numRef>
          </c:val>
          <c:extLst>
            <c:ext xmlns:c16="http://schemas.microsoft.com/office/drawing/2014/chart" uri="{C3380CC4-5D6E-409C-BE32-E72D297353CC}">
              <c16:uniqueId val="{00000006-2086-47F2-BCDD-A7DAB0FCED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086-47F2-BCDD-A7DAB0FCED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18899</c:v>
                </c:pt>
                <c:pt idx="3">
                  <c:v>18596</c:v>
                </c:pt>
                <c:pt idx="6">
                  <c:v>18326</c:v>
                </c:pt>
                <c:pt idx="9">
                  <c:v>18065</c:v>
                </c:pt>
                <c:pt idx="12">
                  <c:v>16067</c:v>
                </c:pt>
              </c:numCache>
            </c:numRef>
          </c:val>
          <c:extLst>
            <c:ext xmlns:c16="http://schemas.microsoft.com/office/drawing/2014/chart" uri="{C3380CC4-5D6E-409C-BE32-E72D297353CC}">
              <c16:uniqueId val="{00000008-2086-47F2-BCDD-A7DAB0FCED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c:v>
                </c:pt>
                <c:pt idx="3">
                  <c:v>0</c:v>
                </c:pt>
                <c:pt idx="6">
                  <c:v>0</c:v>
                </c:pt>
                <c:pt idx="9">
                  <c:v>1</c:v>
                </c:pt>
                <c:pt idx="12">
                  <c:v>0</c:v>
                </c:pt>
              </c:numCache>
            </c:numRef>
          </c:val>
          <c:extLst>
            <c:ext xmlns:c16="http://schemas.microsoft.com/office/drawing/2014/chart" uri="{C3380CC4-5D6E-409C-BE32-E72D297353CC}">
              <c16:uniqueId val="{00000009-2086-47F2-BCDD-A7DAB0FCED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52403</c:v>
                </c:pt>
                <c:pt idx="3">
                  <c:v>56500</c:v>
                </c:pt>
                <c:pt idx="6">
                  <c:v>61947</c:v>
                </c:pt>
                <c:pt idx="9">
                  <c:v>62070</c:v>
                </c:pt>
                <c:pt idx="12">
                  <c:v>61639</c:v>
                </c:pt>
              </c:numCache>
            </c:numRef>
          </c:val>
          <c:extLst>
            <c:ext xmlns:c16="http://schemas.microsoft.com/office/drawing/2014/chart" uri="{C3380CC4-5D6E-409C-BE32-E72D297353CC}">
              <c16:uniqueId val="{0000000A-2086-47F2-BCDD-A7DAB0FCED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15557</c:v>
                </c:pt>
                <c:pt idx="2">
                  <c:v>#N/A</c:v>
                </c:pt>
                <c:pt idx="3">
                  <c:v>#N/A</c:v>
                </c:pt>
                <c:pt idx="4">
                  <c:v>17007</c:v>
                </c:pt>
                <c:pt idx="5">
                  <c:v>#N/A</c:v>
                </c:pt>
                <c:pt idx="6">
                  <c:v>#N/A</c:v>
                </c:pt>
                <c:pt idx="7">
                  <c:v>19076</c:v>
                </c:pt>
                <c:pt idx="8">
                  <c:v>#N/A</c:v>
                </c:pt>
                <c:pt idx="9">
                  <c:v>#N/A</c:v>
                </c:pt>
                <c:pt idx="10">
                  <c:v>18514</c:v>
                </c:pt>
                <c:pt idx="11">
                  <c:v>#N/A</c:v>
                </c:pt>
                <c:pt idx="12">
                  <c:v>#N/A</c:v>
                </c:pt>
                <c:pt idx="13">
                  <c:v>13820</c:v>
                </c:pt>
                <c:pt idx="14">
                  <c:v>#N/A</c:v>
                </c:pt>
              </c:numCache>
            </c:numRef>
          </c:val>
          <c:smooth val="0"/>
          <c:extLst>
            <c:ext xmlns:c16="http://schemas.microsoft.com/office/drawing/2014/chart" uri="{C3380CC4-5D6E-409C-BE32-E72D297353CC}">
              <c16:uniqueId val="{0000000B-2086-47F2-BCDD-A7DAB0FCED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5053</c:v>
                </c:pt>
                <c:pt idx="1">
                  <c:v>4556</c:v>
                </c:pt>
                <c:pt idx="2">
                  <c:v>5645</c:v>
                </c:pt>
              </c:numCache>
            </c:numRef>
          </c:val>
          <c:extLst>
            <c:ext xmlns:c16="http://schemas.microsoft.com/office/drawing/2014/chart" uri="{C3380CC4-5D6E-409C-BE32-E72D297353CC}">
              <c16:uniqueId val="{00000000-37EE-4A51-8269-4653B7B46F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1834</c:v>
                </c:pt>
                <c:pt idx="1">
                  <c:v>2102</c:v>
                </c:pt>
                <c:pt idx="2">
                  <c:v>3314</c:v>
                </c:pt>
              </c:numCache>
            </c:numRef>
          </c:val>
          <c:extLst>
            <c:ext xmlns:c16="http://schemas.microsoft.com/office/drawing/2014/chart" uri="{C3380CC4-5D6E-409C-BE32-E72D297353CC}">
              <c16:uniqueId val="{00000001-37EE-4A51-8269-4653B7B46F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4429</c:v>
                </c:pt>
                <c:pt idx="1">
                  <c:v>4544</c:v>
                </c:pt>
                <c:pt idx="2">
                  <c:v>4495</c:v>
                </c:pt>
              </c:numCache>
            </c:numRef>
          </c:val>
          <c:extLst>
            <c:ext xmlns:c16="http://schemas.microsoft.com/office/drawing/2014/chart" uri="{C3380CC4-5D6E-409C-BE32-E72D297353CC}">
              <c16:uniqueId val="{00000002-37EE-4A51-8269-4653B7B46F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219953735886858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{E313448A-8AB9-4C41-984C-E55142059D70}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8D1-4540-A2E9-57BF2E1EF2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{73C53F2D-3BF3-42E2-A87A-F37846F08285}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D1-4540-A2E9-57BF2E1EF2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{798909C6-0399-470E-8BCF-0129E8F97F1C}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D1-4540-A2E9-57BF2E1EF2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{27218B39-3E97-4648-B9C4-F3E4EF1B2527}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D1-4540-A2E9-57BF2E1EF2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{2A2D1AC4-9203-44D3-9999-828377A03545}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D1-4540-A2E9-57BF2E1EF226}"/>
                </c:ext>
              </c:extLst>
            </c:dLbl>
            <c:dLbl>
              <c:idx val="8"/>
              <c:layout>
                <c:manualLayout>
                  <c:x val="-2.7070447203257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{C652A86A-B243-49A4-A222-961BE95850DC}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8D1-4540-A2E9-57BF2E1EF2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{A5579A96-9087-49A5-91B7-B15376EF280A}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8D1-4540-A2E9-57BF2E1EF22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{AEF58D5F-F4E3-4040-8AD0-747245568376}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8D1-4540-A2E9-57BF2E1EF2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{E7FC5AE0-1D74-4897-8F51-4CC505CFB69A}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8D1-4540-A2E9-57BF2E1EF2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66.2</c:v>
                </c:pt>
                <c:pt idx="8">
                  <c:v>66</c:v>
                </c:pt>
                <c:pt idx="16">
                  <c:v>64.5</c:v>
                </c:pt>
                <c:pt idx="24">
                  <c:v>65.099999999999994</c:v>
                </c:pt>
                <c:pt idx="32">
                  <c:v>66.400000000000006</c:v>
                </c:pt>
              </c:numCache>
            </c:numRef>
          </c:xVal>
          <c:yVal>
            <c:numRef>
              <c:f>公会計指標分析・財政指標組合せ分析表!$BP$51:$DC$51</c:f>
              <c:numCache>
                <c:formatCode>#,##0.0;"▲ "#,##0.0</c:formatCode>
                <c:ptCount val="40"/>
                <c:pt idx="0">
                  <c:v>67.8</c:v>
                </c:pt>
                <c:pt idx="8">
                  <c:v>73.400000000000006</c:v>
                </c:pt>
                <c:pt idx="16">
                  <c:v>82.9</c:v>
                </c:pt>
                <c:pt idx="24">
                  <c:v>78.400000000000006</c:v>
                </c:pt>
                <c:pt idx="32">
                  <c:v>55.1</c:v>
                </c:pt>
              </c:numCache>
            </c:numRef>
          </c:yVal>
          <c:smooth val="0"/>
          <c:extLst>
            <c:ext xmlns:c16="http://schemas.microsoft.com/office/drawing/2014/chart" uri="{C3380CC4-5D6E-409C-BE32-E72D297353CC}">
              <c16:uniqueId val="{00000009-58D1-4540-A2E9-57BF2E1EF2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{1993FA8D-34DA-4555-9D05-463D94FA87A6}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8D1-4540-A2E9-57BF2E1EF2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{04467C62-C98A-45BE-A62D-430C88482012}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D1-4540-A2E9-57BF2E1EF2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{20DFC92A-6B3B-4F14-844F-4C1089FE5B5C}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D1-4540-A2E9-57BF2E1EF2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{77DF0F3C-9D84-418E-8DBC-54BD121BB778}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D1-4540-A2E9-57BF2E1EF2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{A89C12B7-0720-4EDD-A731-EFC555286A20}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D1-4540-A2E9-57BF2E1EF2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{F2FA21B0-2315-4EEC-8DE3-97E9716BD035}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8D1-4540-A2E9-57BF2E1EF226}"/>
                </c:ext>
              </c:extLst>
            </c:dLbl>
            <c:dLbl>
              <c:idx val="16"/>
              <c:layout>
                <c:manualLayout>
                  <c:x val="-3.135925513787643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{E495A4DC-4970-466E-9E6E-806CC60A4E44}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8D1-4540-A2E9-57BF2E1EF226}"/>
                </c:ext>
              </c:extLst>
            </c:dLbl>
            <c:dLbl>
              <c:idx val="24"/>
              <c:layout>
                <c:manualLayout>
                  <c:x val="-3.2672246162591886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{E66ED95E-52A4-48BE-9359-857CA8942886}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8D1-4540-A2E9-57BF2E1EF2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{5A0E2095-2150-4EF1-96C8-28D78A0390AA}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8D1-4540-A2E9-57BF2E1EF2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63</c:v>
                </c:pt>
              </c:numCache>
            </c:numRef>
          </c:xVal>
          <c:yVal>
            <c:numRef>
              <c:f>公会計指標分析・財政指標組合せ分析表!$BP$55:$DC$55</c:f>
              <c:numCache>
                <c:formatCode>#,##0.0;"▲ "#,##0.0</c:formatCode>
                <c:ptCount val="40"/>
                <c:pt idx="0">
                  <c:v>51.2</c:v>
                </c:pt>
                <c:pt idx="8">
                  <c:v>47.2</c:v>
                </c:pt>
                <c:pt idx="16">
                  <c:v>49.5</c:v>
                </c:pt>
                <c:pt idx="24">
                  <c:v>46.9</c:v>
                </c:pt>
                <c:pt idx="32">
                  <c:v>4.0999999999999996</c:v>
                </c:pt>
              </c:numCache>
            </c:numRef>
          </c:yVal>
          <c:smooth val="0"/>
          <c:extLst>
            <c:ext xmlns:c16="http://schemas.microsoft.com/office/drawing/2014/chart" uri="{C3380CC4-5D6E-409C-BE32-E72D297353CC}">
              <c16:uniqueId val="{00000013-58D1-4540-A2E9-57BF2E1EF226}"/>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{715E3C1E-562F-4149-9688-B7C7D4C6B63C}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89D-46BF-83A5-C1D82436C2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{B713A02E-6BD5-417B-A0B4-87C7D091B3A3}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9D-46BF-83A5-C1D82436C2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{C1F6EEEE-A1A7-4024-9B70-6278961688D9}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9D-46BF-83A5-C1D82436C2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{92AE0B69-B863-4577-9E0F-18D0EA65ADFC}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9D-46BF-83A5-C1D82436C2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{04C8BD71-2127-4FC2-8E41-F5887C3673C5}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9D-46BF-83A5-C1D82436C20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{F03ACD98-65AA-43B3-BD15-175B6F262F59}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89D-46BF-83A5-C1D82436C20D}"/>
                </c:ext>
              </c:extLst>
            </c:dLbl>
            <c:dLbl>
              <c:idx val="16"/>
              <c:layout>
                <c:manualLayout>
                  <c:x val="-2.671092594124188E-2"/>
                  <c:y val="-5.81047285888757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{A991735F-FF9A-4CA7-9BD5-848F2711CD9C}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89D-46BF-83A5-C1D82436C20D}"/>
                </c:ext>
              </c:extLst>
            </c:dLbl>
            <c:dLbl>
              <c:idx val="24"/>
              <c:layout>
                <c:manualLayout>
                  <c:x val="-3.6429759508909289E-2"/>
                  <c:y val="-6.67285655867120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{32F18614-35E1-4A54-992F-7CED2AFCB741}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89D-46BF-83A5-C1D82436C20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{AE4FA5FA-AC91-46F1-A916-739C597983CF}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89D-46BF-83A5-C1D82436C2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6.8</c:v>
                </c:pt>
                <c:pt idx="16">
                  <c:v>6.4</c:v>
                </c:pt>
                <c:pt idx="24">
                  <c:v>6.5</c:v>
                </c:pt>
                <c:pt idx="32">
                  <c:v>6.5</c:v>
                </c:pt>
              </c:numCache>
            </c:numRef>
          </c:xVal>
          <c:yVal>
            <c:numRef>
              <c:f>公会計指標分析・財政指標組合せ分析表!$BP$73:$DC$73</c:f>
              <c:numCache>
                <c:formatCode>#,##0.0;"▲ "#,##0.0</c:formatCode>
                <c:ptCount val="40"/>
                <c:pt idx="0">
                  <c:v>67.8</c:v>
                </c:pt>
                <c:pt idx="8">
                  <c:v>73.400000000000006</c:v>
                </c:pt>
                <c:pt idx="16">
                  <c:v>82.9</c:v>
                </c:pt>
                <c:pt idx="24">
                  <c:v>78.400000000000006</c:v>
                </c:pt>
                <c:pt idx="32">
                  <c:v>55.1</c:v>
                </c:pt>
              </c:numCache>
            </c:numRef>
          </c:yVal>
          <c:smooth val="0"/>
          <c:extLst>
            <c:ext xmlns:c16="http://schemas.microsoft.com/office/drawing/2014/chart" uri="{C3380CC4-5D6E-409C-BE32-E72D297353CC}">
              <c16:uniqueId val="{00000009-089D-46BF-83A5-C1D82436C2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{EAF0C109-42AE-4137-B009-8293995F9145}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89D-46BF-83A5-C1D82436C2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{0D640FC6-09CD-4102-B1B1-322FF80D089D}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9D-46BF-83A5-C1D82436C2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{6C9E4D46-8DEF-4B7F-BC0A-A9EC960EF32E}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9D-46BF-83A5-C1D82436C2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{920128EE-68BB-4D7D-9EE7-A8FB106927F2}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9D-46BF-83A5-C1D82436C2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{08DEC7A2-63D2-4402-9186-3E4476BB720D}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9D-46BF-83A5-C1D82436C20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{57849E15-AFEE-4E51-B75D-4B159AB079AE}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89D-46BF-83A5-C1D82436C20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{0E8BB2F9-CAA3-45E3-B500-1821D4E0D8D8}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89D-46BF-83A5-C1D82436C20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{4FDAF667-D207-43F3-8716-2866CD7E8C90}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89D-46BF-83A5-C1D82436C20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{BCD23ABD-4C41-452D-A3A2-59BB6688E8F1}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89D-46BF-83A5-C1D82436C2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5.0999999999999996</c:v>
                </c:pt>
              </c:numCache>
            </c:numRef>
          </c:xVal>
          <c:yVal>
            <c:numRef>
              <c:f>公会計指標分析・財政指標組合せ分析表!$BP$77:$DC$77</c:f>
              <c:numCache>
                <c:formatCode>#,##0.0;"▲ "#,##0.0</c:formatCode>
                <c:ptCount val="40"/>
                <c:pt idx="0">
                  <c:v>51.2</c:v>
                </c:pt>
                <c:pt idx="8">
                  <c:v>47.2</c:v>
                </c:pt>
                <c:pt idx="16">
                  <c:v>49.5</c:v>
                </c:pt>
                <c:pt idx="24">
                  <c:v>46.9</c:v>
                </c:pt>
                <c:pt idx="32">
                  <c:v>4.0999999999999996</c:v>
                </c:pt>
              </c:numCache>
            </c:numRef>
          </c:yVal>
          <c:smooth val="0"/>
          <c:extLst>
            <c:ext xmlns:c16="http://schemas.microsoft.com/office/drawing/2014/chart" uri="{C3380CC4-5D6E-409C-BE32-E72D297353CC}">
              <c16:uniqueId val="{00000013-089D-46BF-83A5-C1D82436C20D}"/>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公営企業の市債残高減少に伴い、公営企業の元利償還金に対する繰入金は</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百万円減少したものの、臨時財政対策債や合併特例債等の元利償還金が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62</a:t>
          </a:r>
          <a:r>
            <a:rPr kumimoji="1" lang="ja-JP" altLang="en-US" sz="1200">
              <a:latin typeface="ＭＳ ゴシック" pitchFamily="49" charset="-128"/>
              <a:ea typeface="ＭＳ ゴシック" pitchFamily="49" charset="-128"/>
            </a:rPr>
            <a:t>百万円増加した結果、実質公債費比率の分子は、</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百万円増加している。</a:t>
          </a:r>
        </a:p>
        <a:p>
          <a:r>
            <a:rPr kumimoji="1" lang="ja-JP" altLang="en-US" sz="1200">
              <a:latin typeface="ＭＳ ゴシック" pitchFamily="49" charset="-128"/>
              <a:ea typeface="ＭＳ ゴシック" pitchFamily="49" charset="-128"/>
            </a:rPr>
            <a:t>　今後についても、近年の大型事業の実施に伴い借り入れた合併特例債等の地方債の償還が本格化することに加え、さらに大型事業の実施に伴う地方債の借入を予定しているころから、公債費の増加を見込んでおり、財政環境は厳しい状況が続いていくものと認識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財政調整基金及び減債基金の増加により、充当可能基金が</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66</a:t>
          </a:r>
          <a:r>
            <a:rPr kumimoji="1" lang="ja-JP" altLang="en-US" sz="1300">
              <a:latin typeface="ＭＳ ゴシック" pitchFamily="49" charset="-128"/>
              <a:ea typeface="ＭＳ ゴシック" pitchFamily="49" charset="-128"/>
            </a:rPr>
            <a:t>百万円増加したことに加え、公営企業等の市債残高減少に伴い、公営企業等繰入見込額が</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98</a:t>
          </a:r>
          <a:r>
            <a:rPr kumimoji="1" lang="ja-JP" altLang="en-US" sz="1300">
              <a:latin typeface="ＭＳ ゴシック" pitchFamily="49" charset="-128"/>
              <a:ea typeface="ＭＳ ゴシック" pitchFamily="49" charset="-128"/>
            </a:rPr>
            <a:t>百万円減少したこと等により、昨年度と比較して将来負担比率の分子は、</a:t>
          </a:r>
          <a:r>
            <a:rPr kumimoji="1" lang="en-US" altLang="ja-JP" sz="1300">
              <a:latin typeface="ＭＳ ゴシック" pitchFamily="49" charset="-128"/>
              <a:ea typeface="ＭＳ ゴシック" pitchFamily="49" charset="-128"/>
            </a:rPr>
            <a:t>46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94</a:t>
          </a:r>
          <a:r>
            <a:rPr kumimoji="1" lang="ja-JP" altLang="en-US" sz="1300">
              <a:latin typeface="ＭＳ ゴシック" pitchFamily="49" charset="-128"/>
              <a:ea typeface="ＭＳ ゴシック" pitchFamily="49" charset="-128"/>
            </a:rPr>
            <a:t>百万円減少している。</a:t>
          </a:r>
        </a:p>
        <a:p>
          <a:r>
            <a:rPr kumimoji="1" lang="ja-JP" altLang="en-US" sz="1300">
              <a:latin typeface="ＭＳ ゴシック" pitchFamily="49" charset="-128"/>
              <a:ea typeface="ＭＳ ゴシック" pitchFamily="49" charset="-128"/>
            </a:rPr>
            <a:t>　しかし、今後、大型事業の実施に伴う地方債の借入が見込まれていることから、事業実施方法や事業規模の精査により、地方債借入額の抑制を図る必要がある。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財政調整基金及び減債基金の</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つを合わせた基金残高は約</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百万円と前年同比で約</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百万円の増加となっている。また、福祉基金、ひうち緑地等管理基金等は、それぞれ事業実施に伴い基金を取り崩したことから基金残高は減少している。この結果、基金全体では約</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年度においては、財政調整基金及び減債基金の積み増し等により、基金全体としての残高は増加した。　</a:t>
          </a: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今後は、過年度に借り入れた合併特例債等の償還が本格化し、公債費の増加が見込まれることから、減債基金の取崩しにより、公債費負担増加の抑制を図っていくほか、公共施設マネジメントの推進を図るため、新たな基金を創設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・合併振興基金：本市における市民の連帯の強化及び地域振興に要する経費。</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・福祉基金：高齢者等の社会参加の促進及び、保健福祉の増進を図る事業に要する経費。</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・ひうち緑地等管理基金：東部臨海土地造成事業により施行した緑地等の管理に要する経費。</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・水産資源育成基金：東部臨海土地造成事業に伴う水産資源育成事業に要する経費。</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・漁業振興対策基金：西条地区</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旧西條市</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の漁業振興対策事業に要する経費。</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・合併振興基金：利子の積み立てによる増加。</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・福祉基金：シルバーカー購入費補助金、タクシー利用助成などの社会福祉基金事業実施による減少。</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・ひうち緑地等管理基金：ひうち地域の樹木管理、除草清掃等委託実施による減少。</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・水産資源育成基金：ひうち地域で放流するクルマエビ等種苗購入費等による減少。</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年度から令和元年度までの</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カ年で積立限度額の</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を積み立てた。今後は、積立の財源として借り入れた合併特例債の償還が完了した額に限り、活用が可能とされていることから、市民の連帯の強化及び地域振興に要する経費に充当していく見込みとなっている。</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・福祉基金：福祉基金事業の財源とするため毎年度取り崩し予定。</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・ひうち緑地等管理基金：：ひうち地域の緑地管理の財源とするため毎年度取り崩し予定。</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・水産資源育成基金：ひうち地域で実施する漁業振興対策事業の財源とするため毎年度取り崩し予定。</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一般会計の財源不足に対応するため約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百万円を積み立てたことから、基金残高は約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年度間の財源不足の備えや、災害等により生じる予期せぬ支出・減収に充てるための財源ともなることから、一定額の確保が必要であり、歳入水準に見合った歳出構造への転換を図るなど、財源の確保に努めていく。</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庁舎整備に係る元利償還金等市債償還の財源として約</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百万円を取り崩したものの、令和</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年度においては、普通交付税において追加算定された臨時財政対策債償還基金費等により、今後の公債費の増加に備え、約</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百万円を積み立てたことから、約</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今後の公債費負担増加の抑制を図るため、毎年度増加分の一定額を取り崩しにより対応していく。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年度は、昨年度から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ポイント悪化し、類似団体と比較すると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ポイント、愛媛県平均と比較すると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ポイント悪い状況となっている。これは、老朽化した資産を多く抱えていることを表しており、施設の更新・修繕等に係る費用の増加が想定される。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このことから、公共施設等総合管理計画に基づき、計画的に施設の統廃合を進め、長期的視点に立った施設の更新・修繕等を実施することで、財政負担の抑制に努める。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1" name="直線コネクタ 60"/>
        <xdr:cNvCxnSpPr/>
      </xdr:nvCxnSpPr>
      <xdr:spPr>
        <a:xfrm flipV="1">
          <a:off x="4760595" y="4575492"/>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2" name="有形固定資産減価償却率最小値テキスト"/>
        <xdr:cNvSpPr txBox="1"/>
      </xdr:nvSpPr>
      <xdr:spPr>
        <a:xfrm>
          <a:off x="4813300" y="583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3" name="直線コネクタ 62"/>
        <xdr:cNvCxnSpPr/>
      </xdr:nvCxnSpPr>
      <xdr:spPr>
        <a:xfrm>
          <a:off x="4673600" y="582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4" name="有形固定資産減価償却率最大値テキスト"/>
        <xdr:cNvSpPr txBox="1"/>
      </xdr:nvSpPr>
      <xdr:spPr>
        <a:xfrm>
          <a:off x="4813300" y="43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5" name="直線コネクタ 64"/>
        <xdr:cNvCxnSpPr/>
      </xdr:nvCxnSpPr>
      <xdr:spPr>
        <a:xfrm>
          <a:off x="4673600" y="457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66" name="有形固定資産減価償却率平均値テキスト"/>
        <xdr:cNvSpPr txBox="1"/>
      </xdr:nvSpPr>
      <xdr:spPr>
        <a:xfrm>
          <a:off x="4813300" y="522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67" name="フローチャート: 判断 66"/>
        <xdr:cNvSpPr/>
      </xdr:nvSpPr>
      <xdr:spPr>
        <a:xfrm>
          <a:off x="4711700" y="53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68" name="フローチャート: 判断 67"/>
        <xdr:cNvSpPr/>
      </xdr:nvSpPr>
      <xdr:spPr>
        <a:xfrm>
          <a:off x="4000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115253</xdr:rowOff>
    </xdr:from>
    <xdr:to>
      <xdr:col>15</xdr:col>
      <xdr:colOff>187325</xdr:colOff>
      <xdr:row>31</xdr:row>
      <xdr:rowOff>45403</xdr:rowOff>
    </xdr:to>
    <xdr:sp macro="" textlink="">
      <xdr:nvSpPr>
        <xdr:cNvPr id="69" name="フローチャート: 判断 68"/>
        <xdr:cNvSpPr/>
      </xdr:nvSpPr>
      <xdr:spPr>
        <a:xfrm>
          <a:off x="3238500" y="525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0" name="フローチャート: 判断 69"/>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167958</xdr:rowOff>
    </xdr:from>
    <xdr:to>
      <xdr:col>7</xdr:col>
      <xdr:colOff>187325</xdr:colOff>
      <xdr:row>30</xdr:row>
      <xdr:rowOff>98108</xdr:rowOff>
    </xdr:to>
    <xdr:sp macro="" textlink="">
      <xdr:nvSpPr>
        <xdr:cNvPr id="71" name="フローチャート: 判断 70"/>
        <xdr:cNvSpPr/>
      </xdr:nvSpPr>
      <xdr:spPr>
        <a:xfrm>
          <a:off x="1714500" y="514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77" name="楕円 76"/>
        <xdr:cNvSpPr/>
      </xdr:nvSpPr>
      <xdr:spPr>
        <a:xfrm>
          <a:off x="47117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78" name="有形固定資産減価償却率該当値テキスト"/>
        <xdr:cNvSpPr txBox="1"/>
      </xdr:nvSpPr>
      <xdr:spPr>
        <a:xfrm>
          <a:off x="48133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170497</xdr:rowOff>
    </xdr:from>
    <xdr:to>
      <xdr:col>19</xdr:col>
      <xdr:colOff>187325</xdr:colOff>
      <xdr:row>32</xdr:row>
      <xdr:rowOff>100647</xdr:rowOff>
    </xdr:to>
    <xdr:sp macro="" textlink="">
      <xdr:nvSpPr>
        <xdr:cNvPr id="79" name="楕円 78"/>
        <xdr:cNvSpPr/>
      </xdr:nvSpPr>
      <xdr:spPr>
        <a:xfrm>
          <a:off x="4000500" y="548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49847</xdr:rowOff>
    </xdr:from>
    <xdr:to>
      <xdr:col>23</xdr:col>
      <xdr:colOff>85725</xdr:colOff>
      <xdr:row>32</xdr:row>
      <xdr:rowOff>120015</xdr:rowOff>
    </xdr:to>
    <xdr:cxnSp macro="">
      <xdr:nvCxnSpPr>
        <xdr:cNvPr id="80" name="直線コネクタ 79"/>
        <xdr:cNvCxnSpPr/>
      </xdr:nvCxnSpPr>
      <xdr:spPr>
        <a:xfrm>
          <a:off x="4051300" y="5536247"/>
          <a:ext cx="7112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138113</xdr:rowOff>
    </xdr:from>
    <xdr:to>
      <xdr:col>15</xdr:col>
      <xdr:colOff>187325</xdr:colOff>
      <xdr:row>32</xdr:row>
      <xdr:rowOff>68263</xdr:rowOff>
    </xdr:to>
    <xdr:sp macro="" textlink="">
      <xdr:nvSpPr>
        <xdr:cNvPr id="81" name="楕円 80"/>
        <xdr:cNvSpPr/>
      </xdr:nvSpPr>
      <xdr:spPr>
        <a:xfrm>
          <a:off x="3238500" y="54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17463</xdr:rowOff>
    </xdr:from>
    <xdr:to>
      <xdr:col>19</xdr:col>
      <xdr:colOff>136525</xdr:colOff>
      <xdr:row>32</xdr:row>
      <xdr:rowOff>49847</xdr:rowOff>
    </xdr:to>
    <xdr:cxnSp macro="">
      <xdr:nvCxnSpPr>
        <xdr:cNvPr id="82" name="直線コネクタ 81"/>
        <xdr:cNvCxnSpPr/>
      </xdr:nvCxnSpPr>
      <xdr:spPr>
        <a:xfrm>
          <a:off x="3289300" y="5503863"/>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83" name="楕円 82"/>
        <xdr:cNvSpPr/>
      </xdr:nvSpPr>
      <xdr:spPr>
        <a:xfrm>
          <a:off x="2476500" y="55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17463</xdr:rowOff>
    </xdr:from>
    <xdr:to>
      <xdr:col>15</xdr:col>
      <xdr:colOff>136525</xdr:colOff>
      <xdr:row>32</xdr:row>
      <xdr:rowOff>98425</xdr:rowOff>
    </xdr:to>
    <xdr:cxnSp macro="">
      <xdr:nvCxnSpPr>
        <xdr:cNvPr id="84" name="直線コネクタ 83"/>
        <xdr:cNvCxnSpPr/>
      </xdr:nvCxnSpPr>
      <xdr:spPr>
        <a:xfrm flipV="1">
          <a:off x="2527300" y="5503863"/>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58420</xdr:rowOff>
    </xdr:from>
    <xdr:to>
      <xdr:col>7</xdr:col>
      <xdr:colOff>187325</xdr:colOff>
      <xdr:row>32</xdr:row>
      <xdr:rowOff>160020</xdr:rowOff>
    </xdr:to>
    <xdr:sp macro="" textlink="">
      <xdr:nvSpPr>
        <xdr:cNvPr id="85" name="楕円 84"/>
        <xdr:cNvSpPr/>
      </xdr:nvSpPr>
      <xdr:spPr>
        <a:xfrm>
          <a:off x="17145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98425</xdr:rowOff>
    </xdr:from>
    <xdr:to>
      <xdr:col>11</xdr:col>
      <xdr:colOff>136525</xdr:colOff>
      <xdr:row>32</xdr:row>
      <xdr:rowOff>109220</xdr:rowOff>
    </xdr:to>
    <xdr:cxnSp macro="">
      <xdr:nvCxnSpPr>
        <xdr:cNvPr id="86" name="直線コネクタ 85"/>
        <xdr:cNvCxnSpPr/>
      </xdr:nvCxnSpPr>
      <xdr:spPr>
        <a:xfrm flipV="1">
          <a:off x="1765300" y="558482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7" name="n_1aveValue有形固定資産減価償却率"/>
        <xdr:cNvSpPr txBox="1"/>
      </xdr:nvSpPr>
      <xdr:spPr>
        <a:xfrm>
          <a:off x="38360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61930</xdr:rowOff>
    </xdr:from>
    <xdr:ext cx="405111" cy="259045"/>
    <xdr:sp macro="" textlink="">
      <xdr:nvSpPr>
        <xdr:cNvPr id="88" name="n_2aveValue有形固定資産減価償却率"/>
        <xdr:cNvSpPr txBox="1"/>
      </xdr:nvSpPr>
      <xdr:spPr>
        <a:xfrm>
          <a:off x="3086744" y="503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89" name="n_3aveValue有形固定資産減価償却率"/>
        <xdr:cNvSpPr txBox="1"/>
      </xdr:nvSpPr>
      <xdr:spPr>
        <a:xfrm>
          <a:off x="23247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114635</xdr:rowOff>
    </xdr:from>
    <xdr:ext cx="405111" cy="259045"/>
    <xdr:sp macro="" textlink="">
      <xdr:nvSpPr>
        <xdr:cNvPr id="90" name="n_4aveValue有形固定資産減価償却率"/>
        <xdr:cNvSpPr txBox="1"/>
      </xdr:nvSpPr>
      <xdr:spPr>
        <a:xfrm>
          <a:off x="1562744" y="491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91774</xdr:rowOff>
    </xdr:from>
    <xdr:ext cx="405111" cy="259045"/>
    <xdr:sp macro="" textlink="">
      <xdr:nvSpPr>
        <xdr:cNvPr id="91" name="n_1mainValue有形固定資産減価償却率"/>
        <xdr:cNvSpPr txBox="1"/>
      </xdr:nvSpPr>
      <xdr:spPr>
        <a:xfrm>
          <a:off x="3836044" y="5578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59390</xdr:rowOff>
    </xdr:from>
    <xdr:ext cx="405111" cy="259045"/>
    <xdr:sp macro="" textlink="">
      <xdr:nvSpPr>
        <xdr:cNvPr id="92" name="n_2mainValue有形固定資産減価償却率"/>
        <xdr:cNvSpPr txBox="1"/>
      </xdr:nvSpPr>
      <xdr:spPr>
        <a:xfrm>
          <a:off x="3086744" y="554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93" name="n_3mainValue有形固定資産減価償却率"/>
        <xdr:cNvSpPr txBox="1"/>
      </xdr:nvSpPr>
      <xdr:spPr>
        <a:xfrm>
          <a:off x="2324744" y="562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151147</xdr:rowOff>
    </xdr:from>
    <xdr:ext cx="405111" cy="259045"/>
    <xdr:sp macro="" textlink="">
      <xdr:nvSpPr>
        <xdr:cNvPr id="94" name="n_4mainValue有形固定資産減価償却率"/>
        <xdr:cNvSpPr txBox="1"/>
      </xdr:nvSpPr>
      <xdr:spPr>
        <a:xfrm>
          <a:off x="1562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年度は、昨年度から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これは、普通交付税及び臨時財政対策債発行可能額の増により経常一般財源等が増加したことや、財政調整基金等の充当可能特定歳入が増加したこと等によるものである。しかし、類似団体、愛媛県、全国平均と比較すると昨年度同様悪い状況となっている。今後も、給食センター等の大型事業の実施に伴い地方債の借入が見込まれることから、事業実施方法や事業規模等の精査により、経費削減及び将来負担額の抑制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136398</xdr:rowOff>
    </xdr:to>
    <xdr:cxnSp macro="">
      <xdr:nvCxnSpPr>
        <xdr:cNvPr id="125" name="直線コネクタ 124"/>
        <xdr:cNvCxnSpPr/>
      </xdr:nvCxnSpPr>
      <xdr:spPr>
        <a:xfrm flipV="1">
          <a:off x="14793595" y="4489903"/>
          <a:ext cx="1269" cy="130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140225</xdr:rowOff>
    </xdr:from>
    <xdr:ext cx="469744" cy="259045"/>
    <xdr:sp macro="" textlink="">
      <xdr:nvSpPr>
        <xdr:cNvPr id="126" name="債務償還比率最小値テキスト"/>
        <xdr:cNvSpPr txBox="1"/>
      </xdr:nvSpPr>
      <xdr:spPr>
        <a:xfrm>
          <a:off x="14846300" y="57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136398</xdr:rowOff>
    </xdr:from>
    <xdr:to>
      <xdr:col>76</xdr:col>
      <xdr:colOff>111125</xdr:colOff>
      <xdr:row>33</xdr:row>
      <xdr:rowOff>136398</xdr:rowOff>
    </xdr:to>
    <xdr:cxnSp macro="">
      <xdr:nvCxnSpPr>
        <xdr:cNvPr id="127" name="直線コネクタ 126"/>
        <xdr:cNvCxnSpPr/>
      </xdr:nvCxnSpPr>
      <xdr:spPr>
        <a:xfrm>
          <a:off x="14706600" y="5794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17842</xdr:rowOff>
    </xdr:from>
    <xdr:ext cx="469744" cy="259045"/>
    <xdr:sp macro="" textlink="">
      <xdr:nvSpPr>
        <xdr:cNvPr id="130" name="債務償還比率平均値テキスト"/>
        <xdr:cNvSpPr txBox="1"/>
      </xdr:nvSpPr>
      <xdr:spPr>
        <a:xfrm>
          <a:off x="14846300" y="4989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166415</xdr:rowOff>
    </xdr:from>
    <xdr:to>
      <xdr:col>76</xdr:col>
      <xdr:colOff>73025</xdr:colOff>
      <xdr:row>30</xdr:row>
      <xdr:rowOff>96565</xdr:rowOff>
    </xdr:to>
    <xdr:sp macro="" textlink="">
      <xdr:nvSpPr>
        <xdr:cNvPr id="131" name="フローチャート: 判断 130"/>
        <xdr:cNvSpPr/>
      </xdr:nvSpPr>
      <xdr:spPr>
        <a:xfrm>
          <a:off x="14744700" y="513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62892</xdr:rowOff>
    </xdr:from>
    <xdr:to>
      <xdr:col>72</xdr:col>
      <xdr:colOff>123825</xdr:colOff>
      <xdr:row>32</xdr:row>
      <xdr:rowOff>164492</xdr:rowOff>
    </xdr:to>
    <xdr:sp macro="" textlink="">
      <xdr:nvSpPr>
        <xdr:cNvPr id="132" name="フローチャート: 判断 131"/>
        <xdr:cNvSpPr/>
      </xdr:nvSpPr>
      <xdr:spPr>
        <a:xfrm>
          <a:off x="14033500" y="554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96357</xdr:rowOff>
    </xdr:from>
    <xdr:to>
      <xdr:col>68</xdr:col>
      <xdr:colOff>123825</xdr:colOff>
      <xdr:row>33</xdr:row>
      <xdr:rowOff>26507</xdr:rowOff>
    </xdr:to>
    <xdr:sp macro="" textlink="">
      <xdr:nvSpPr>
        <xdr:cNvPr id="133" name="フローチャート: 判断 132"/>
        <xdr:cNvSpPr/>
      </xdr:nvSpPr>
      <xdr:spPr>
        <a:xfrm>
          <a:off x="13271500" y="558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19867</xdr:rowOff>
    </xdr:from>
    <xdr:to>
      <xdr:col>64</xdr:col>
      <xdr:colOff>123825</xdr:colOff>
      <xdr:row>32</xdr:row>
      <xdr:rowOff>121467</xdr:rowOff>
    </xdr:to>
    <xdr:sp macro="" textlink="">
      <xdr:nvSpPr>
        <xdr:cNvPr id="134" name="フローチャート: 判断 133"/>
        <xdr:cNvSpPr/>
      </xdr:nvSpPr>
      <xdr:spPr>
        <a:xfrm>
          <a:off x="12509500" y="550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5" name="フローチャート: 判断 134"/>
        <xdr:cNvSpPr/>
      </xdr:nvSpPr>
      <xdr:spPr>
        <a:xfrm>
          <a:off x="11747500" y="549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18134</xdr:rowOff>
    </xdr:from>
    <xdr:to>
      <xdr:col>76</xdr:col>
      <xdr:colOff>73025</xdr:colOff>
      <xdr:row>31</xdr:row>
      <xdr:rowOff>119734</xdr:rowOff>
    </xdr:to>
    <xdr:sp macro="" textlink="">
      <xdr:nvSpPr>
        <xdr:cNvPr id="141" name="楕円 140"/>
        <xdr:cNvSpPr/>
      </xdr:nvSpPr>
      <xdr:spPr>
        <a:xfrm>
          <a:off x="14744700" y="53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168011</xdr:rowOff>
    </xdr:from>
    <xdr:ext cx="469744" cy="259045"/>
    <xdr:sp macro="" textlink="">
      <xdr:nvSpPr>
        <xdr:cNvPr id="142" name="債務償還比率該当値テキスト"/>
        <xdr:cNvSpPr txBox="1"/>
      </xdr:nvSpPr>
      <xdr:spPr>
        <a:xfrm>
          <a:off x="14846300" y="53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120297</xdr:rowOff>
    </xdr:from>
    <xdr:to>
      <xdr:col>72</xdr:col>
      <xdr:colOff>123825</xdr:colOff>
      <xdr:row>34</xdr:row>
      <xdr:rowOff>50447</xdr:rowOff>
    </xdr:to>
    <xdr:sp macro="" textlink="">
      <xdr:nvSpPr>
        <xdr:cNvPr id="143" name="楕円 142"/>
        <xdr:cNvSpPr/>
      </xdr:nvSpPr>
      <xdr:spPr>
        <a:xfrm>
          <a:off x="14033500" y="57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68934</xdr:rowOff>
    </xdr:from>
    <xdr:to>
      <xdr:col>76</xdr:col>
      <xdr:colOff>22225</xdr:colOff>
      <xdr:row>33</xdr:row>
      <xdr:rowOff>171097</xdr:rowOff>
    </xdr:to>
    <xdr:cxnSp macro="">
      <xdr:nvCxnSpPr>
        <xdr:cNvPr id="144" name="直線コネクタ 143"/>
        <xdr:cNvCxnSpPr/>
      </xdr:nvCxnSpPr>
      <xdr:spPr>
        <a:xfrm flipV="1">
          <a:off x="14084300" y="5383884"/>
          <a:ext cx="711200" cy="44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155303</xdr:rowOff>
    </xdr:from>
    <xdr:to>
      <xdr:col>68</xdr:col>
      <xdr:colOff>123825</xdr:colOff>
      <xdr:row>34</xdr:row>
      <xdr:rowOff>85453</xdr:rowOff>
    </xdr:to>
    <xdr:sp macro="" textlink="">
      <xdr:nvSpPr>
        <xdr:cNvPr id="145" name="楕円 144"/>
        <xdr:cNvSpPr/>
      </xdr:nvSpPr>
      <xdr:spPr>
        <a:xfrm>
          <a:off x="13271500" y="58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171097</xdr:rowOff>
    </xdr:from>
    <xdr:to>
      <xdr:col>72</xdr:col>
      <xdr:colOff>73025</xdr:colOff>
      <xdr:row>34</xdr:row>
      <xdr:rowOff>34653</xdr:rowOff>
    </xdr:to>
    <xdr:cxnSp macro="">
      <xdr:nvCxnSpPr>
        <xdr:cNvPr id="146" name="直線コネクタ 145"/>
        <xdr:cNvCxnSpPr/>
      </xdr:nvCxnSpPr>
      <xdr:spPr>
        <a:xfrm flipV="1">
          <a:off x="13322300" y="5828947"/>
          <a:ext cx="762000" cy="3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139727</xdr:rowOff>
    </xdr:from>
    <xdr:to>
      <xdr:col>64</xdr:col>
      <xdr:colOff>123825</xdr:colOff>
      <xdr:row>34</xdr:row>
      <xdr:rowOff>69877</xdr:rowOff>
    </xdr:to>
    <xdr:sp macro="" textlink="">
      <xdr:nvSpPr>
        <xdr:cNvPr id="147" name="楕円 146"/>
        <xdr:cNvSpPr/>
      </xdr:nvSpPr>
      <xdr:spPr>
        <a:xfrm>
          <a:off x="12509500" y="57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19077</xdr:rowOff>
    </xdr:from>
    <xdr:to>
      <xdr:col>68</xdr:col>
      <xdr:colOff>73025</xdr:colOff>
      <xdr:row>34</xdr:row>
      <xdr:rowOff>34653</xdr:rowOff>
    </xdr:to>
    <xdr:cxnSp macro="">
      <xdr:nvCxnSpPr>
        <xdr:cNvPr id="148" name="直線コネクタ 147"/>
        <xdr:cNvCxnSpPr/>
      </xdr:nvCxnSpPr>
      <xdr:spPr>
        <a:xfrm>
          <a:off x="12560300" y="5848377"/>
          <a:ext cx="7620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17435</xdr:rowOff>
    </xdr:from>
    <xdr:to>
      <xdr:col>60</xdr:col>
      <xdr:colOff>123825</xdr:colOff>
      <xdr:row>33</xdr:row>
      <xdr:rowOff>119035</xdr:rowOff>
    </xdr:to>
    <xdr:sp macro="" textlink="">
      <xdr:nvSpPr>
        <xdr:cNvPr id="149" name="楕円 148"/>
        <xdr:cNvSpPr/>
      </xdr:nvSpPr>
      <xdr:spPr>
        <a:xfrm>
          <a:off x="11747500" y="5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68235</xdr:rowOff>
    </xdr:from>
    <xdr:to>
      <xdr:col>64</xdr:col>
      <xdr:colOff>73025</xdr:colOff>
      <xdr:row>34</xdr:row>
      <xdr:rowOff>19077</xdr:rowOff>
    </xdr:to>
    <xdr:cxnSp macro="">
      <xdr:nvCxnSpPr>
        <xdr:cNvPr id="150" name="直線コネクタ 149"/>
        <xdr:cNvCxnSpPr/>
      </xdr:nvCxnSpPr>
      <xdr:spPr>
        <a:xfrm>
          <a:off x="11798300" y="5726085"/>
          <a:ext cx="762000" cy="12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9569</xdr:rowOff>
    </xdr:from>
    <xdr:ext cx="469744" cy="259045"/>
    <xdr:sp macro="" textlink="">
      <xdr:nvSpPr>
        <xdr:cNvPr id="151" name="n_1aveValue債務償還比率"/>
        <xdr:cNvSpPr txBox="1"/>
      </xdr:nvSpPr>
      <xdr:spPr>
        <a:xfrm>
          <a:off x="13836727" y="532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43034</xdr:rowOff>
    </xdr:from>
    <xdr:ext cx="469744" cy="259045"/>
    <xdr:sp macro="" textlink="">
      <xdr:nvSpPr>
        <xdr:cNvPr id="152" name="n_2aveValue債務償還比率"/>
        <xdr:cNvSpPr txBox="1"/>
      </xdr:nvSpPr>
      <xdr:spPr>
        <a:xfrm>
          <a:off x="13087427" y="535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137994</xdr:rowOff>
    </xdr:from>
    <xdr:ext cx="469744" cy="259045"/>
    <xdr:sp macro="" textlink="">
      <xdr:nvSpPr>
        <xdr:cNvPr id="153" name="n_3aveValue債務償還比率"/>
        <xdr:cNvSpPr txBox="1"/>
      </xdr:nvSpPr>
      <xdr:spPr>
        <a:xfrm>
          <a:off x="12325427" y="528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4" name="n_4aveValue債務償還比率"/>
        <xdr:cNvSpPr txBox="1"/>
      </xdr:nvSpPr>
      <xdr:spPr>
        <a:xfrm>
          <a:off x="11563427" y="526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41574</xdr:rowOff>
    </xdr:from>
    <xdr:ext cx="469744" cy="259045"/>
    <xdr:sp macro="" textlink="">
      <xdr:nvSpPr>
        <xdr:cNvPr id="155" name="n_1mainValue債務償還比率"/>
        <xdr:cNvSpPr txBox="1"/>
      </xdr:nvSpPr>
      <xdr:spPr>
        <a:xfrm>
          <a:off x="13836727" y="587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76580</xdr:rowOff>
    </xdr:from>
    <xdr:ext cx="469744" cy="259045"/>
    <xdr:sp macro="" textlink="">
      <xdr:nvSpPr>
        <xdr:cNvPr id="156" name="n_2mainValue債務償還比率"/>
        <xdr:cNvSpPr txBox="1"/>
      </xdr:nvSpPr>
      <xdr:spPr>
        <a:xfrm>
          <a:off x="13087427" y="590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61004</xdr:rowOff>
    </xdr:from>
    <xdr:ext cx="469744" cy="259045"/>
    <xdr:sp macro="" textlink="">
      <xdr:nvSpPr>
        <xdr:cNvPr id="157" name="n_3mainValue債務償還比率"/>
        <xdr:cNvSpPr txBox="1"/>
      </xdr:nvSpPr>
      <xdr:spPr>
        <a:xfrm>
          <a:off x="12325427" y="58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110162</xdr:rowOff>
    </xdr:from>
    <xdr:ext cx="469744" cy="259045"/>
    <xdr:sp macro="" textlink="">
      <xdr:nvSpPr>
        <xdr:cNvPr id="158" name="n_4mainValue債務償還比率"/>
        <xdr:cNvSpPr txBox="1"/>
      </xdr:nvSpPr>
      <xdr:spPr>
        <a:xfrm>
          <a:off x="11563427" y="57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6"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53975</xdr:rowOff>
    </xdr:from>
    <xdr:to>
      <xdr:col>20</xdr:col>
      <xdr:colOff>38100</xdr:colOff>
      <xdr:row>36</xdr:row>
      <xdr:rowOff>155575</xdr:rowOff>
    </xdr:to>
    <xdr:sp macro="" textlink="">
      <xdr:nvSpPr>
        <xdr:cNvPr id="68" name="フローチャート: 判断 67"/>
        <xdr:cNvSpPr/>
      </xdr:nvSpPr>
      <xdr:spPr>
        <a:xfrm>
          <a:off x="374650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168275</xdr:rowOff>
    </xdr:from>
    <xdr:to>
      <xdr:col>15</xdr:col>
      <xdr:colOff>101600</xdr:colOff>
      <xdr:row>36</xdr:row>
      <xdr:rowOff>98425</xdr:rowOff>
    </xdr:to>
    <xdr:sp macro="" textlink="">
      <xdr:nvSpPr>
        <xdr:cNvPr id="69" name="フローチャート: 判断 68"/>
        <xdr:cNvSpPr/>
      </xdr:nvSpPr>
      <xdr:spPr>
        <a:xfrm>
          <a:off x="285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108267</xdr:rowOff>
    </xdr:from>
    <xdr:to>
      <xdr:col>10</xdr:col>
      <xdr:colOff>165100</xdr:colOff>
      <xdr:row>36</xdr:row>
      <xdr:rowOff>38417</xdr:rowOff>
    </xdr:to>
    <xdr:sp macro="" textlink="">
      <xdr:nvSpPr>
        <xdr:cNvPr id="70" name="フローチャート: 判断 69"/>
        <xdr:cNvSpPr/>
      </xdr:nvSpPr>
      <xdr:spPr>
        <a:xfrm>
          <a:off x="1968500" y="610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76835</xdr:rowOff>
    </xdr:from>
    <xdr:to>
      <xdr:col>6</xdr:col>
      <xdr:colOff>38100</xdr:colOff>
      <xdr:row>36</xdr:row>
      <xdr:rowOff>6985</xdr:rowOff>
    </xdr:to>
    <xdr:sp macro="" textlink="">
      <xdr:nvSpPr>
        <xdr:cNvPr id="71" name="フローチャート: 判断 70"/>
        <xdr:cNvSpPr/>
      </xdr:nvSpPr>
      <xdr:spPr>
        <a:xfrm>
          <a:off x="1079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125413</xdr:rowOff>
    </xdr:from>
    <xdr:to>
      <xdr:col>24</xdr:col>
      <xdr:colOff>114300</xdr:colOff>
      <xdr:row>38</xdr:row>
      <xdr:rowOff>55563</xdr:rowOff>
    </xdr:to>
    <xdr:sp macro="" textlink="">
      <xdr:nvSpPr>
        <xdr:cNvPr id="77" name="楕円 76"/>
        <xdr:cNvSpPr/>
      </xdr:nvSpPr>
      <xdr:spPr>
        <a:xfrm>
          <a:off x="45847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103840</xdr:rowOff>
    </xdr:from>
    <xdr:ext cx="405111" cy="259045"/>
    <xdr:sp macro="" textlink="">
      <xdr:nvSpPr>
        <xdr:cNvPr id="78" name="【道路】&#10;有形固定資産減価償却率該当値テキスト"/>
        <xdr:cNvSpPr txBox="1"/>
      </xdr:nvSpPr>
      <xdr:spPr>
        <a:xfrm>
          <a:off x="4673600" y="644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125413</xdr:rowOff>
    </xdr:from>
    <xdr:to>
      <xdr:col>20</xdr:col>
      <xdr:colOff>38100</xdr:colOff>
      <xdr:row>38</xdr:row>
      <xdr:rowOff>55563</xdr:rowOff>
    </xdr:to>
    <xdr:sp macro="" textlink="">
      <xdr:nvSpPr>
        <xdr:cNvPr id="79" name="楕円 78"/>
        <xdr:cNvSpPr/>
      </xdr:nvSpPr>
      <xdr:spPr>
        <a:xfrm>
          <a:off x="37465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4763</xdr:rowOff>
    </xdr:from>
    <xdr:to>
      <xdr:col>24</xdr:col>
      <xdr:colOff>63500</xdr:colOff>
      <xdr:row>38</xdr:row>
      <xdr:rowOff>4763</xdr:rowOff>
    </xdr:to>
    <xdr:cxnSp macro="">
      <xdr:nvCxnSpPr>
        <xdr:cNvPr id="80" name="直線コネクタ 79"/>
        <xdr:cNvCxnSpPr/>
      </xdr:nvCxnSpPr>
      <xdr:spPr>
        <a:xfrm>
          <a:off x="3797300" y="6519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113983</xdr:rowOff>
    </xdr:from>
    <xdr:to>
      <xdr:col>15</xdr:col>
      <xdr:colOff>101600</xdr:colOff>
      <xdr:row>38</xdr:row>
      <xdr:rowOff>44132</xdr:rowOff>
    </xdr:to>
    <xdr:sp macro="" textlink="">
      <xdr:nvSpPr>
        <xdr:cNvPr id="81" name="楕円 80"/>
        <xdr:cNvSpPr/>
      </xdr:nvSpPr>
      <xdr:spPr>
        <a:xfrm>
          <a:off x="28575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164782</xdr:rowOff>
    </xdr:from>
    <xdr:to>
      <xdr:col>19</xdr:col>
      <xdr:colOff>177800</xdr:colOff>
      <xdr:row>38</xdr:row>
      <xdr:rowOff>4763</xdr:rowOff>
    </xdr:to>
    <xdr:cxnSp macro="">
      <xdr:nvCxnSpPr>
        <xdr:cNvPr id="82" name="直線コネクタ 81"/>
        <xdr:cNvCxnSpPr/>
      </xdr:nvCxnSpPr>
      <xdr:spPr>
        <a:xfrm>
          <a:off x="2908300" y="65084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83" name="楕円 82"/>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164782</xdr:rowOff>
    </xdr:from>
    <xdr:to>
      <xdr:col>15</xdr:col>
      <xdr:colOff>50800</xdr:colOff>
      <xdr:row>38</xdr:row>
      <xdr:rowOff>19050</xdr:rowOff>
    </xdr:to>
    <xdr:cxnSp macro="">
      <xdr:nvCxnSpPr>
        <xdr:cNvPr id="84" name="直線コネクタ 83"/>
        <xdr:cNvCxnSpPr/>
      </xdr:nvCxnSpPr>
      <xdr:spPr>
        <a:xfrm flipV="1">
          <a:off x="2019300" y="6508432"/>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85408</xdr:rowOff>
    </xdr:from>
    <xdr:to>
      <xdr:col>6</xdr:col>
      <xdr:colOff>38100</xdr:colOff>
      <xdr:row>38</xdr:row>
      <xdr:rowOff>15557</xdr:rowOff>
    </xdr:to>
    <xdr:sp macro="" textlink="">
      <xdr:nvSpPr>
        <xdr:cNvPr id="85" name="楕円 84"/>
        <xdr:cNvSpPr/>
      </xdr:nvSpPr>
      <xdr:spPr>
        <a:xfrm>
          <a:off x="1079500" y="64290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136208</xdr:rowOff>
    </xdr:from>
    <xdr:to>
      <xdr:col>10</xdr:col>
      <xdr:colOff>114300</xdr:colOff>
      <xdr:row>38</xdr:row>
      <xdr:rowOff>19050</xdr:rowOff>
    </xdr:to>
    <xdr:cxnSp macro="">
      <xdr:nvCxnSpPr>
        <xdr:cNvPr id="86" name="直線コネクタ 85"/>
        <xdr:cNvCxnSpPr/>
      </xdr:nvCxnSpPr>
      <xdr:spPr>
        <a:xfrm>
          <a:off x="1130300" y="647985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652</xdr:rowOff>
    </xdr:from>
    <xdr:ext cx="405111" cy="259045"/>
    <xdr:sp macro="" textlink="">
      <xdr:nvSpPr>
        <xdr:cNvPr id="87" name="n_1aveValue【道路】&#10;有形固定資産減価償却率"/>
        <xdr:cNvSpPr txBox="1"/>
      </xdr:nvSpPr>
      <xdr:spPr>
        <a:xfrm>
          <a:off x="3582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114952</xdr:rowOff>
    </xdr:from>
    <xdr:ext cx="405111" cy="259045"/>
    <xdr:sp macro="" textlink="">
      <xdr:nvSpPr>
        <xdr:cNvPr id="88" name="n_2aveValue【道路】&#10;有形固定資産減価償却率"/>
        <xdr:cNvSpPr txBox="1"/>
      </xdr:nvSpPr>
      <xdr:spPr>
        <a:xfrm>
          <a:off x="2705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54944</xdr:rowOff>
    </xdr:from>
    <xdr:ext cx="405111" cy="259045"/>
    <xdr:sp macro="" textlink="">
      <xdr:nvSpPr>
        <xdr:cNvPr id="89" name="n_3aveValue【道路】&#10;有形固定資産減価償却率"/>
        <xdr:cNvSpPr txBox="1"/>
      </xdr:nvSpPr>
      <xdr:spPr>
        <a:xfrm>
          <a:off x="1816744" y="5884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23512</xdr:rowOff>
    </xdr:from>
    <xdr:ext cx="405111" cy="259045"/>
    <xdr:sp macro="" textlink="">
      <xdr:nvSpPr>
        <xdr:cNvPr id="90" name="n_4aveValue【道路】&#10;有形固定資産減価償却率"/>
        <xdr:cNvSpPr txBox="1"/>
      </xdr:nvSpPr>
      <xdr:spPr>
        <a:xfrm>
          <a:off x="9277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46690</xdr:rowOff>
    </xdr:from>
    <xdr:ext cx="405111" cy="259045"/>
    <xdr:sp macro="" textlink="">
      <xdr:nvSpPr>
        <xdr:cNvPr id="91" name="n_1mainValue【道路】&#10;有形固定資産減価償却率"/>
        <xdr:cNvSpPr txBox="1"/>
      </xdr:nvSpPr>
      <xdr:spPr>
        <a:xfrm>
          <a:off x="3582044" y="6561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35259</xdr:rowOff>
    </xdr:from>
    <xdr:ext cx="405111" cy="259045"/>
    <xdr:sp macro="" textlink="">
      <xdr:nvSpPr>
        <xdr:cNvPr id="92" name="n_2mainValue【道路】&#10;有形固定資産減価償却率"/>
        <xdr:cNvSpPr txBox="1"/>
      </xdr:nvSpPr>
      <xdr:spPr>
        <a:xfrm>
          <a:off x="2705744" y="655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93" name="n_3mainValue【道路】&#10;有形固定資産減価償却率"/>
        <xdr:cNvSpPr txBox="1"/>
      </xdr:nvSpPr>
      <xdr:spPr>
        <a:xfrm>
          <a:off x="1816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6684</xdr:rowOff>
    </xdr:from>
    <xdr:ext cx="405111" cy="259045"/>
    <xdr:sp macro="" textlink="">
      <xdr:nvSpPr>
        <xdr:cNvPr id="94" name="n_4mainValue【道路】&#10;有形固定資産減価償却率"/>
        <xdr:cNvSpPr txBox="1"/>
      </xdr:nvSpPr>
      <xdr:spPr>
        <a:xfrm>
          <a:off x="927744" y="652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128686</xdr:rowOff>
    </xdr:from>
    <xdr:ext cx="469744" cy="259045"/>
    <xdr:sp macro="" textlink="">
      <xdr:nvSpPr>
        <xdr:cNvPr id="126" name="【道路】&#10;一人当たり延長平均値テキスト"/>
        <xdr:cNvSpPr txBox="1"/>
      </xdr:nvSpPr>
      <xdr:spPr>
        <a:xfrm>
          <a:off x="10515600" y="6472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124134</xdr:rowOff>
    </xdr:from>
    <xdr:to>
      <xdr:col>50</xdr:col>
      <xdr:colOff>165100</xdr:colOff>
      <xdr:row>37</xdr:row>
      <xdr:rowOff>54284</xdr:rowOff>
    </xdr:to>
    <xdr:sp macro="" textlink="">
      <xdr:nvSpPr>
        <xdr:cNvPr id="128" name="フローチャート: 判断 127"/>
        <xdr:cNvSpPr/>
      </xdr:nvSpPr>
      <xdr:spPr>
        <a:xfrm>
          <a:off x="9588500" y="629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166261</xdr:rowOff>
    </xdr:from>
    <xdr:to>
      <xdr:col>46</xdr:col>
      <xdr:colOff>38100</xdr:colOff>
      <xdr:row>36</xdr:row>
      <xdr:rowOff>96411</xdr:rowOff>
    </xdr:to>
    <xdr:sp macro="" textlink="">
      <xdr:nvSpPr>
        <xdr:cNvPr id="129" name="フローチャート: 判断 128"/>
        <xdr:cNvSpPr/>
      </xdr:nvSpPr>
      <xdr:spPr>
        <a:xfrm>
          <a:off x="8699500" y="61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11793</xdr:rowOff>
    </xdr:from>
    <xdr:to>
      <xdr:col>41</xdr:col>
      <xdr:colOff>101600</xdr:colOff>
      <xdr:row>36</xdr:row>
      <xdr:rowOff>113393</xdr:rowOff>
    </xdr:to>
    <xdr:sp macro="" textlink="">
      <xdr:nvSpPr>
        <xdr:cNvPr id="130" name="フローチャート: 判断 129"/>
        <xdr:cNvSpPr/>
      </xdr:nvSpPr>
      <xdr:spPr>
        <a:xfrm>
          <a:off x="7810500" y="618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32911</xdr:rowOff>
    </xdr:from>
    <xdr:to>
      <xdr:col>36</xdr:col>
      <xdr:colOff>165100</xdr:colOff>
      <xdr:row>36</xdr:row>
      <xdr:rowOff>134511</xdr:rowOff>
    </xdr:to>
    <xdr:sp macro="" textlink="">
      <xdr:nvSpPr>
        <xdr:cNvPr id="131" name="フローチャート: 判断 130"/>
        <xdr:cNvSpPr/>
      </xdr:nvSpPr>
      <xdr:spPr>
        <a:xfrm>
          <a:off x="6921500" y="62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166261</xdr:rowOff>
    </xdr:from>
    <xdr:to>
      <xdr:col>55</xdr:col>
      <xdr:colOff>50800</xdr:colOff>
      <xdr:row>37</xdr:row>
      <xdr:rowOff>96411</xdr:rowOff>
    </xdr:to>
    <xdr:sp macro="" textlink="">
      <xdr:nvSpPr>
        <xdr:cNvPr id="137" name="楕円 136"/>
        <xdr:cNvSpPr/>
      </xdr:nvSpPr>
      <xdr:spPr>
        <a:xfrm>
          <a:off x="10426700" y="63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17688</xdr:rowOff>
    </xdr:from>
    <xdr:ext cx="534377" cy="259045"/>
    <xdr:sp macro="" textlink="">
      <xdr:nvSpPr>
        <xdr:cNvPr id="138" name="【道路】&#10;一人当たり延長該当値テキスト"/>
        <xdr:cNvSpPr txBox="1"/>
      </xdr:nvSpPr>
      <xdr:spPr>
        <a:xfrm>
          <a:off x="10515600" y="61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9507</xdr:rowOff>
    </xdr:from>
    <xdr:to>
      <xdr:col>50</xdr:col>
      <xdr:colOff>165100</xdr:colOff>
      <xdr:row>37</xdr:row>
      <xdr:rowOff>111107</xdr:rowOff>
    </xdr:to>
    <xdr:sp macro="" textlink="">
      <xdr:nvSpPr>
        <xdr:cNvPr id="139" name="楕円 138"/>
        <xdr:cNvSpPr/>
      </xdr:nvSpPr>
      <xdr:spPr>
        <a:xfrm>
          <a:off x="9588500" y="635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45611</xdr:rowOff>
    </xdr:from>
    <xdr:to>
      <xdr:col>55</xdr:col>
      <xdr:colOff>0</xdr:colOff>
      <xdr:row>37</xdr:row>
      <xdr:rowOff>60307</xdr:rowOff>
    </xdr:to>
    <xdr:cxnSp macro="">
      <xdr:nvCxnSpPr>
        <xdr:cNvPr id="140" name="直線コネクタ 139"/>
        <xdr:cNvCxnSpPr/>
      </xdr:nvCxnSpPr>
      <xdr:spPr>
        <a:xfrm flipV="1">
          <a:off x="9639300" y="638926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20066</xdr:rowOff>
    </xdr:from>
    <xdr:to>
      <xdr:col>46</xdr:col>
      <xdr:colOff>38100</xdr:colOff>
      <xdr:row>37</xdr:row>
      <xdr:rowOff>121666</xdr:rowOff>
    </xdr:to>
    <xdr:sp macro="" textlink="">
      <xdr:nvSpPr>
        <xdr:cNvPr id="141" name="楕円 140"/>
        <xdr:cNvSpPr/>
      </xdr:nvSpPr>
      <xdr:spPr>
        <a:xfrm>
          <a:off x="8699500" y="63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60307</xdr:rowOff>
    </xdr:from>
    <xdr:to>
      <xdr:col>50</xdr:col>
      <xdr:colOff>114300</xdr:colOff>
      <xdr:row>37</xdr:row>
      <xdr:rowOff>70866</xdr:rowOff>
    </xdr:to>
    <xdr:cxnSp macro="">
      <xdr:nvCxnSpPr>
        <xdr:cNvPr id="142" name="直線コネクタ 141"/>
        <xdr:cNvCxnSpPr/>
      </xdr:nvCxnSpPr>
      <xdr:spPr>
        <a:xfrm flipV="1">
          <a:off x="8750300" y="6403957"/>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140898</xdr:rowOff>
    </xdr:from>
    <xdr:to>
      <xdr:col>41</xdr:col>
      <xdr:colOff>101600</xdr:colOff>
      <xdr:row>38</xdr:row>
      <xdr:rowOff>71048</xdr:rowOff>
    </xdr:to>
    <xdr:sp macro="" textlink="">
      <xdr:nvSpPr>
        <xdr:cNvPr id="143" name="楕円 142"/>
        <xdr:cNvSpPr/>
      </xdr:nvSpPr>
      <xdr:spPr>
        <a:xfrm>
          <a:off x="7810500" y="64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70866</xdr:rowOff>
    </xdr:from>
    <xdr:to>
      <xdr:col>45</xdr:col>
      <xdr:colOff>177800</xdr:colOff>
      <xdr:row>38</xdr:row>
      <xdr:rowOff>20248</xdr:rowOff>
    </xdr:to>
    <xdr:cxnSp macro="">
      <xdr:nvCxnSpPr>
        <xdr:cNvPr id="144" name="直線コネクタ 143"/>
        <xdr:cNvCxnSpPr/>
      </xdr:nvCxnSpPr>
      <xdr:spPr>
        <a:xfrm flipV="1">
          <a:off x="7861300" y="6414516"/>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151783</xdr:rowOff>
    </xdr:from>
    <xdr:to>
      <xdr:col>36</xdr:col>
      <xdr:colOff>165100</xdr:colOff>
      <xdr:row>38</xdr:row>
      <xdr:rowOff>81933</xdr:rowOff>
    </xdr:to>
    <xdr:sp macro="" textlink="">
      <xdr:nvSpPr>
        <xdr:cNvPr id="145" name="楕円 144"/>
        <xdr:cNvSpPr/>
      </xdr:nvSpPr>
      <xdr:spPr>
        <a:xfrm>
          <a:off x="6921500" y="64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20248</xdr:rowOff>
    </xdr:from>
    <xdr:to>
      <xdr:col>41</xdr:col>
      <xdr:colOff>50800</xdr:colOff>
      <xdr:row>38</xdr:row>
      <xdr:rowOff>31133</xdr:rowOff>
    </xdr:to>
    <xdr:cxnSp macro="">
      <xdr:nvCxnSpPr>
        <xdr:cNvPr id="146" name="直線コネクタ 145"/>
        <xdr:cNvCxnSpPr/>
      </xdr:nvCxnSpPr>
      <xdr:spPr>
        <a:xfrm flipV="1">
          <a:off x="6972300" y="6535348"/>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70811</xdr:rowOff>
    </xdr:from>
    <xdr:ext cx="534377" cy="259045"/>
    <xdr:sp macro="" textlink="">
      <xdr:nvSpPr>
        <xdr:cNvPr id="147" name="n_1aveValue【道路】&#10;一人当たり延長"/>
        <xdr:cNvSpPr txBox="1"/>
      </xdr:nvSpPr>
      <xdr:spPr>
        <a:xfrm>
          <a:off x="9359411" y="60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112938</xdr:rowOff>
    </xdr:from>
    <xdr:ext cx="534377" cy="259045"/>
    <xdr:sp macro="" textlink="">
      <xdr:nvSpPr>
        <xdr:cNvPr id="148" name="n_2aveValue【道路】&#10;一人当たり延長"/>
        <xdr:cNvSpPr txBox="1"/>
      </xdr:nvSpPr>
      <xdr:spPr>
        <a:xfrm>
          <a:off x="8483111" y="594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129920</xdr:rowOff>
    </xdr:from>
    <xdr:ext cx="534377" cy="259045"/>
    <xdr:sp macro="" textlink="">
      <xdr:nvSpPr>
        <xdr:cNvPr id="149" name="n_3aveValue【道路】&#10;一人当たり延長"/>
        <xdr:cNvSpPr txBox="1"/>
      </xdr:nvSpPr>
      <xdr:spPr>
        <a:xfrm>
          <a:off x="7594111" y="595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151038</xdr:rowOff>
    </xdr:from>
    <xdr:ext cx="534377" cy="259045"/>
    <xdr:sp macro="" textlink="">
      <xdr:nvSpPr>
        <xdr:cNvPr id="150" name="n_4aveValue【道路】&#10;一人当たり延長"/>
        <xdr:cNvSpPr txBox="1"/>
      </xdr:nvSpPr>
      <xdr:spPr>
        <a:xfrm>
          <a:off x="6705111" y="59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102234</xdr:rowOff>
    </xdr:from>
    <xdr:ext cx="534377" cy="259045"/>
    <xdr:sp macro="" textlink="">
      <xdr:nvSpPr>
        <xdr:cNvPr id="151" name="n_1mainValue【道路】&#10;一人当たり延長"/>
        <xdr:cNvSpPr txBox="1"/>
      </xdr:nvSpPr>
      <xdr:spPr>
        <a:xfrm>
          <a:off x="9359411" y="64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112793</xdr:rowOff>
    </xdr:from>
    <xdr:ext cx="534377" cy="259045"/>
    <xdr:sp macro="" textlink="">
      <xdr:nvSpPr>
        <xdr:cNvPr id="152" name="n_2mainValue【道路】&#10;一人当たり延長"/>
        <xdr:cNvSpPr txBox="1"/>
      </xdr:nvSpPr>
      <xdr:spPr>
        <a:xfrm>
          <a:off x="8483111" y="64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62175</xdr:rowOff>
    </xdr:from>
    <xdr:ext cx="469744" cy="259045"/>
    <xdr:sp macro="" textlink="">
      <xdr:nvSpPr>
        <xdr:cNvPr id="153" name="n_3mainValue【道路】&#10;一人当たり延長"/>
        <xdr:cNvSpPr txBox="1"/>
      </xdr:nvSpPr>
      <xdr:spPr>
        <a:xfrm>
          <a:off x="7626427" y="657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73060</xdr:rowOff>
    </xdr:from>
    <xdr:ext cx="469744" cy="259045"/>
    <xdr:sp macro="" textlink="">
      <xdr:nvSpPr>
        <xdr:cNvPr id="154" name="n_4mainValue【道路】&#10;一人当たり延長"/>
        <xdr:cNvSpPr txBox="1"/>
      </xdr:nvSpPr>
      <xdr:spPr>
        <a:xfrm>
          <a:off x="6737427" y="658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86" name="【橋りょう・トンネ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88" name="フローチャート: 判断 187"/>
        <xdr:cNvSpPr/>
      </xdr:nvSpPr>
      <xdr:spPr>
        <a:xfrm>
          <a:off x="3746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89" name="フローチャート: 判断 188"/>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89626</xdr:rowOff>
    </xdr:from>
    <xdr:to>
      <xdr:col>10</xdr:col>
      <xdr:colOff>165100</xdr:colOff>
      <xdr:row>61</xdr:row>
      <xdr:rowOff>19776</xdr:rowOff>
    </xdr:to>
    <xdr:sp macro="" textlink="">
      <xdr:nvSpPr>
        <xdr:cNvPr id="190" name="フローチャート: 判断 189"/>
        <xdr:cNvSpPr/>
      </xdr:nvSpPr>
      <xdr:spPr>
        <a:xfrm>
          <a:off x="196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63500</xdr:rowOff>
    </xdr:from>
    <xdr:to>
      <xdr:col>6</xdr:col>
      <xdr:colOff>38100</xdr:colOff>
      <xdr:row>60</xdr:row>
      <xdr:rowOff>165100</xdr:rowOff>
    </xdr:to>
    <xdr:sp macro="" textlink="">
      <xdr:nvSpPr>
        <xdr:cNvPr id="191" name="フローチャート: 判断 190"/>
        <xdr:cNvSpPr/>
      </xdr:nvSpPr>
      <xdr:spPr>
        <a:xfrm>
          <a:off x="1079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94524</xdr:rowOff>
    </xdr:from>
    <xdr:to>
      <xdr:col>24</xdr:col>
      <xdr:colOff>114300</xdr:colOff>
      <xdr:row>60</xdr:row>
      <xdr:rowOff>24674</xdr:rowOff>
    </xdr:to>
    <xdr:sp macro="" textlink="">
      <xdr:nvSpPr>
        <xdr:cNvPr id="197" name="楕円 196"/>
        <xdr:cNvSpPr/>
      </xdr:nvSpPr>
      <xdr:spPr>
        <a:xfrm>
          <a:off x="4584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72951</xdr:rowOff>
    </xdr:from>
    <xdr:ext cx="405111" cy="259045"/>
    <xdr:sp macro="" textlink="">
      <xdr:nvSpPr>
        <xdr:cNvPr id="198" name="【橋りょう・トンネル】&#10;有形固定資産減価償却率該当値テキスト"/>
        <xdr:cNvSpPr txBox="1"/>
      </xdr:nvSpPr>
      <xdr:spPr>
        <a:xfrm>
          <a:off x="4673600"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99" name="楕円 198"/>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145324</xdr:rowOff>
    </xdr:to>
    <xdr:cxnSp macro="">
      <xdr:nvCxnSpPr>
        <xdr:cNvPr id="200" name="直線コネクタ 199"/>
        <xdr:cNvCxnSpPr/>
      </xdr:nvCxnSpPr>
      <xdr:spPr>
        <a:xfrm>
          <a:off x="3797300" y="1021842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55335</xdr:rowOff>
    </xdr:from>
    <xdr:to>
      <xdr:col>15</xdr:col>
      <xdr:colOff>101600</xdr:colOff>
      <xdr:row>59</xdr:row>
      <xdr:rowOff>156935</xdr:rowOff>
    </xdr:to>
    <xdr:sp macro="" textlink="">
      <xdr:nvSpPr>
        <xdr:cNvPr id="201" name="楕円 200"/>
        <xdr:cNvSpPr/>
      </xdr:nvSpPr>
      <xdr:spPr>
        <a:xfrm>
          <a:off x="2857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106135</xdr:rowOff>
    </xdr:to>
    <xdr:cxnSp macro="">
      <xdr:nvCxnSpPr>
        <xdr:cNvPr id="202" name="直線コネクタ 201"/>
        <xdr:cNvCxnSpPr/>
      </xdr:nvCxnSpPr>
      <xdr:spPr>
        <a:xfrm flipV="1">
          <a:off x="2908300" y="102184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9616</xdr:rowOff>
    </xdr:from>
    <xdr:to>
      <xdr:col>10</xdr:col>
      <xdr:colOff>165100</xdr:colOff>
      <xdr:row>59</xdr:row>
      <xdr:rowOff>111216</xdr:rowOff>
    </xdr:to>
    <xdr:sp macro="" textlink="">
      <xdr:nvSpPr>
        <xdr:cNvPr id="203" name="楕円 202"/>
        <xdr:cNvSpPr/>
      </xdr:nvSpPr>
      <xdr:spPr>
        <a:xfrm>
          <a:off x="1968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60416</xdr:rowOff>
    </xdr:from>
    <xdr:to>
      <xdr:col>15</xdr:col>
      <xdr:colOff>50800</xdr:colOff>
      <xdr:row>59</xdr:row>
      <xdr:rowOff>106135</xdr:rowOff>
    </xdr:to>
    <xdr:cxnSp macro="">
      <xdr:nvCxnSpPr>
        <xdr:cNvPr id="204" name="直線コネクタ 203"/>
        <xdr:cNvCxnSpPr/>
      </xdr:nvCxnSpPr>
      <xdr:spPr>
        <a:xfrm>
          <a:off x="2019300" y="101759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125549</xdr:rowOff>
    </xdr:from>
    <xdr:to>
      <xdr:col>6</xdr:col>
      <xdr:colOff>38100</xdr:colOff>
      <xdr:row>59</xdr:row>
      <xdr:rowOff>55699</xdr:rowOff>
    </xdr:to>
    <xdr:sp macro="" textlink="">
      <xdr:nvSpPr>
        <xdr:cNvPr id="205" name="楕円 204"/>
        <xdr:cNvSpPr/>
      </xdr:nvSpPr>
      <xdr:spPr>
        <a:xfrm>
          <a:off x="1079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4899</xdr:rowOff>
    </xdr:from>
    <xdr:to>
      <xdr:col>10</xdr:col>
      <xdr:colOff>114300</xdr:colOff>
      <xdr:row>59</xdr:row>
      <xdr:rowOff>60416</xdr:rowOff>
    </xdr:to>
    <xdr:cxnSp macro="">
      <xdr:nvCxnSpPr>
        <xdr:cNvPr id="206" name="直線コネクタ 205"/>
        <xdr:cNvCxnSpPr/>
      </xdr:nvCxnSpPr>
      <xdr:spPr>
        <a:xfrm>
          <a:off x="1130300" y="1012044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43560</xdr:rowOff>
    </xdr:from>
    <xdr:ext cx="405111" cy="259045"/>
    <xdr:sp macro="" textlink="">
      <xdr:nvSpPr>
        <xdr:cNvPr id="207" name="n_1aveValue【橋りょう・トンネル】&#10;有形固定資産減価償却率"/>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208" name="n_2aveValue【橋りょう・トンネル】&#10;有形固定資産減価償却率"/>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10903</xdr:rowOff>
    </xdr:from>
    <xdr:ext cx="405111" cy="259045"/>
    <xdr:sp macro="" textlink="">
      <xdr:nvSpPr>
        <xdr:cNvPr id="209" name="n_3aveValue【橋りょう・トンネル】&#10;有形固定資産減価償却率"/>
        <xdr:cNvSpPr txBox="1"/>
      </xdr:nvSpPr>
      <xdr:spPr>
        <a:xfrm>
          <a:off x="1816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10" name="n_4aveValue【橋りょう・トンネル】&#10;有形固定資産減価償却率"/>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211" name="n_1mainValue【橋りょう・トンネル】&#10;有形固定資産減価償却率"/>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212" name="n_2mainValue【橋りょう・トンネル】&#10;有形固定資産減価償却率"/>
        <xdr:cNvSpPr txBox="1"/>
      </xdr:nvSpPr>
      <xdr:spPr>
        <a:xfrm>
          <a:off x="2705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127743</xdr:rowOff>
    </xdr:from>
    <xdr:ext cx="405111" cy="259045"/>
    <xdr:sp macro="" textlink="">
      <xdr:nvSpPr>
        <xdr:cNvPr id="213" name="n_3mainValue【橋りょう・トンネル】&#10;有形固定資産減価償却率"/>
        <xdr:cNvSpPr txBox="1"/>
      </xdr:nvSpPr>
      <xdr:spPr>
        <a:xfrm>
          <a:off x="1816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72226</xdr:rowOff>
    </xdr:from>
    <xdr:ext cx="405111" cy="259045"/>
    <xdr:sp macro="" textlink="">
      <xdr:nvSpPr>
        <xdr:cNvPr id="214" name="n_4mainValue【橋りょう・トンネル】&#10;有形固定資産減価償却率"/>
        <xdr:cNvSpPr txBox="1"/>
      </xdr:nvSpPr>
      <xdr:spPr>
        <a:xfrm>
          <a:off x="927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97320</xdr:rowOff>
    </xdr:from>
    <xdr:ext cx="599010" cy="259045"/>
    <xdr:sp macro="" textlink="">
      <xdr:nvSpPr>
        <xdr:cNvPr id="245" name="【橋りょう・トンネル】&#10;一人当たり有形固定資産（償却資産）額平均値テキスト"/>
        <xdr:cNvSpPr txBox="1"/>
      </xdr:nvSpPr>
      <xdr:spPr>
        <a:xfrm>
          <a:off x="10515600" y="10555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147700</xdr:rowOff>
    </xdr:from>
    <xdr:to>
      <xdr:col>50</xdr:col>
      <xdr:colOff>165100</xdr:colOff>
      <xdr:row>61</xdr:row>
      <xdr:rowOff>77850</xdr:rowOff>
    </xdr:to>
    <xdr:sp macro="" textlink="">
      <xdr:nvSpPr>
        <xdr:cNvPr id="247" name="フローチャート: 判断 246"/>
        <xdr:cNvSpPr/>
      </xdr:nvSpPr>
      <xdr:spPr>
        <a:xfrm>
          <a:off x="9588500" y="104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74885</xdr:rowOff>
    </xdr:from>
    <xdr:to>
      <xdr:col>46</xdr:col>
      <xdr:colOff>38100</xdr:colOff>
      <xdr:row>61</xdr:row>
      <xdr:rowOff>5035</xdr:rowOff>
    </xdr:to>
    <xdr:sp macro="" textlink="">
      <xdr:nvSpPr>
        <xdr:cNvPr id="248" name="フローチャート: 判断 247"/>
        <xdr:cNvSpPr/>
      </xdr:nvSpPr>
      <xdr:spPr>
        <a:xfrm>
          <a:off x="8699500" y="1036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80044</xdr:rowOff>
    </xdr:from>
    <xdr:to>
      <xdr:col>41</xdr:col>
      <xdr:colOff>101600</xdr:colOff>
      <xdr:row>61</xdr:row>
      <xdr:rowOff>10194</xdr:rowOff>
    </xdr:to>
    <xdr:sp macro="" textlink="">
      <xdr:nvSpPr>
        <xdr:cNvPr id="249" name="フローチャート: 判断 248"/>
        <xdr:cNvSpPr/>
      </xdr:nvSpPr>
      <xdr:spPr>
        <a:xfrm>
          <a:off x="7810500" y="1036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65603</xdr:rowOff>
    </xdr:from>
    <xdr:to>
      <xdr:col>36</xdr:col>
      <xdr:colOff>165100</xdr:colOff>
      <xdr:row>60</xdr:row>
      <xdr:rowOff>167203</xdr:rowOff>
    </xdr:to>
    <xdr:sp macro="" textlink="">
      <xdr:nvSpPr>
        <xdr:cNvPr id="250" name="フローチャート: 判断 249"/>
        <xdr:cNvSpPr/>
      </xdr:nvSpPr>
      <xdr:spPr>
        <a:xfrm>
          <a:off x="6921500" y="1035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76001</xdr:rowOff>
    </xdr:from>
    <xdr:to>
      <xdr:col>55</xdr:col>
      <xdr:colOff>50800</xdr:colOff>
      <xdr:row>62</xdr:row>
      <xdr:rowOff>6151</xdr:rowOff>
    </xdr:to>
    <xdr:sp macro="" textlink="">
      <xdr:nvSpPr>
        <xdr:cNvPr id="256" name="楕円 255"/>
        <xdr:cNvSpPr/>
      </xdr:nvSpPr>
      <xdr:spPr>
        <a:xfrm>
          <a:off x="10426700" y="1053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98878</xdr:rowOff>
    </xdr:from>
    <xdr:ext cx="599010" cy="259045"/>
    <xdr:sp macro="" textlink="">
      <xdr:nvSpPr>
        <xdr:cNvPr id="257" name="【橋りょう・トンネル】&#10;一人当たり有形固定資産（償却資産）額該当値テキスト"/>
        <xdr:cNvSpPr txBox="1"/>
      </xdr:nvSpPr>
      <xdr:spPr>
        <a:xfrm>
          <a:off x="10515600" y="1038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82079</xdr:rowOff>
    </xdr:from>
    <xdr:to>
      <xdr:col>50</xdr:col>
      <xdr:colOff>165100</xdr:colOff>
      <xdr:row>62</xdr:row>
      <xdr:rowOff>12229</xdr:rowOff>
    </xdr:to>
    <xdr:sp macro="" textlink="">
      <xdr:nvSpPr>
        <xdr:cNvPr id="258" name="楕円 257"/>
        <xdr:cNvSpPr/>
      </xdr:nvSpPr>
      <xdr:spPr>
        <a:xfrm>
          <a:off x="9588500" y="105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126801</xdr:rowOff>
    </xdr:from>
    <xdr:to>
      <xdr:col>55</xdr:col>
      <xdr:colOff>0</xdr:colOff>
      <xdr:row>61</xdr:row>
      <xdr:rowOff>132879</xdr:rowOff>
    </xdr:to>
    <xdr:cxnSp macro="">
      <xdr:nvCxnSpPr>
        <xdr:cNvPr id="259" name="直線コネクタ 258"/>
        <xdr:cNvCxnSpPr/>
      </xdr:nvCxnSpPr>
      <xdr:spPr>
        <a:xfrm flipV="1">
          <a:off x="9639300" y="10585251"/>
          <a:ext cx="8382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98927</xdr:rowOff>
    </xdr:from>
    <xdr:to>
      <xdr:col>46</xdr:col>
      <xdr:colOff>38100</xdr:colOff>
      <xdr:row>62</xdr:row>
      <xdr:rowOff>29077</xdr:rowOff>
    </xdr:to>
    <xdr:sp macro="" textlink="">
      <xdr:nvSpPr>
        <xdr:cNvPr id="260" name="楕円 259"/>
        <xdr:cNvSpPr/>
      </xdr:nvSpPr>
      <xdr:spPr>
        <a:xfrm>
          <a:off x="8699500" y="105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132879</xdr:rowOff>
    </xdr:from>
    <xdr:to>
      <xdr:col>50</xdr:col>
      <xdr:colOff>114300</xdr:colOff>
      <xdr:row>61</xdr:row>
      <xdr:rowOff>149727</xdr:rowOff>
    </xdr:to>
    <xdr:cxnSp macro="">
      <xdr:nvCxnSpPr>
        <xdr:cNvPr id="261" name="直線コネクタ 260"/>
        <xdr:cNvCxnSpPr/>
      </xdr:nvCxnSpPr>
      <xdr:spPr>
        <a:xfrm flipV="1">
          <a:off x="8750300" y="10591329"/>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102179</xdr:rowOff>
    </xdr:from>
    <xdr:to>
      <xdr:col>41</xdr:col>
      <xdr:colOff>101600</xdr:colOff>
      <xdr:row>62</xdr:row>
      <xdr:rowOff>32329</xdr:rowOff>
    </xdr:to>
    <xdr:sp macro="" textlink="">
      <xdr:nvSpPr>
        <xdr:cNvPr id="262" name="楕円 261"/>
        <xdr:cNvSpPr/>
      </xdr:nvSpPr>
      <xdr:spPr>
        <a:xfrm>
          <a:off x="7810500" y="1056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149727</xdr:rowOff>
    </xdr:from>
    <xdr:to>
      <xdr:col>45</xdr:col>
      <xdr:colOff>177800</xdr:colOff>
      <xdr:row>61</xdr:row>
      <xdr:rowOff>152979</xdr:rowOff>
    </xdr:to>
    <xdr:cxnSp macro="">
      <xdr:nvCxnSpPr>
        <xdr:cNvPr id="263" name="直線コネクタ 262"/>
        <xdr:cNvCxnSpPr/>
      </xdr:nvCxnSpPr>
      <xdr:spPr>
        <a:xfrm flipV="1">
          <a:off x="7861300" y="10608177"/>
          <a:ext cx="8890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104227</xdr:rowOff>
    </xdr:from>
    <xdr:to>
      <xdr:col>36</xdr:col>
      <xdr:colOff>165100</xdr:colOff>
      <xdr:row>62</xdr:row>
      <xdr:rowOff>34377</xdr:rowOff>
    </xdr:to>
    <xdr:sp macro="" textlink="">
      <xdr:nvSpPr>
        <xdr:cNvPr id="264" name="楕円 263"/>
        <xdr:cNvSpPr/>
      </xdr:nvSpPr>
      <xdr:spPr>
        <a:xfrm>
          <a:off x="6921500" y="1056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152979</xdr:rowOff>
    </xdr:from>
    <xdr:to>
      <xdr:col>41</xdr:col>
      <xdr:colOff>50800</xdr:colOff>
      <xdr:row>61</xdr:row>
      <xdr:rowOff>155027</xdr:rowOff>
    </xdr:to>
    <xdr:cxnSp macro="">
      <xdr:nvCxnSpPr>
        <xdr:cNvPr id="265" name="直線コネクタ 264"/>
        <xdr:cNvCxnSpPr/>
      </xdr:nvCxnSpPr>
      <xdr:spPr>
        <a:xfrm flipV="1">
          <a:off x="6972300" y="10611429"/>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94377</xdr:rowOff>
    </xdr:from>
    <xdr:ext cx="599010" cy="259045"/>
    <xdr:sp macro="" textlink="">
      <xdr:nvSpPr>
        <xdr:cNvPr id="266" name="n_1aveValue【橋りょう・トンネル】&#10;一人当たり有形固定資産（償却資産）額"/>
        <xdr:cNvSpPr txBox="1"/>
      </xdr:nvSpPr>
      <xdr:spPr>
        <a:xfrm>
          <a:off x="9327095" y="102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21562</xdr:rowOff>
    </xdr:from>
    <xdr:ext cx="599010" cy="259045"/>
    <xdr:sp macro="" textlink="">
      <xdr:nvSpPr>
        <xdr:cNvPr id="267" name="n_2aveValue【橋りょう・トンネル】&#10;一人当たり有形固定資産（償却資産）額"/>
        <xdr:cNvSpPr txBox="1"/>
      </xdr:nvSpPr>
      <xdr:spPr>
        <a:xfrm>
          <a:off x="8450795" y="1013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26721</xdr:rowOff>
    </xdr:from>
    <xdr:ext cx="599010" cy="259045"/>
    <xdr:sp macro="" textlink="">
      <xdr:nvSpPr>
        <xdr:cNvPr id="268" name="n_3aveValue【橋りょう・トンネル】&#10;一人当たり有形固定資産（償却資産）額"/>
        <xdr:cNvSpPr txBox="1"/>
      </xdr:nvSpPr>
      <xdr:spPr>
        <a:xfrm>
          <a:off x="7561795" y="1014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12280</xdr:rowOff>
    </xdr:from>
    <xdr:ext cx="599010" cy="259045"/>
    <xdr:sp macro="" textlink="">
      <xdr:nvSpPr>
        <xdr:cNvPr id="269" name="n_4aveValue【橋りょう・トンネル】&#10;一人当たり有形固定資産（償却資産）額"/>
        <xdr:cNvSpPr txBox="1"/>
      </xdr:nvSpPr>
      <xdr:spPr>
        <a:xfrm>
          <a:off x="6672795" y="1012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3356</xdr:rowOff>
    </xdr:from>
    <xdr:ext cx="599010" cy="259045"/>
    <xdr:sp macro="" textlink="">
      <xdr:nvSpPr>
        <xdr:cNvPr id="270" name="n_1mainValue【橋りょう・トンネル】&#10;一人当たり有形固定資産（償却資産）額"/>
        <xdr:cNvSpPr txBox="1"/>
      </xdr:nvSpPr>
      <xdr:spPr>
        <a:xfrm>
          <a:off x="9327095" y="1063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20204</xdr:rowOff>
    </xdr:from>
    <xdr:ext cx="599010" cy="259045"/>
    <xdr:sp macro="" textlink="">
      <xdr:nvSpPr>
        <xdr:cNvPr id="271" name="n_2mainValue【橋りょう・トンネル】&#10;一人当たり有形固定資産（償却資産）額"/>
        <xdr:cNvSpPr txBox="1"/>
      </xdr:nvSpPr>
      <xdr:spPr>
        <a:xfrm>
          <a:off x="8450795" y="1065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23456</xdr:rowOff>
    </xdr:from>
    <xdr:ext cx="599010" cy="259045"/>
    <xdr:sp macro="" textlink="">
      <xdr:nvSpPr>
        <xdr:cNvPr id="272" name="n_3mainValue【橋りょう・トンネル】&#10;一人当たり有形固定資産（償却資産）額"/>
        <xdr:cNvSpPr txBox="1"/>
      </xdr:nvSpPr>
      <xdr:spPr>
        <a:xfrm>
          <a:off x="7561795" y="1065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25504</xdr:rowOff>
    </xdr:from>
    <xdr:ext cx="599010" cy="259045"/>
    <xdr:sp macro="" textlink="">
      <xdr:nvSpPr>
        <xdr:cNvPr id="273" name="n_4mainValue【橋りょう・トンネル】&#10;一人当たり有形固定資産（償却資産）額"/>
        <xdr:cNvSpPr txBox="1"/>
      </xdr:nvSpPr>
      <xdr:spPr>
        <a:xfrm>
          <a:off x="6672795" y="1065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xdr:cNvSpPr txBox="1"/>
      </xdr:nvSpPr>
      <xdr:spPr>
        <a:xfrm>
          <a:off x="4673600" y="145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58165</xdr:rowOff>
    </xdr:from>
    <xdr:to>
      <xdr:col>20</xdr:col>
      <xdr:colOff>38100</xdr:colOff>
      <xdr:row>83</xdr:row>
      <xdr:rowOff>159765</xdr:rowOff>
    </xdr:to>
    <xdr:sp macro="" textlink="">
      <xdr:nvSpPr>
        <xdr:cNvPr id="303" name="フローチャート: 判断 302"/>
        <xdr:cNvSpPr/>
      </xdr:nvSpPr>
      <xdr:spPr>
        <a:xfrm>
          <a:off x="3746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103887</xdr:rowOff>
    </xdr:from>
    <xdr:to>
      <xdr:col>15</xdr:col>
      <xdr:colOff>101600</xdr:colOff>
      <xdr:row>84</xdr:row>
      <xdr:rowOff>34037</xdr:rowOff>
    </xdr:to>
    <xdr:sp macro="" textlink="">
      <xdr:nvSpPr>
        <xdr:cNvPr id="304" name="フローチャート: 判断 303"/>
        <xdr:cNvSpPr/>
      </xdr:nvSpPr>
      <xdr:spPr>
        <a:xfrm>
          <a:off x="2857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05" name="フローチャート: 判断 304"/>
        <xdr:cNvSpPr/>
      </xdr:nvSpPr>
      <xdr:spPr>
        <a:xfrm>
          <a:off x="196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108458</xdr:rowOff>
    </xdr:from>
    <xdr:to>
      <xdr:col>6</xdr:col>
      <xdr:colOff>38100</xdr:colOff>
      <xdr:row>84</xdr:row>
      <xdr:rowOff>38608</xdr:rowOff>
    </xdr:to>
    <xdr:sp macro="" textlink="">
      <xdr:nvSpPr>
        <xdr:cNvPr id="306" name="フローチャート: 判断 305"/>
        <xdr:cNvSpPr/>
      </xdr:nvSpPr>
      <xdr:spPr>
        <a:xfrm>
          <a:off x="107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12" name="楕円 311"/>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124477</xdr:rowOff>
    </xdr:from>
    <xdr:ext cx="405111" cy="259045"/>
    <xdr:sp macro="" textlink="">
      <xdr:nvSpPr>
        <xdr:cNvPr id="313" name="【公営住宅】&#10;有形固定資産減価償却率該当値テキスト"/>
        <xdr:cNvSpPr txBox="1"/>
      </xdr:nvSpPr>
      <xdr:spPr>
        <a:xfrm>
          <a:off x="4673600" y="1435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69596</xdr:rowOff>
    </xdr:from>
    <xdr:to>
      <xdr:col>20</xdr:col>
      <xdr:colOff>38100</xdr:colOff>
      <xdr:row>84</xdr:row>
      <xdr:rowOff>171196</xdr:rowOff>
    </xdr:to>
    <xdr:sp macro="" textlink="">
      <xdr:nvSpPr>
        <xdr:cNvPr id="314" name="楕円 313"/>
        <xdr:cNvSpPr/>
      </xdr:nvSpPr>
      <xdr:spPr>
        <a:xfrm>
          <a:off x="3746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120396</xdr:rowOff>
    </xdr:from>
    <xdr:to>
      <xdr:col>24</xdr:col>
      <xdr:colOff>63500</xdr:colOff>
      <xdr:row>84</xdr:row>
      <xdr:rowOff>152400</xdr:rowOff>
    </xdr:to>
    <xdr:cxnSp macro="">
      <xdr:nvCxnSpPr>
        <xdr:cNvPr id="315" name="直線コネクタ 314"/>
        <xdr:cNvCxnSpPr/>
      </xdr:nvCxnSpPr>
      <xdr:spPr>
        <a:xfrm>
          <a:off x="3797300" y="145221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316" name="楕円 315"/>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120396</xdr:rowOff>
    </xdr:from>
    <xdr:to>
      <xdr:col>19</xdr:col>
      <xdr:colOff>177800</xdr:colOff>
      <xdr:row>85</xdr:row>
      <xdr:rowOff>26670</xdr:rowOff>
    </xdr:to>
    <xdr:cxnSp macro="">
      <xdr:nvCxnSpPr>
        <xdr:cNvPr id="317" name="直線コネクタ 316"/>
        <xdr:cNvCxnSpPr/>
      </xdr:nvCxnSpPr>
      <xdr:spPr>
        <a:xfrm flipV="1">
          <a:off x="2908300" y="14522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62737</xdr:rowOff>
    </xdr:from>
    <xdr:to>
      <xdr:col>10</xdr:col>
      <xdr:colOff>165100</xdr:colOff>
      <xdr:row>85</xdr:row>
      <xdr:rowOff>164337</xdr:rowOff>
    </xdr:to>
    <xdr:sp macro="" textlink="">
      <xdr:nvSpPr>
        <xdr:cNvPr id="318" name="楕円 317"/>
        <xdr:cNvSpPr/>
      </xdr:nvSpPr>
      <xdr:spPr>
        <a:xfrm>
          <a:off x="196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113537</xdr:rowOff>
    </xdr:to>
    <xdr:cxnSp macro="">
      <xdr:nvCxnSpPr>
        <xdr:cNvPr id="319" name="直線コネクタ 318"/>
        <xdr:cNvCxnSpPr/>
      </xdr:nvCxnSpPr>
      <xdr:spPr>
        <a:xfrm flipV="1">
          <a:off x="2019300" y="145999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44450</xdr:rowOff>
    </xdr:from>
    <xdr:to>
      <xdr:col>6</xdr:col>
      <xdr:colOff>38100</xdr:colOff>
      <xdr:row>85</xdr:row>
      <xdr:rowOff>146050</xdr:rowOff>
    </xdr:to>
    <xdr:sp macro="" textlink="">
      <xdr:nvSpPr>
        <xdr:cNvPr id="320" name="楕円 319"/>
        <xdr:cNvSpPr/>
      </xdr:nvSpPr>
      <xdr:spPr>
        <a:xfrm>
          <a:off x="107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95250</xdr:rowOff>
    </xdr:from>
    <xdr:to>
      <xdr:col>10</xdr:col>
      <xdr:colOff>114300</xdr:colOff>
      <xdr:row>85</xdr:row>
      <xdr:rowOff>113537</xdr:rowOff>
    </xdr:to>
    <xdr:cxnSp macro="">
      <xdr:nvCxnSpPr>
        <xdr:cNvPr id="321" name="直線コネクタ 320"/>
        <xdr:cNvCxnSpPr/>
      </xdr:nvCxnSpPr>
      <xdr:spPr>
        <a:xfrm>
          <a:off x="1130300" y="14668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4842</xdr:rowOff>
    </xdr:from>
    <xdr:ext cx="405111" cy="259045"/>
    <xdr:sp macro="" textlink="">
      <xdr:nvSpPr>
        <xdr:cNvPr id="322" name="n_1aveValue【公営住宅】&#10;有形固定資産減価償却率"/>
        <xdr:cNvSpPr txBox="1"/>
      </xdr:nvSpPr>
      <xdr:spPr>
        <a:xfrm>
          <a:off x="3582044" y="1406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50564</xdr:rowOff>
    </xdr:from>
    <xdr:ext cx="405111" cy="259045"/>
    <xdr:sp macro="" textlink="">
      <xdr:nvSpPr>
        <xdr:cNvPr id="323" name="n_2aveValue【公営住宅】&#10;有形固定資産減価償却率"/>
        <xdr:cNvSpPr txBox="1"/>
      </xdr:nvSpPr>
      <xdr:spPr>
        <a:xfrm>
          <a:off x="27057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82566</xdr:rowOff>
    </xdr:from>
    <xdr:ext cx="405111" cy="259045"/>
    <xdr:sp macro="" textlink="">
      <xdr:nvSpPr>
        <xdr:cNvPr id="324" name="n_3aveValue【公営住宅】&#10;有形固定資産減価償却率"/>
        <xdr:cNvSpPr txBox="1"/>
      </xdr:nvSpPr>
      <xdr:spPr>
        <a:xfrm>
          <a:off x="18167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55135</xdr:rowOff>
    </xdr:from>
    <xdr:ext cx="405111" cy="259045"/>
    <xdr:sp macro="" textlink="">
      <xdr:nvSpPr>
        <xdr:cNvPr id="325" name="n_4aveValue【公営住宅】&#10;有形固定資産減価償却率"/>
        <xdr:cNvSpPr txBox="1"/>
      </xdr:nvSpPr>
      <xdr:spPr>
        <a:xfrm>
          <a:off x="927744" y="1411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162323</xdr:rowOff>
    </xdr:from>
    <xdr:ext cx="405111" cy="259045"/>
    <xdr:sp macro="" textlink="">
      <xdr:nvSpPr>
        <xdr:cNvPr id="326" name="n_1mainValue【公営住宅】&#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68597</xdr:rowOff>
    </xdr:from>
    <xdr:ext cx="405111" cy="259045"/>
    <xdr:sp macro="" textlink="">
      <xdr:nvSpPr>
        <xdr:cNvPr id="327" name="n_2mainValue【公営住宅】&#10;有形固定資産減価償却率"/>
        <xdr:cNvSpPr txBox="1"/>
      </xdr:nvSpPr>
      <xdr:spPr>
        <a:xfrm>
          <a:off x="2705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155464</xdr:rowOff>
    </xdr:from>
    <xdr:ext cx="405111" cy="259045"/>
    <xdr:sp macro="" textlink="">
      <xdr:nvSpPr>
        <xdr:cNvPr id="328" name="n_3mainValue【公営住宅】&#10;有形固定資産減価償却率"/>
        <xdr:cNvSpPr txBox="1"/>
      </xdr:nvSpPr>
      <xdr:spPr>
        <a:xfrm>
          <a:off x="1816744" y="1472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29" name="n_4main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58538</xdr:rowOff>
    </xdr:from>
    <xdr:ext cx="469744" cy="259045"/>
    <xdr:sp macro="" textlink="">
      <xdr:nvSpPr>
        <xdr:cNvPr id="356" name="【公営住宅】&#10;一人当たり面積平均値テキスト"/>
        <xdr:cNvSpPr txBox="1"/>
      </xdr:nvSpPr>
      <xdr:spPr>
        <a:xfrm>
          <a:off x="10515600" y="14460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163322</xdr:rowOff>
    </xdr:from>
    <xdr:to>
      <xdr:col>50</xdr:col>
      <xdr:colOff>165100</xdr:colOff>
      <xdr:row>84</xdr:row>
      <xdr:rowOff>93472</xdr:rowOff>
    </xdr:to>
    <xdr:sp macro="" textlink="">
      <xdr:nvSpPr>
        <xdr:cNvPr id="358" name="フローチャート: 判断 357"/>
        <xdr:cNvSpPr/>
      </xdr:nvSpPr>
      <xdr:spPr>
        <a:xfrm>
          <a:off x="9588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xdr:rowOff>
    </xdr:from>
    <xdr:to>
      <xdr:col>46</xdr:col>
      <xdr:colOff>38100</xdr:colOff>
      <xdr:row>84</xdr:row>
      <xdr:rowOff>102158</xdr:rowOff>
    </xdr:to>
    <xdr:sp macro="" textlink="">
      <xdr:nvSpPr>
        <xdr:cNvPr id="359" name="フローチャート: 判断 358"/>
        <xdr:cNvSpPr/>
      </xdr:nvSpPr>
      <xdr:spPr>
        <a:xfrm>
          <a:off x="8699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60" name="フローチャート: 判断 359"/>
        <xdr:cNvSpPr/>
      </xdr:nvSpPr>
      <xdr:spPr>
        <a:xfrm>
          <a:off x="7810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35764</xdr:rowOff>
    </xdr:from>
    <xdr:to>
      <xdr:col>36</xdr:col>
      <xdr:colOff>165100</xdr:colOff>
      <xdr:row>84</xdr:row>
      <xdr:rowOff>137364</xdr:rowOff>
    </xdr:to>
    <xdr:sp macro="" textlink="">
      <xdr:nvSpPr>
        <xdr:cNvPr id="361" name="フローチャート: 判断 360"/>
        <xdr:cNvSpPr/>
      </xdr:nvSpPr>
      <xdr:spPr>
        <a:xfrm>
          <a:off x="6921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72797</xdr:rowOff>
    </xdr:from>
    <xdr:to>
      <xdr:col>55</xdr:col>
      <xdr:colOff>50800</xdr:colOff>
      <xdr:row>84</xdr:row>
      <xdr:rowOff>2947</xdr:rowOff>
    </xdr:to>
    <xdr:sp macro="" textlink="">
      <xdr:nvSpPr>
        <xdr:cNvPr id="367" name="楕円 366"/>
        <xdr:cNvSpPr/>
      </xdr:nvSpPr>
      <xdr:spPr>
        <a:xfrm>
          <a:off x="10426700" y="14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95674</xdr:rowOff>
    </xdr:from>
    <xdr:ext cx="469744" cy="259045"/>
    <xdr:sp macro="" textlink="">
      <xdr:nvSpPr>
        <xdr:cNvPr id="368" name="【公営住宅】&#10;一人当たり面積該当値テキスト"/>
        <xdr:cNvSpPr txBox="1"/>
      </xdr:nvSpPr>
      <xdr:spPr>
        <a:xfrm>
          <a:off x="10515600" y="1415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77826</xdr:rowOff>
    </xdr:from>
    <xdr:to>
      <xdr:col>50</xdr:col>
      <xdr:colOff>165100</xdr:colOff>
      <xdr:row>84</xdr:row>
      <xdr:rowOff>7976</xdr:rowOff>
    </xdr:to>
    <xdr:sp macro="" textlink="">
      <xdr:nvSpPr>
        <xdr:cNvPr id="369" name="楕円 368"/>
        <xdr:cNvSpPr/>
      </xdr:nvSpPr>
      <xdr:spPr>
        <a:xfrm>
          <a:off x="9588500" y="1430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123597</xdr:rowOff>
    </xdr:from>
    <xdr:to>
      <xdr:col>55</xdr:col>
      <xdr:colOff>0</xdr:colOff>
      <xdr:row>83</xdr:row>
      <xdr:rowOff>128626</xdr:rowOff>
    </xdr:to>
    <xdr:cxnSp macro="">
      <xdr:nvCxnSpPr>
        <xdr:cNvPr id="370" name="直線コネクタ 369"/>
        <xdr:cNvCxnSpPr/>
      </xdr:nvCxnSpPr>
      <xdr:spPr>
        <a:xfrm flipV="1">
          <a:off x="9639300" y="1435394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92456</xdr:rowOff>
    </xdr:from>
    <xdr:to>
      <xdr:col>46</xdr:col>
      <xdr:colOff>38100</xdr:colOff>
      <xdr:row>84</xdr:row>
      <xdr:rowOff>22606</xdr:rowOff>
    </xdr:to>
    <xdr:sp macro="" textlink="">
      <xdr:nvSpPr>
        <xdr:cNvPr id="371" name="楕円 370"/>
        <xdr:cNvSpPr/>
      </xdr:nvSpPr>
      <xdr:spPr>
        <a:xfrm>
          <a:off x="86995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128626</xdr:rowOff>
    </xdr:from>
    <xdr:to>
      <xdr:col>50</xdr:col>
      <xdr:colOff>114300</xdr:colOff>
      <xdr:row>83</xdr:row>
      <xdr:rowOff>143256</xdr:rowOff>
    </xdr:to>
    <xdr:cxnSp macro="">
      <xdr:nvCxnSpPr>
        <xdr:cNvPr id="372" name="直線コネクタ 371"/>
        <xdr:cNvCxnSpPr/>
      </xdr:nvCxnSpPr>
      <xdr:spPr>
        <a:xfrm flipV="1">
          <a:off x="8750300" y="1435897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105257</xdr:rowOff>
    </xdr:from>
    <xdr:to>
      <xdr:col>41</xdr:col>
      <xdr:colOff>101600</xdr:colOff>
      <xdr:row>84</xdr:row>
      <xdr:rowOff>35407</xdr:rowOff>
    </xdr:to>
    <xdr:sp macro="" textlink="">
      <xdr:nvSpPr>
        <xdr:cNvPr id="373" name="楕円 372"/>
        <xdr:cNvSpPr/>
      </xdr:nvSpPr>
      <xdr:spPr>
        <a:xfrm>
          <a:off x="7810500" y="143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143256</xdr:rowOff>
    </xdr:from>
    <xdr:to>
      <xdr:col>45</xdr:col>
      <xdr:colOff>177800</xdr:colOff>
      <xdr:row>83</xdr:row>
      <xdr:rowOff>156057</xdr:rowOff>
    </xdr:to>
    <xdr:cxnSp macro="">
      <xdr:nvCxnSpPr>
        <xdr:cNvPr id="374" name="直線コネクタ 373"/>
        <xdr:cNvCxnSpPr/>
      </xdr:nvCxnSpPr>
      <xdr:spPr>
        <a:xfrm flipV="1">
          <a:off x="7861300" y="1437360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102972</xdr:rowOff>
    </xdr:from>
    <xdr:to>
      <xdr:col>36</xdr:col>
      <xdr:colOff>165100</xdr:colOff>
      <xdr:row>84</xdr:row>
      <xdr:rowOff>33122</xdr:rowOff>
    </xdr:to>
    <xdr:sp macro="" textlink="">
      <xdr:nvSpPr>
        <xdr:cNvPr id="375" name="楕円 374"/>
        <xdr:cNvSpPr/>
      </xdr:nvSpPr>
      <xdr:spPr>
        <a:xfrm>
          <a:off x="6921500" y="143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153772</xdr:rowOff>
    </xdr:from>
    <xdr:to>
      <xdr:col>41</xdr:col>
      <xdr:colOff>50800</xdr:colOff>
      <xdr:row>83</xdr:row>
      <xdr:rowOff>156057</xdr:rowOff>
    </xdr:to>
    <xdr:cxnSp macro="">
      <xdr:nvCxnSpPr>
        <xdr:cNvPr id="376" name="直線コネクタ 375"/>
        <xdr:cNvCxnSpPr/>
      </xdr:nvCxnSpPr>
      <xdr:spPr>
        <a:xfrm>
          <a:off x="6972300" y="1438412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84599</xdr:rowOff>
    </xdr:from>
    <xdr:ext cx="469744" cy="259045"/>
    <xdr:sp macro="" textlink="">
      <xdr:nvSpPr>
        <xdr:cNvPr id="377" name="n_1aveValue【公営住宅】&#10;一人当たり面積"/>
        <xdr:cNvSpPr txBox="1"/>
      </xdr:nvSpPr>
      <xdr:spPr>
        <a:xfrm>
          <a:off x="9391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93285</xdr:rowOff>
    </xdr:from>
    <xdr:ext cx="469744" cy="259045"/>
    <xdr:sp macro="" textlink="">
      <xdr:nvSpPr>
        <xdr:cNvPr id="378" name="n_2aveValue【公営住宅】&#10;一人当たり面積"/>
        <xdr:cNvSpPr txBox="1"/>
      </xdr:nvSpPr>
      <xdr:spPr>
        <a:xfrm>
          <a:off x="8515427" y="1449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79" name="n_3aveValue【公営住宅】&#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128491</xdr:rowOff>
    </xdr:from>
    <xdr:ext cx="469744" cy="259045"/>
    <xdr:sp macro="" textlink="">
      <xdr:nvSpPr>
        <xdr:cNvPr id="380" name="n_4aveValue【公営住宅】&#10;一人当たり面積"/>
        <xdr:cNvSpPr txBox="1"/>
      </xdr:nvSpPr>
      <xdr:spPr>
        <a:xfrm>
          <a:off x="67374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24503</xdr:rowOff>
    </xdr:from>
    <xdr:ext cx="469744" cy="259045"/>
    <xdr:sp macro="" textlink="">
      <xdr:nvSpPr>
        <xdr:cNvPr id="381" name="n_1mainValue【公営住宅】&#10;一人当たり面積"/>
        <xdr:cNvSpPr txBox="1"/>
      </xdr:nvSpPr>
      <xdr:spPr>
        <a:xfrm>
          <a:off x="9391727" y="1408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39133</xdr:rowOff>
    </xdr:from>
    <xdr:ext cx="469744" cy="259045"/>
    <xdr:sp macro="" textlink="">
      <xdr:nvSpPr>
        <xdr:cNvPr id="382" name="n_2mainValue【公営住宅】&#10;一人当たり面積"/>
        <xdr:cNvSpPr txBox="1"/>
      </xdr:nvSpPr>
      <xdr:spPr>
        <a:xfrm>
          <a:off x="8515427" y="1409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51934</xdr:rowOff>
    </xdr:from>
    <xdr:ext cx="469744" cy="259045"/>
    <xdr:sp macro="" textlink="">
      <xdr:nvSpPr>
        <xdr:cNvPr id="383" name="n_3mainValue【公営住宅】&#10;一人当たり面積"/>
        <xdr:cNvSpPr txBox="1"/>
      </xdr:nvSpPr>
      <xdr:spPr>
        <a:xfrm>
          <a:off x="7626427" y="1411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49649</xdr:rowOff>
    </xdr:from>
    <xdr:ext cx="469744" cy="259045"/>
    <xdr:sp macro="" textlink="">
      <xdr:nvSpPr>
        <xdr:cNvPr id="384" name="n_4mainValue【公営住宅】&#10;一人当たり面積"/>
        <xdr:cNvSpPr txBox="1"/>
      </xdr:nvSpPr>
      <xdr:spPr>
        <a:xfrm>
          <a:off x="6737427" y="1410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6" name="直線コネクタ 3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7" name="テキスト ボックス 39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8" name="直線コネクタ 3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9" name="テキスト ボックス 3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0" name="直線コネクタ 3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1" name="テキスト ボックス 4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2" name="直線コネクタ 4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3" name="テキスト ボックス 4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4" name="直線コネクタ 4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5" name="テキスト ボックス 4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7" name="テキスト ボックス 40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148589</xdr:rowOff>
    </xdr:from>
    <xdr:to>
      <xdr:col>24</xdr:col>
      <xdr:colOff>62865</xdr:colOff>
      <xdr:row>108</xdr:row>
      <xdr:rowOff>148589</xdr:rowOff>
    </xdr:to>
    <xdr:cxnSp macro="">
      <xdr:nvCxnSpPr>
        <xdr:cNvPr id="409" name="直線コネクタ 408"/>
        <xdr:cNvCxnSpPr/>
      </xdr:nvCxnSpPr>
      <xdr:spPr>
        <a:xfrm flipV="1">
          <a:off x="4634865" y="172935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152416</xdr:rowOff>
    </xdr:from>
    <xdr:ext cx="405111" cy="259045"/>
    <xdr:sp macro="" textlink="">
      <xdr:nvSpPr>
        <xdr:cNvPr id="410" name="【港湾・漁港】&#10;有形固定資産減価償却率最小値テキスト"/>
        <xdr:cNvSpPr txBox="1"/>
      </xdr:nvSpPr>
      <xdr:spPr>
        <a:xfrm>
          <a:off x="4673600"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148589</xdr:rowOff>
    </xdr:from>
    <xdr:to>
      <xdr:col>24</xdr:col>
      <xdr:colOff>152400</xdr:colOff>
      <xdr:row>108</xdr:row>
      <xdr:rowOff>148589</xdr:rowOff>
    </xdr:to>
    <xdr:cxnSp macro="">
      <xdr:nvCxnSpPr>
        <xdr:cNvPr id="411" name="直線コネクタ 410"/>
        <xdr:cNvCxnSpPr/>
      </xdr:nvCxnSpPr>
      <xdr:spPr>
        <a:xfrm>
          <a:off x="4546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95266</xdr:rowOff>
    </xdr:from>
    <xdr:ext cx="405111" cy="259045"/>
    <xdr:sp macro="" textlink="">
      <xdr:nvSpPr>
        <xdr:cNvPr id="412" name="【港湾・漁港】&#10;有形固定資産減価償却率最大値テキスト"/>
        <xdr:cNvSpPr txBox="1"/>
      </xdr:nvSpPr>
      <xdr:spPr>
        <a:xfrm>
          <a:off x="4673600" y="170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413" name="直線コネクタ 412"/>
        <xdr:cNvCxnSpPr/>
      </xdr:nvCxnSpPr>
      <xdr:spPr>
        <a:xfrm>
          <a:off x="4546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160038</xdr:rowOff>
    </xdr:from>
    <xdr:ext cx="405111" cy="259045"/>
    <xdr:sp macro="" textlink="">
      <xdr:nvSpPr>
        <xdr:cNvPr id="414" name="【港湾・漁港】&#10;有形固定資産減価償却率平均値テキスト"/>
        <xdr:cNvSpPr txBox="1"/>
      </xdr:nvSpPr>
      <xdr:spPr>
        <a:xfrm>
          <a:off x="4673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415" name="フローチャート: 判断 414"/>
        <xdr:cNvSpPr/>
      </xdr:nvSpPr>
      <xdr:spPr>
        <a:xfrm>
          <a:off x="4584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164464</xdr:rowOff>
    </xdr:from>
    <xdr:to>
      <xdr:col>20</xdr:col>
      <xdr:colOff>38100</xdr:colOff>
      <xdr:row>103</xdr:row>
      <xdr:rowOff>94614</xdr:rowOff>
    </xdr:to>
    <xdr:sp macro="" textlink="">
      <xdr:nvSpPr>
        <xdr:cNvPr id="416" name="フローチャート: 判断 415"/>
        <xdr:cNvSpPr/>
      </xdr:nvSpPr>
      <xdr:spPr>
        <a:xfrm>
          <a:off x="3746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7" name="フローチャート: 判断 416"/>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147320</xdr:rowOff>
    </xdr:from>
    <xdr:to>
      <xdr:col>10</xdr:col>
      <xdr:colOff>165100</xdr:colOff>
      <xdr:row>103</xdr:row>
      <xdr:rowOff>77470</xdr:rowOff>
    </xdr:to>
    <xdr:sp macro="" textlink="">
      <xdr:nvSpPr>
        <xdr:cNvPr id="418" name="フローチャート: 判断 417"/>
        <xdr:cNvSpPr/>
      </xdr:nvSpPr>
      <xdr:spPr>
        <a:xfrm>
          <a:off x="1968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122555</xdr:rowOff>
    </xdr:from>
    <xdr:to>
      <xdr:col>6</xdr:col>
      <xdr:colOff>38100</xdr:colOff>
      <xdr:row>103</xdr:row>
      <xdr:rowOff>52705</xdr:rowOff>
    </xdr:to>
    <xdr:sp macro="" textlink="">
      <xdr:nvSpPr>
        <xdr:cNvPr id="419" name="フローチャート: 判断 418"/>
        <xdr:cNvSpPr/>
      </xdr:nvSpPr>
      <xdr:spPr>
        <a:xfrm>
          <a:off x="1079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143511</xdr:rowOff>
    </xdr:from>
    <xdr:to>
      <xdr:col>24</xdr:col>
      <xdr:colOff>114300</xdr:colOff>
      <xdr:row>103</xdr:row>
      <xdr:rowOff>73661</xdr:rowOff>
    </xdr:to>
    <xdr:sp macro="" textlink="">
      <xdr:nvSpPr>
        <xdr:cNvPr id="425" name="楕円 424"/>
        <xdr:cNvSpPr/>
      </xdr:nvSpPr>
      <xdr:spPr>
        <a:xfrm>
          <a:off x="45847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166388</xdr:rowOff>
    </xdr:from>
    <xdr:ext cx="405111" cy="259045"/>
    <xdr:sp macro="" textlink="">
      <xdr:nvSpPr>
        <xdr:cNvPr id="426" name="【港湾・漁港】&#10;有形固定資産減価償却率該当値テキスト"/>
        <xdr:cNvSpPr txBox="1"/>
      </xdr:nvSpPr>
      <xdr:spPr>
        <a:xfrm>
          <a:off x="4673600"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166370</xdr:rowOff>
    </xdr:from>
    <xdr:to>
      <xdr:col>20</xdr:col>
      <xdr:colOff>38100</xdr:colOff>
      <xdr:row>103</xdr:row>
      <xdr:rowOff>96520</xdr:rowOff>
    </xdr:to>
    <xdr:sp macro="" textlink="">
      <xdr:nvSpPr>
        <xdr:cNvPr id="427" name="楕円 426"/>
        <xdr:cNvSpPr/>
      </xdr:nvSpPr>
      <xdr:spPr>
        <a:xfrm>
          <a:off x="3746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22861</xdr:rowOff>
    </xdr:from>
    <xdr:to>
      <xdr:col>24</xdr:col>
      <xdr:colOff>63500</xdr:colOff>
      <xdr:row>103</xdr:row>
      <xdr:rowOff>45720</xdr:rowOff>
    </xdr:to>
    <xdr:cxnSp macro="">
      <xdr:nvCxnSpPr>
        <xdr:cNvPr id="428" name="直線コネクタ 427"/>
        <xdr:cNvCxnSpPr/>
      </xdr:nvCxnSpPr>
      <xdr:spPr>
        <a:xfrm flipV="1">
          <a:off x="3797300" y="176822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4445</xdr:rowOff>
    </xdr:from>
    <xdr:to>
      <xdr:col>15</xdr:col>
      <xdr:colOff>101600</xdr:colOff>
      <xdr:row>103</xdr:row>
      <xdr:rowOff>106045</xdr:rowOff>
    </xdr:to>
    <xdr:sp macro="" textlink="">
      <xdr:nvSpPr>
        <xdr:cNvPr id="429" name="楕円 428"/>
        <xdr:cNvSpPr/>
      </xdr:nvSpPr>
      <xdr:spPr>
        <a:xfrm>
          <a:off x="2857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45720</xdr:rowOff>
    </xdr:from>
    <xdr:to>
      <xdr:col>19</xdr:col>
      <xdr:colOff>177800</xdr:colOff>
      <xdr:row>103</xdr:row>
      <xdr:rowOff>55245</xdr:rowOff>
    </xdr:to>
    <xdr:cxnSp macro="">
      <xdr:nvCxnSpPr>
        <xdr:cNvPr id="430" name="直線コネクタ 429"/>
        <xdr:cNvCxnSpPr/>
      </xdr:nvCxnSpPr>
      <xdr:spPr>
        <a:xfrm flipV="1">
          <a:off x="2908300" y="177050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149225</xdr:rowOff>
    </xdr:from>
    <xdr:to>
      <xdr:col>10</xdr:col>
      <xdr:colOff>165100</xdr:colOff>
      <xdr:row>103</xdr:row>
      <xdr:rowOff>79375</xdr:rowOff>
    </xdr:to>
    <xdr:sp macro="" textlink="">
      <xdr:nvSpPr>
        <xdr:cNvPr id="431" name="楕円 430"/>
        <xdr:cNvSpPr/>
      </xdr:nvSpPr>
      <xdr:spPr>
        <a:xfrm>
          <a:off x="1968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28575</xdr:rowOff>
    </xdr:from>
    <xdr:to>
      <xdr:col>15</xdr:col>
      <xdr:colOff>50800</xdr:colOff>
      <xdr:row>103</xdr:row>
      <xdr:rowOff>55245</xdr:rowOff>
    </xdr:to>
    <xdr:cxnSp macro="">
      <xdr:nvCxnSpPr>
        <xdr:cNvPr id="432" name="直線コネクタ 431"/>
        <xdr:cNvCxnSpPr/>
      </xdr:nvCxnSpPr>
      <xdr:spPr>
        <a:xfrm>
          <a:off x="2019300" y="176879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86361</xdr:rowOff>
    </xdr:from>
    <xdr:to>
      <xdr:col>6</xdr:col>
      <xdr:colOff>38100</xdr:colOff>
      <xdr:row>103</xdr:row>
      <xdr:rowOff>16511</xdr:rowOff>
    </xdr:to>
    <xdr:sp macro="" textlink="">
      <xdr:nvSpPr>
        <xdr:cNvPr id="433" name="楕円 432"/>
        <xdr:cNvSpPr/>
      </xdr:nvSpPr>
      <xdr:spPr>
        <a:xfrm>
          <a:off x="1079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137161</xdr:rowOff>
    </xdr:from>
    <xdr:to>
      <xdr:col>10</xdr:col>
      <xdr:colOff>114300</xdr:colOff>
      <xdr:row>103</xdr:row>
      <xdr:rowOff>28575</xdr:rowOff>
    </xdr:to>
    <xdr:cxnSp macro="">
      <xdr:nvCxnSpPr>
        <xdr:cNvPr id="434" name="直線コネクタ 433"/>
        <xdr:cNvCxnSpPr/>
      </xdr:nvCxnSpPr>
      <xdr:spPr>
        <a:xfrm>
          <a:off x="1130300" y="176250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111141</xdr:rowOff>
    </xdr:from>
    <xdr:ext cx="405111" cy="259045"/>
    <xdr:sp macro="" textlink="">
      <xdr:nvSpPr>
        <xdr:cNvPr id="435" name="n_1aveValue【港湾・漁港】&#10;有形固定資産減価償却率"/>
        <xdr:cNvSpPr txBox="1"/>
      </xdr:nvSpPr>
      <xdr:spPr>
        <a:xfrm>
          <a:off x="35820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36" name="n_2aveValue【港湾・漁港】&#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93997</xdr:rowOff>
    </xdr:from>
    <xdr:ext cx="405111" cy="259045"/>
    <xdr:sp macro="" textlink="">
      <xdr:nvSpPr>
        <xdr:cNvPr id="437" name="n_3aveValue【港湾・漁港】&#10;有形固定資産減価償却率"/>
        <xdr:cNvSpPr txBox="1"/>
      </xdr:nvSpPr>
      <xdr:spPr>
        <a:xfrm>
          <a:off x="1816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43832</xdr:rowOff>
    </xdr:from>
    <xdr:ext cx="405111" cy="259045"/>
    <xdr:sp macro="" textlink="">
      <xdr:nvSpPr>
        <xdr:cNvPr id="438" name="n_4aveValue【港湾・漁港】&#10;有形固定資産減価償却率"/>
        <xdr:cNvSpPr txBox="1"/>
      </xdr:nvSpPr>
      <xdr:spPr>
        <a:xfrm>
          <a:off x="927744" y="1770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87647</xdr:rowOff>
    </xdr:from>
    <xdr:ext cx="405111" cy="259045"/>
    <xdr:sp macro="" textlink="">
      <xdr:nvSpPr>
        <xdr:cNvPr id="439" name="n_1mainValue【港湾・漁港】&#10;有形固定資産減価償却率"/>
        <xdr:cNvSpPr txBox="1"/>
      </xdr:nvSpPr>
      <xdr:spPr>
        <a:xfrm>
          <a:off x="35820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97172</xdr:rowOff>
    </xdr:from>
    <xdr:ext cx="405111" cy="259045"/>
    <xdr:sp macro="" textlink="">
      <xdr:nvSpPr>
        <xdr:cNvPr id="440" name="n_2mainValue【港湾・漁港】&#10;有形固定資産減価償却率"/>
        <xdr:cNvSpPr txBox="1"/>
      </xdr:nvSpPr>
      <xdr:spPr>
        <a:xfrm>
          <a:off x="2705744" y="1775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70502</xdr:rowOff>
    </xdr:from>
    <xdr:ext cx="405111" cy="259045"/>
    <xdr:sp macro="" textlink="">
      <xdr:nvSpPr>
        <xdr:cNvPr id="441" name="n_3mainValue【港湾・漁港】&#10;有形固定資産減価償却率"/>
        <xdr:cNvSpPr txBox="1"/>
      </xdr:nvSpPr>
      <xdr:spPr>
        <a:xfrm>
          <a:off x="1816744" y="1772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33038</xdr:rowOff>
    </xdr:from>
    <xdr:ext cx="405111" cy="259045"/>
    <xdr:sp macro="" textlink="">
      <xdr:nvSpPr>
        <xdr:cNvPr id="442" name="n_4mainValue【港湾・漁港】&#10;有形固定資産減価償却率"/>
        <xdr:cNvSpPr txBox="1"/>
      </xdr:nvSpPr>
      <xdr:spPr>
        <a:xfrm>
          <a:off x="927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4" name="テキスト ボックス 45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6" name="テキスト ボックス 45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8" name="テキスト ボックス 45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60" name="テキスト ボックス 45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2" name="テキスト ボックス 46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158195</xdr:rowOff>
    </xdr:from>
    <xdr:to>
      <xdr:col>54</xdr:col>
      <xdr:colOff>189865</xdr:colOff>
      <xdr:row>108</xdr:row>
      <xdr:rowOff>76031</xdr:rowOff>
    </xdr:to>
    <xdr:cxnSp macro="">
      <xdr:nvCxnSpPr>
        <xdr:cNvPr id="464" name="直線コネクタ 463"/>
        <xdr:cNvCxnSpPr/>
      </xdr:nvCxnSpPr>
      <xdr:spPr>
        <a:xfrm flipV="1">
          <a:off x="10476865" y="17303195"/>
          <a:ext cx="0" cy="128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65"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66" name="直線コネクタ 465"/>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104872</xdr:rowOff>
    </xdr:from>
    <xdr:ext cx="599010" cy="259045"/>
    <xdr:sp macro="" textlink="">
      <xdr:nvSpPr>
        <xdr:cNvPr id="467" name="【港湾・漁港】&#10;一人当たり有形固定資産（償却資産）額最大値テキスト"/>
        <xdr:cNvSpPr txBox="1"/>
      </xdr:nvSpPr>
      <xdr:spPr>
        <a:xfrm>
          <a:off x="10515600" y="170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158195</xdr:rowOff>
    </xdr:from>
    <xdr:to>
      <xdr:col>55</xdr:col>
      <xdr:colOff>88900</xdr:colOff>
      <xdr:row>100</xdr:row>
      <xdr:rowOff>158195</xdr:rowOff>
    </xdr:to>
    <xdr:cxnSp macro="">
      <xdr:nvCxnSpPr>
        <xdr:cNvPr id="468" name="直線コネクタ 467"/>
        <xdr:cNvCxnSpPr/>
      </xdr:nvCxnSpPr>
      <xdr:spPr>
        <a:xfrm>
          <a:off x="10388600" y="173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116612</xdr:rowOff>
    </xdr:from>
    <xdr:ext cx="534377" cy="259045"/>
    <xdr:sp macro="" textlink="">
      <xdr:nvSpPr>
        <xdr:cNvPr id="469" name="【港湾・漁港】&#10;一人当たり有形固定資産（償却資産）額平均値テキスト"/>
        <xdr:cNvSpPr txBox="1"/>
      </xdr:nvSpPr>
      <xdr:spPr>
        <a:xfrm>
          <a:off x="10515600" y="18290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93735</xdr:rowOff>
    </xdr:from>
    <xdr:to>
      <xdr:col>55</xdr:col>
      <xdr:colOff>50800</xdr:colOff>
      <xdr:row>108</xdr:row>
      <xdr:rowOff>23885</xdr:rowOff>
    </xdr:to>
    <xdr:sp macro="" textlink="">
      <xdr:nvSpPr>
        <xdr:cNvPr id="470" name="フローチャート: 判断 469"/>
        <xdr:cNvSpPr/>
      </xdr:nvSpPr>
      <xdr:spPr>
        <a:xfrm>
          <a:off x="10426700" y="184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140929</xdr:rowOff>
    </xdr:from>
    <xdr:to>
      <xdr:col>50</xdr:col>
      <xdr:colOff>165100</xdr:colOff>
      <xdr:row>108</xdr:row>
      <xdr:rowOff>71079</xdr:rowOff>
    </xdr:to>
    <xdr:sp macro="" textlink="">
      <xdr:nvSpPr>
        <xdr:cNvPr id="471" name="フローチャート: 判断 470"/>
        <xdr:cNvSpPr/>
      </xdr:nvSpPr>
      <xdr:spPr>
        <a:xfrm>
          <a:off x="9588500" y="18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143822</xdr:rowOff>
    </xdr:from>
    <xdr:to>
      <xdr:col>46</xdr:col>
      <xdr:colOff>38100</xdr:colOff>
      <xdr:row>108</xdr:row>
      <xdr:rowOff>73972</xdr:rowOff>
    </xdr:to>
    <xdr:sp macro="" textlink="">
      <xdr:nvSpPr>
        <xdr:cNvPr id="472" name="フローチャート: 判断 471"/>
        <xdr:cNvSpPr/>
      </xdr:nvSpPr>
      <xdr:spPr>
        <a:xfrm>
          <a:off x="8699500" y="1848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145976</xdr:rowOff>
    </xdr:from>
    <xdr:to>
      <xdr:col>41</xdr:col>
      <xdr:colOff>101600</xdr:colOff>
      <xdr:row>108</xdr:row>
      <xdr:rowOff>76126</xdr:rowOff>
    </xdr:to>
    <xdr:sp macro="" textlink="">
      <xdr:nvSpPr>
        <xdr:cNvPr id="473" name="フローチャート: 判断 472"/>
        <xdr:cNvSpPr/>
      </xdr:nvSpPr>
      <xdr:spPr>
        <a:xfrm>
          <a:off x="7810500" y="184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147051</xdr:rowOff>
    </xdr:from>
    <xdr:to>
      <xdr:col>36</xdr:col>
      <xdr:colOff>165100</xdr:colOff>
      <xdr:row>108</xdr:row>
      <xdr:rowOff>77201</xdr:rowOff>
    </xdr:to>
    <xdr:sp macro="" textlink="">
      <xdr:nvSpPr>
        <xdr:cNvPr id="474" name="フローチャート: 判断 473"/>
        <xdr:cNvSpPr/>
      </xdr:nvSpPr>
      <xdr:spPr>
        <a:xfrm>
          <a:off x="6921500" y="1849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143143</xdr:rowOff>
    </xdr:from>
    <xdr:to>
      <xdr:col>55</xdr:col>
      <xdr:colOff>50800</xdr:colOff>
      <xdr:row>108</xdr:row>
      <xdr:rowOff>73293</xdr:rowOff>
    </xdr:to>
    <xdr:sp macro="" textlink="">
      <xdr:nvSpPr>
        <xdr:cNvPr id="480" name="楕円 479"/>
        <xdr:cNvSpPr/>
      </xdr:nvSpPr>
      <xdr:spPr>
        <a:xfrm>
          <a:off x="10426700" y="184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72163</xdr:rowOff>
    </xdr:from>
    <xdr:ext cx="534377" cy="259045"/>
    <xdr:sp macro="" textlink="">
      <xdr:nvSpPr>
        <xdr:cNvPr id="481" name="【港湾・漁港】&#10;一人当たり有形固定資産（償却資産）額該当値テキスト"/>
        <xdr:cNvSpPr txBox="1"/>
      </xdr:nvSpPr>
      <xdr:spPr>
        <a:xfrm>
          <a:off x="10515600" y="184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147363</xdr:rowOff>
    </xdr:from>
    <xdr:to>
      <xdr:col>50</xdr:col>
      <xdr:colOff>165100</xdr:colOff>
      <xdr:row>108</xdr:row>
      <xdr:rowOff>77513</xdr:rowOff>
    </xdr:to>
    <xdr:sp macro="" textlink="">
      <xdr:nvSpPr>
        <xdr:cNvPr id="482" name="楕円 481"/>
        <xdr:cNvSpPr/>
      </xdr:nvSpPr>
      <xdr:spPr>
        <a:xfrm>
          <a:off x="9588500" y="184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22493</xdr:rowOff>
    </xdr:from>
    <xdr:to>
      <xdr:col>55</xdr:col>
      <xdr:colOff>0</xdr:colOff>
      <xdr:row>108</xdr:row>
      <xdr:rowOff>26713</xdr:rowOff>
    </xdr:to>
    <xdr:cxnSp macro="">
      <xdr:nvCxnSpPr>
        <xdr:cNvPr id="483" name="直線コネクタ 482"/>
        <xdr:cNvCxnSpPr/>
      </xdr:nvCxnSpPr>
      <xdr:spPr>
        <a:xfrm flipV="1">
          <a:off x="9639300" y="18539093"/>
          <a:ext cx="8382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150378</xdr:rowOff>
    </xdr:from>
    <xdr:to>
      <xdr:col>46</xdr:col>
      <xdr:colOff>38100</xdr:colOff>
      <xdr:row>108</xdr:row>
      <xdr:rowOff>80528</xdr:rowOff>
    </xdr:to>
    <xdr:sp macro="" textlink="">
      <xdr:nvSpPr>
        <xdr:cNvPr id="484" name="楕円 483"/>
        <xdr:cNvSpPr/>
      </xdr:nvSpPr>
      <xdr:spPr>
        <a:xfrm>
          <a:off x="8699500" y="184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26713</xdr:rowOff>
    </xdr:from>
    <xdr:to>
      <xdr:col>50</xdr:col>
      <xdr:colOff>114300</xdr:colOff>
      <xdr:row>108</xdr:row>
      <xdr:rowOff>29728</xdr:rowOff>
    </xdr:to>
    <xdr:cxnSp macro="">
      <xdr:nvCxnSpPr>
        <xdr:cNvPr id="485" name="直線コネクタ 484"/>
        <xdr:cNvCxnSpPr/>
      </xdr:nvCxnSpPr>
      <xdr:spPr>
        <a:xfrm flipV="1">
          <a:off x="8750300" y="18543313"/>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151662</xdr:rowOff>
    </xdr:from>
    <xdr:to>
      <xdr:col>41</xdr:col>
      <xdr:colOff>101600</xdr:colOff>
      <xdr:row>108</xdr:row>
      <xdr:rowOff>81812</xdr:rowOff>
    </xdr:to>
    <xdr:sp macro="" textlink="">
      <xdr:nvSpPr>
        <xdr:cNvPr id="486" name="楕円 485"/>
        <xdr:cNvSpPr/>
      </xdr:nvSpPr>
      <xdr:spPr>
        <a:xfrm>
          <a:off x="7810500" y="184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29728</xdr:rowOff>
    </xdr:from>
    <xdr:to>
      <xdr:col>45</xdr:col>
      <xdr:colOff>177800</xdr:colOff>
      <xdr:row>108</xdr:row>
      <xdr:rowOff>31012</xdr:rowOff>
    </xdr:to>
    <xdr:cxnSp macro="">
      <xdr:nvCxnSpPr>
        <xdr:cNvPr id="487" name="直線コネクタ 486"/>
        <xdr:cNvCxnSpPr/>
      </xdr:nvCxnSpPr>
      <xdr:spPr>
        <a:xfrm flipV="1">
          <a:off x="7861300" y="18546328"/>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151137</xdr:rowOff>
    </xdr:from>
    <xdr:to>
      <xdr:col>36</xdr:col>
      <xdr:colOff>165100</xdr:colOff>
      <xdr:row>108</xdr:row>
      <xdr:rowOff>81287</xdr:rowOff>
    </xdr:to>
    <xdr:sp macro="" textlink="">
      <xdr:nvSpPr>
        <xdr:cNvPr id="488" name="楕円 487"/>
        <xdr:cNvSpPr/>
      </xdr:nvSpPr>
      <xdr:spPr>
        <a:xfrm>
          <a:off x="6921500" y="18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30487</xdr:rowOff>
    </xdr:from>
    <xdr:to>
      <xdr:col>41</xdr:col>
      <xdr:colOff>50800</xdr:colOff>
      <xdr:row>108</xdr:row>
      <xdr:rowOff>31012</xdr:rowOff>
    </xdr:to>
    <xdr:cxnSp macro="">
      <xdr:nvCxnSpPr>
        <xdr:cNvPr id="489" name="直線コネクタ 488"/>
        <xdr:cNvCxnSpPr/>
      </xdr:nvCxnSpPr>
      <xdr:spPr>
        <a:xfrm>
          <a:off x="6972300" y="18547087"/>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87606</xdr:rowOff>
    </xdr:from>
    <xdr:ext cx="534377" cy="259045"/>
    <xdr:sp macro="" textlink="">
      <xdr:nvSpPr>
        <xdr:cNvPr id="490" name="n_1aveValue【港湾・漁港】&#10;一人当たり有形固定資産（償却資産）額"/>
        <xdr:cNvSpPr txBox="1"/>
      </xdr:nvSpPr>
      <xdr:spPr>
        <a:xfrm>
          <a:off x="9359411" y="182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90499</xdr:rowOff>
    </xdr:from>
    <xdr:ext cx="534377" cy="259045"/>
    <xdr:sp macro="" textlink="">
      <xdr:nvSpPr>
        <xdr:cNvPr id="491" name="n_2aveValue【港湾・漁港】&#10;一人当たり有形固定資産（償却資産）額"/>
        <xdr:cNvSpPr txBox="1"/>
      </xdr:nvSpPr>
      <xdr:spPr>
        <a:xfrm>
          <a:off x="8483111" y="1826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92653</xdr:rowOff>
    </xdr:from>
    <xdr:ext cx="534377" cy="259045"/>
    <xdr:sp macro="" textlink="">
      <xdr:nvSpPr>
        <xdr:cNvPr id="492" name="n_3aveValue【港湾・漁港】&#10;一人当たり有形固定資産（償却資産）額"/>
        <xdr:cNvSpPr txBox="1"/>
      </xdr:nvSpPr>
      <xdr:spPr>
        <a:xfrm>
          <a:off x="7594111" y="1826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93728</xdr:rowOff>
    </xdr:from>
    <xdr:ext cx="534377" cy="259045"/>
    <xdr:sp macro="" textlink="">
      <xdr:nvSpPr>
        <xdr:cNvPr id="493" name="n_4aveValue【港湾・漁港】&#10;一人当たり有形固定資産（償却資産）額"/>
        <xdr:cNvSpPr txBox="1"/>
      </xdr:nvSpPr>
      <xdr:spPr>
        <a:xfrm>
          <a:off x="6705111" y="1826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68640</xdr:rowOff>
    </xdr:from>
    <xdr:ext cx="534377" cy="259045"/>
    <xdr:sp macro="" textlink="">
      <xdr:nvSpPr>
        <xdr:cNvPr id="494" name="n_1mainValue【港湾・漁港】&#10;一人当たり有形固定資産（償却資産）額"/>
        <xdr:cNvSpPr txBox="1"/>
      </xdr:nvSpPr>
      <xdr:spPr>
        <a:xfrm>
          <a:off x="9359411" y="185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71655</xdr:rowOff>
    </xdr:from>
    <xdr:ext cx="534377" cy="259045"/>
    <xdr:sp macro="" textlink="">
      <xdr:nvSpPr>
        <xdr:cNvPr id="495" name="n_2mainValue【港湾・漁港】&#10;一人当たり有形固定資産（償却資産）額"/>
        <xdr:cNvSpPr txBox="1"/>
      </xdr:nvSpPr>
      <xdr:spPr>
        <a:xfrm>
          <a:off x="8483111" y="185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72939</xdr:rowOff>
    </xdr:from>
    <xdr:ext cx="534377" cy="259045"/>
    <xdr:sp macro="" textlink="">
      <xdr:nvSpPr>
        <xdr:cNvPr id="496" name="n_3mainValue【港湾・漁港】&#10;一人当たり有形固定資産（償却資産）額"/>
        <xdr:cNvSpPr txBox="1"/>
      </xdr:nvSpPr>
      <xdr:spPr>
        <a:xfrm>
          <a:off x="7594111" y="185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72414</xdr:rowOff>
    </xdr:from>
    <xdr:ext cx="534377" cy="259045"/>
    <xdr:sp macro="" textlink="">
      <xdr:nvSpPr>
        <xdr:cNvPr id="497" name="n_4mainValue【港湾・漁港】&#10;一人当たり有形固定資産（償却資産）額"/>
        <xdr:cNvSpPr txBox="1"/>
      </xdr:nvSpPr>
      <xdr:spPr>
        <a:xfrm>
          <a:off x="6705111" y="185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9" name="直線コネクタ 50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10" name="テキスト ボックス 509"/>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1" name="直線コネクタ 51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2" name="テキスト ボックス 51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3" name="直線コネクタ 51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4" name="テキスト ボックス 51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5" name="直線コネクタ 51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6" name="テキスト ボックス 51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8" name="テキスト ボックス 51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520" name="直線コネクタ 519"/>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521" name="【認定こども園・幼稚園・保育所】&#10;有形固定資産減価償却率最小値テキスト"/>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522" name="直線コネクタ 521"/>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523"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524" name="直線コネクタ 523"/>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525" name="【認定こども園・幼稚園・保育所】&#10;有形固定資産減価償却率平均値テキスト"/>
        <xdr:cNvSpPr txBox="1"/>
      </xdr:nvSpPr>
      <xdr:spPr>
        <a:xfrm>
          <a:off x="16357600" y="606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526" name="フローチャート: 判断 525"/>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82550</xdr:rowOff>
    </xdr:from>
    <xdr:to>
      <xdr:col>81</xdr:col>
      <xdr:colOff>101600</xdr:colOff>
      <xdr:row>36</xdr:row>
      <xdr:rowOff>12700</xdr:rowOff>
    </xdr:to>
    <xdr:sp macro="" textlink="">
      <xdr:nvSpPr>
        <xdr:cNvPr id="527" name="フローチャート: 判断 526"/>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11684</xdr:rowOff>
    </xdr:from>
    <xdr:to>
      <xdr:col>76</xdr:col>
      <xdr:colOff>165100</xdr:colOff>
      <xdr:row>35</xdr:row>
      <xdr:rowOff>113284</xdr:rowOff>
    </xdr:to>
    <xdr:sp macro="" textlink="">
      <xdr:nvSpPr>
        <xdr:cNvPr id="528" name="フローチャート: 判断 527"/>
        <xdr:cNvSpPr/>
      </xdr:nvSpPr>
      <xdr:spPr>
        <a:xfrm>
          <a:off x="14541500" y="60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18542</xdr:rowOff>
    </xdr:from>
    <xdr:to>
      <xdr:col>72</xdr:col>
      <xdr:colOff>38100</xdr:colOff>
      <xdr:row>35</xdr:row>
      <xdr:rowOff>120142</xdr:rowOff>
    </xdr:to>
    <xdr:sp macro="" textlink="">
      <xdr:nvSpPr>
        <xdr:cNvPr id="529" name="フローチャート: 判断 528"/>
        <xdr:cNvSpPr/>
      </xdr:nvSpPr>
      <xdr:spPr>
        <a:xfrm>
          <a:off x="13652500" y="601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43688</xdr:rowOff>
    </xdr:from>
    <xdr:to>
      <xdr:col>67</xdr:col>
      <xdr:colOff>101600</xdr:colOff>
      <xdr:row>35</xdr:row>
      <xdr:rowOff>145288</xdr:rowOff>
    </xdr:to>
    <xdr:sp macro="" textlink="">
      <xdr:nvSpPr>
        <xdr:cNvPr id="530" name="フローチャート: 判断 529"/>
        <xdr:cNvSpPr/>
      </xdr:nvSpPr>
      <xdr:spPr>
        <a:xfrm>
          <a:off x="12763500" y="60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27686</xdr:rowOff>
    </xdr:from>
    <xdr:to>
      <xdr:col>85</xdr:col>
      <xdr:colOff>177800</xdr:colOff>
      <xdr:row>38</xdr:row>
      <xdr:rowOff>129286</xdr:rowOff>
    </xdr:to>
    <xdr:sp macro="" textlink="">
      <xdr:nvSpPr>
        <xdr:cNvPr id="536" name="楕円 535"/>
        <xdr:cNvSpPr/>
      </xdr:nvSpPr>
      <xdr:spPr>
        <a:xfrm>
          <a:off x="162687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6113</xdr:rowOff>
    </xdr:from>
    <xdr:ext cx="405111" cy="259045"/>
    <xdr:sp macro="" textlink="">
      <xdr:nvSpPr>
        <xdr:cNvPr id="537" name="【認定こども園・幼稚園・保育所】&#10;有形固定資産減価償却率該当値テキスト"/>
        <xdr:cNvSpPr txBox="1"/>
      </xdr:nvSpPr>
      <xdr:spPr>
        <a:xfrm>
          <a:off x="16357600"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132842</xdr:rowOff>
    </xdr:from>
    <xdr:to>
      <xdr:col>81</xdr:col>
      <xdr:colOff>101600</xdr:colOff>
      <xdr:row>38</xdr:row>
      <xdr:rowOff>62992</xdr:rowOff>
    </xdr:to>
    <xdr:sp macro="" textlink="">
      <xdr:nvSpPr>
        <xdr:cNvPr id="538" name="楕円 537"/>
        <xdr:cNvSpPr/>
      </xdr:nvSpPr>
      <xdr:spPr>
        <a:xfrm>
          <a:off x="15430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xdr:rowOff>
    </xdr:from>
    <xdr:to>
      <xdr:col>85</xdr:col>
      <xdr:colOff>127000</xdr:colOff>
      <xdr:row>38</xdr:row>
      <xdr:rowOff>78486</xdr:rowOff>
    </xdr:to>
    <xdr:cxnSp macro="">
      <xdr:nvCxnSpPr>
        <xdr:cNvPr id="539" name="直線コネクタ 538"/>
        <xdr:cNvCxnSpPr/>
      </xdr:nvCxnSpPr>
      <xdr:spPr>
        <a:xfrm>
          <a:off x="15481300" y="652729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55118</xdr:rowOff>
    </xdr:from>
    <xdr:to>
      <xdr:col>76</xdr:col>
      <xdr:colOff>165100</xdr:colOff>
      <xdr:row>38</xdr:row>
      <xdr:rowOff>156718</xdr:rowOff>
    </xdr:to>
    <xdr:sp macro="" textlink="">
      <xdr:nvSpPr>
        <xdr:cNvPr id="540" name="楕円 539"/>
        <xdr:cNvSpPr/>
      </xdr:nvSpPr>
      <xdr:spPr>
        <a:xfrm>
          <a:off x="145415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xdr:rowOff>
    </xdr:from>
    <xdr:to>
      <xdr:col>81</xdr:col>
      <xdr:colOff>50800</xdr:colOff>
      <xdr:row>38</xdr:row>
      <xdr:rowOff>105918</xdr:rowOff>
    </xdr:to>
    <xdr:cxnSp macro="">
      <xdr:nvCxnSpPr>
        <xdr:cNvPr id="541" name="直線コネクタ 540"/>
        <xdr:cNvCxnSpPr/>
      </xdr:nvCxnSpPr>
      <xdr:spPr>
        <a:xfrm flipV="1">
          <a:off x="14592300" y="652729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xdr:rowOff>
    </xdr:from>
    <xdr:to>
      <xdr:col>72</xdr:col>
      <xdr:colOff>38100</xdr:colOff>
      <xdr:row>38</xdr:row>
      <xdr:rowOff>113284</xdr:rowOff>
    </xdr:to>
    <xdr:sp macro="" textlink="">
      <xdr:nvSpPr>
        <xdr:cNvPr id="542" name="楕円 541"/>
        <xdr:cNvSpPr/>
      </xdr:nvSpPr>
      <xdr:spPr>
        <a:xfrm>
          <a:off x="1365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62484</xdr:rowOff>
    </xdr:from>
    <xdr:to>
      <xdr:col>76</xdr:col>
      <xdr:colOff>114300</xdr:colOff>
      <xdr:row>38</xdr:row>
      <xdr:rowOff>105918</xdr:rowOff>
    </xdr:to>
    <xdr:cxnSp macro="">
      <xdr:nvCxnSpPr>
        <xdr:cNvPr id="543" name="直線コネクタ 542"/>
        <xdr:cNvCxnSpPr/>
      </xdr:nvCxnSpPr>
      <xdr:spPr>
        <a:xfrm>
          <a:off x="13703300" y="65775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130556</xdr:rowOff>
    </xdr:from>
    <xdr:to>
      <xdr:col>67</xdr:col>
      <xdr:colOff>101600</xdr:colOff>
      <xdr:row>38</xdr:row>
      <xdr:rowOff>60706</xdr:rowOff>
    </xdr:to>
    <xdr:sp macro="" textlink="">
      <xdr:nvSpPr>
        <xdr:cNvPr id="544" name="楕円 543"/>
        <xdr:cNvSpPr/>
      </xdr:nvSpPr>
      <xdr:spPr>
        <a:xfrm>
          <a:off x="12763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xdr:rowOff>
    </xdr:from>
    <xdr:to>
      <xdr:col>71</xdr:col>
      <xdr:colOff>177800</xdr:colOff>
      <xdr:row>38</xdr:row>
      <xdr:rowOff>62484</xdr:rowOff>
    </xdr:to>
    <xdr:cxnSp macro="">
      <xdr:nvCxnSpPr>
        <xdr:cNvPr id="545" name="直線コネクタ 544"/>
        <xdr:cNvCxnSpPr/>
      </xdr:nvCxnSpPr>
      <xdr:spPr>
        <a:xfrm>
          <a:off x="12814300" y="65250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29227</xdr:rowOff>
    </xdr:from>
    <xdr:ext cx="405111" cy="259045"/>
    <xdr:sp macro="" textlink="">
      <xdr:nvSpPr>
        <xdr:cNvPr id="546" name="n_1aveValue【認定こども園・幼稚園・保育所】&#10;有形固定資産減価償却率"/>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129811</xdr:rowOff>
    </xdr:from>
    <xdr:ext cx="405111" cy="259045"/>
    <xdr:sp macro="" textlink="">
      <xdr:nvSpPr>
        <xdr:cNvPr id="547" name="n_2aveValue【認定こども園・幼稚園・保育所】&#10;有形固定資産減価償却率"/>
        <xdr:cNvSpPr txBox="1"/>
      </xdr:nvSpPr>
      <xdr:spPr>
        <a:xfrm>
          <a:off x="14389744" y="57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136669</xdr:rowOff>
    </xdr:from>
    <xdr:ext cx="405111" cy="259045"/>
    <xdr:sp macro="" textlink="">
      <xdr:nvSpPr>
        <xdr:cNvPr id="548" name="n_3aveValue【認定こども園・幼稚園・保育所】&#10;有形固定資産減価償却率"/>
        <xdr:cNvSpPr txBox="1"/>
      </xdr:nvSpPr>
      <xdr:spPr>
        <a:xfrm>
          <a:off x="13500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161815</xdr:rowOff>
    </xdr:from>
    <xdr:ext cx="405111" cy="259045"/>
    <xdr:sp macro="" textlink="">
      <xdr:nvSpPr>
        <xdr:cNvPr id="549" name="n_4aveValue【認定こども園・幼稚園・保育所】&#10;有形固定資産減価償却率"/>
        <xdr:cNvSpPr txBox="1"/>
      </xdr:nvSpPr>
      <xdr:spPr>
        <a:xfrm>
          <a:off x="12611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54119</xdr:rowOff>
    </xdr:from>
    <xdr:ext cx="405111" cy="259045"/>
    <xdr:sp macro="" textlink="">
      <xdr:nvSpPr>
        <xdr:cNvPr id="550" name="n_1mainValue【認定こども園・幼稚園・保育所】&#10;有形固定資産減価償却率"/>
        <xdr:cNvSpPr txBox="1"/>
      </xdr:nvSpPr>
      <xdr:spPr>
        <a:xfrm>
          <a:off x="15266044" y="656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147845</xdr:rowOff>
    </xdr:from>
    <xdr:ext cx="405111" cy="259045"/>
    <xdr:sp macro="" textlink="">
      <xdr:nvSpPr>
        <xdr:cNvPr id="551" name="n_2mainValue【認定こども園・幼稚園・保育所】&#10;有形固定資産減価償却率"/>
        <xdr:cNvSpPr txBox="1"/>
      </xdr:nvSpPr>
      <xdr:spPr>
        <a:xfrm>
          <a:off x="14389744"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104411</xdr:rowOff>
    </xdr:from>
    <xdr:ext cx="405111" cy="259045"/>
    <xdr:sp macro="" textlink="">
      <xdr:nvSpPr>
        <xdr:cNvPr id="552" name="n_3mainValue【認定こども園・幼稚園・保育所】&#10;有形固定資産減価償却率"/>
        <xdr:cNvSpPr txBox="1"/>
      </xdr:nvSpPr>
      <xdr:spPr>
        <a:xfrm>
          <a:off x="13500744"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553" name="n_4mainValue【認定こども園・幼稚園・保育所】&#10;有形固定資産減価償却率"/>
        <xdr:cNvSpPr txBox="1"/>
      </xdr:nvSpPr>
      <xdr:spPr>
        <a:xfrm>
          <a:off x="12611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577" name="直線コネクタ 576"/>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8"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9" name="直線コネクタ 578"/>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580" name="【認定こども園・幼稚園・保育所】&#10;一人当たり面積最大値テキスト"/>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581" name="直線コネクタ 580"/>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582" name="【認定こども園・幼稚園・保育所】&#10;一人当たり面積平均値テキスト"/>
        <xdr:cNvSpPr txBox="1"/>
      </xdr:nvSpPr>
      <xdr:spPr>
        <a:xfrm>
          <a:off x="22199600" y="658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583" name="フローチャート: 判断 582"/>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120650</xdr:rowOff>
    </xdr:from>
    <xdr:to>
      <xdr:col>112</xdr:col>
      <xdr:colOff>38100</xdr:colOff>
      <xdr:row>40</xdr:row>
      <xdr:rowOff>50800</xdr:rowOff>
    </xdr:to>
    <xdr:sp macro="" textlink="">
      <xdr:nvSpPr>
        <xdr:cNvPr id="584" name="フローチャート: 判断 583"/>
        <xdr:cNvSpPr/>
      </xdr:nvSpPr>
      <xdr:spPr>
        <a:xfrm>
          <a:off x="21272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147320</xdr:rowOff>
    </xdr:from>
    <xdr:to>
      <xdr:col>107</xdr:col>
      <xdr:colOff>101600</xdr:colOff>
      <xdr:row>40</xdr:row>
      <xdr:rowOff>77470</xdr:rowOff>
    </xdr:to>
    <xdr:sp macro="" textlink="">
      <xdr:nvSpPr>
        <xdr:cNvPr id="585" name="フローチャート: 判断 584"/>
        <xdr:cNvSpPr/>
      </xdr:nvSpPr>
      <xdr:spPr>
        <a:xfrm>
          <a:off x="203835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147320</xdr:rowOff>
    </xdr:from>
    <xdr:to>
      <xdr:col>102</xdr:col>
      <xdr:colOff>165100</xdr:colOff>
      <xdr:row>40</xdr:row>
      <xdr:rowOff>77470</xdr:rowOff>
    </xdr:to>
    <xdr:sp macro="" textlink="">
      <xdr:nvSpPr>
        <xdr:cNvPr id="586" name="フローチャート: 判断 585"/>
        <xdr:cNvSpPr/>
      </xdr:nvSpPr>
      <xdr:spPr>
        <a:xfrm>
          <a:off x="194945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147320</xdr:rowOff>
    </xdr:from>
    <xdr:to>
      <xdr:col>98</xdr:col>
      <xdr:colOff>38100</xdr:colOff>
      <xdr:row>40</xdr:row>
      <xdr:rowOff>77470</xdr:rowOff>
    </xdr:to>
    <xdr:sp macro="" textlink="">
      <xdr:nvSpPr>
        <xdr:cNvPr id="587" name="フローチャート: 判断 586"/>
        <xdr:cNvSpPr/>
      </xdr:nvSpPr>
      <xdr:spPr>
        <a:xfrm>
          <a:off x="186055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93" name="楕円 592"/>
        <xdr:cNvSpPr/>
      </xdr:nvSpPr>
      <xdr:spPr>
        <a:xfrm>
          <a:off x="22110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30497</xdr:rowOff>
    </xdr:from>
    <xdr:ext cx="469744" cy="259045"/>
    <xdr:sp macro="" textlink="">
      <xdr:nvSpPr>
        <xdr:cNvPr id="594" name="【認定こども園・幼稚園・保育所】&#10;一人当たり面積該当値テキスト"/>
        <xdr:cNvSpPr txBox="1"/>
      </xdr:nvSpPr>
      <xdr:spPr>
        <a:xfrm>
          <a:off x="221996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595" name="楕円 594"/>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102870</xdr:rowOff>
    </xdr:from>
    <xdr:to>
      <xdr:col>116</xdr:col>
      <xdr:colOff>63500</xdr:colOff>
      <xdr:row>39</xdr:row>
      <xdr:rowOff>110490</xdr:rowOff>
    </xdr:to>
    <xdr:cxnSp macro="">
      <xdr:nvCxnSpPr>
        <xdr:cNvPr id="596" name="直線コネクタ 595"/>
        <xdr:cNvCxnSpPr/>
      </xdr:nvCxnSpPr>
      <xdr:spPr>
        <a:xfrm flipV="1">
          <a:off x="21323300" y="6789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74930</xdr:rowOff>
    </xdr:from>
    <xdr:to>
      <xdr:col>107</xdr:col>
      <xdr:colOff>101600</xdr:colOff>
      <xdr:row>40</xdr:row>
      <xdr:rowOff>5080</xdr:rowOff>
    </xdr:to>
    <xdr:sp macro="" textlink="">
      <xdr:nvSpPr>
        <xdr:cNvPr id="597" name="楕円 596"/>
        <xdr:cNvSpPr/>
      </xdr:nvSpPr>
      <xdr:spPr>
        <a:xfrm>
          <a:off x="20383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125730</xdr:rowOff>
    </xdr:to>
    <xdr:cxnSp macro="">
      <xdr:nvCxnSpPr>
        <xdr:cNvPr id="598" name="直線コネクタ 597"/>
        <xdr:cNvCxnSpPr/>
      </xdr:nvCxnSpPr>
      <xdr:spPr>
        <a:xfrm flipV="1">
          <a:off x="20434300" y="6797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78740</xdr:rowOff>
    </xdr:from>
    <xdr:to>
      <xdr:col>102</xdr:col>
      <xdr:colOff>165100</xdr:colOff>
      <xdr:row>40</xdr:row>
      <xdr:rowOff>8890</xdr:rowOff>
    </xdr:to>
    <xdr:sp macro="" textlink="">
      <xdr:nvSpPr>
        <xdr:cNvPr id="599" name="楕円 598"/>
        <xdr:cNvSpPr/>
      </xdr:nvSpPr>
      <xdr:spPr>
        <a:xfrm>
          <a:off x="19494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125730</xdr:rowOff>
    </xdr:from>
    <xdr:to>
      <xdr:col>107</xdr:col>
      <xdr:colOff>50800</xdr:colOff>
      <xdr:row>39</xdr:row>
      <xdr:rowOff>129540</xdr:rowOff>
    </xdr:to>
    <xdr:cxnSp macro="">
      <xdr:nvCxnSpPr>
        <xdr:cNvPr id="600" name="直線コネクタ 599"/>
        <xdr:cNvCxnSpPr/>
      </xdr:nvCxnSpPr>
      <xdr:spPr>
        <a:xfrm flipV="1">
          <a:off x="19545300" y="6812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82550</xdr:rowOff>
    </xdr:from>
    <xdr:to>
      <xdr:col>98</xdr:col>
      <xdr:colOff>38100</xdr:colOff>
      <xdr:row>40</xdr:row>
      <xdr:rowOff>12700</xdr:rowOff>
    </xdr:to>
    <xdr:sp macro="" textlink="">
      <xdr:nvSpPr>
        <xdr:cNvPr id="601" name="楕円 600"/>
        <xdr:cNvSpPr/>
      </xdr:nvSpPr>
      <xdr:spPr>
        <a:xfrm>
          <a:off x="18605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129540</xdr:rowOff>
    </xdr:from>
    <xdr:to>
      <xdr:col>102</xdr:col>
      <xdr:colOff>114300</xdr:colOff>
      <xdr:row>39</xdr:row>
      <xdr:rowOff>133350</xdr:rowOff>
    </xdr:to>
    <xdr:cxnSp macro="">
      <xdr:nvCxnSpPr>
        <xdr:cNvPr id="602" name="直線コネクタ 601"/>
        <xdr:cNvCxnSpPr/>
      </xdr:nvCxnSpPr>
      <xdr:spPr>
        <a:xfrm flipV="1">
          <a:off x="18656300" y="6816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41927</xdr:rowOff>
    </xdr:from>
    <xdr:ext cx="469744" cy="259045"/>
    <xdr:sp macro="" textlink="">
      <xdr:nvSpPr>
        <xdr:cNvPr id="603" name="n_1aveValue【認定こども園・幼稚園・保育所】&#10;一人当たり面積"/>
        <xdr:cNvSpPr txBox="1"/>
      </xdr:nvSpPr>
      <xdr:spPr>
        <a:xfrm>
          <a:off x="21075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68597</xdr:rowOff>
    </xdr:from>
    <xdr:ext cx="469744" cy="259045"/>
    <xdr:sp macro="" textlink="">
      <xdr:nvSpPr>
        <xdr:cNvPr id="604" name="n_2aveValue【認定こども園・幼稚園・保育所】&#10;一人当たり面積"/>
        <xdr:cNvSpPr txBox="1"/>
      </xdr:nvSpPr>
      <xdr:spPr>
        <a:xfrm>
          <a:off x="201994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68597</xdr:rowOff>
    </xdr:from>
    <xdr:ext cx="469744" cy="259045"/>
    <xdr:sp macro="" textlink="">
      <xdr:nvSpPr>
        <xdr:cNvPr id="605" name="n_3aveValue【認定こども園・幼稚園・保育所】&#10;一人当たり面積"/>
        <xdr:cNvSpPr txBox="1"/>
      </xdr:nvSpPr>
      <xdr:spPr>
        <a:xfrm>
          <a:off x="193104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68597</xdr:rowOff>
    </xdr:from>
    <xdr:ext cx="469744" cy="259045"/>
    <xdr:sp macro="" textlink="">
      <xdr:nvSpPr>
        <xdr:cNvPr id="606" name="n_4aveValue【認定こども園・幼稚園・保育所】&#10;一人当たり面積"/>
        <xdr:cNvSpPr txBox="1"/>
      </xdr:nvSpPr>
      <xdr:spPr>
        <a:xfrm>
          <a:off x="184214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6367</xdr:rowOff>
    </xdr:from>
    <xdr:ext cx="469744" cy="259045"/>
    <xdr:sp macro="" textlink="">
      <xdr:nvSpPr>
        <xdr:cNvPr id="607" name="n_1main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21607</xdr:rowOff>
    </xdr:from>
    <xdr:ext cx="469744" cy="259045"/>
    <xdr:sp macro="" textlink="">
      <xdr:nvSpPr>
        <xdr:cNvPr id="608" name="n_2mainValue【認定こども園・幼稚園・保育所】&#10;一人当たり面積"/>
        <xdr:cNvSpPr txBox="1"/>
      </xdr:nvSpPr>
      <xdr:spPr>
        <a:xfrm>
          <a:off x="20199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25417</xdr:rowOff>
    </xdr:from>
    <xdr:ext cx="469744" cy="259045"/>
    <xdr:sp macro="" textlink="">
      <xdr:nvSpPr>
        <xdr:cNvPr id="609" name="n_3mainValue【認定こども園・幼稚園・保育所】&#10;一人当たり面積"/>
        <xdr:cNvSpPr txBox="1"/>
      </xdr:nvSpPr>
      <xdr:spPr>
        <a:xfrm>
          <a:off x="19310427"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29227</xdr:rowOff>
    </xdr:from>
    <xdr:ext cx="469744" cy="259045"/>
    <xdr:sp macro="" textlink="">
      <xdr:nvSpPr>
        <xdr:cNvPr id="610" name="n_4mainValue【認定こども園・幼稚園・保育所】&#10;一人当たり面積"/>
        <xdr:cNvSpPr txBox="1"/>
      </xdr:nvSpPr>
      <xdr:spPr>
        <a:xfrm>
          <a:off x="18421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637" name="直線コネクタ 636"/>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38"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39" name="直線コネクタ 638"/>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640" name="【学校施設】&#10;有形固定資産減価償却率最大値テキスト"/>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41" name="直線コネクタ 640"/>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642" name="【学校施設】&#10;有形固定資産減価償却率平均値テキスト"/>
        <xdr:cNvSpPr txBox="1"/>
      </xdr:nvSpPr>
      <xdr:spPr>
        <a:xfrm>
          <a:off x="16357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43" name="フローチャート: 判断 642"/>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17780</xdr:rowOff>
    </xdr:from>
    <xdr:to>
      <xdr:col>81</xdr:col>
      <xdr:colOff>101600</xdr:colOff>
      <xdr:row>58</xdr:row>
      <xdr:rowOff>119380</xdr:rowOff>
    </xdr:to>
    <xdr:sp macro="" textlink="">
      <xdr:nvSpPr>
        <xdr:cNvPr id="644" name="フローチャート: 判断 643"/>
        <xdr:cNvSpPr/>
      </xdr:nvSpPr>
      <xdr:spPr>
        <a:xfrm>
          <a:off x="15430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34109</xdr:rowOff>
    </xdr:from>
    <xdr:to>
      <xdr:col>76</xdr:col>
      <xdr:colOff>165100</xdr:colOff>
      <xdr:row>58</xdr:row>
      <xdr:rowOff>135709</xdr:rowOff>
    </xdr:to>
    <xdr:sp macro="" textlink="">
      <xdr:nvSpPr>
        <xdr:cNvPr id="645" name="フローチャート: 判断 644"/>
        <xdr:cNvSpPr/>
      </xdr:nvSpPr>
      <xdr:spPr>
        <a:xfrm>
          <a:off x="14541500" y="997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43906</xdr:rowOff>
    </xdr:from>
    <xdr:to>
      <xdr:col>72</xdr:col>
      <xdr:colOff>38100</xdr:colOff>
      <xdr:row>58</xdr:row>
      <xdr:rowOff>145506</xdr:rowOff>
    </xdr:to>
    <xdr:sp macro="" textlink="">
      <xdr:nvSpPr>
        <xdr:cNvPr id="646" name="フローチャート: 判断 645"/>
        <xdr:cNvSpPr/>
      </xdr:nvSpPr>
      <xdr:spPr>
        <a:xfrm>
          <a:off x="13652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17780</xdr:rowOff>
    </xdr:from>
    <xdr:to>
      <xdr:col>67</xdr:col>
      <xdr:colOff>101600</xdr:colOff>
      <xdr:row>58</xdr:row>
      <xdr:rowOff>119380</xdr:rowOff>
    </xdr:to>
    <xdr:sp macro="" textlink="">
      <xdr:nvSpPr>
        <xdr:cNvPr id="647" name="フローチャート: 判断 646"/>
        <xdr:cNvSpPr/>
      </xdr:nvSpPr>
      <xdr:spPr>
        <a:xfrm>
          <a:off x="1276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653" name="楕円 652"/>
        <xdr:cNvSpPr/>
      </xdr:nvSpPr>
      <xdr:spPr>
        <a:xfrm>
          <a:off x="16268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152961</xdr:rowOff>
    </xdr:from>
    <xdr:ext cx="405111" cy="259045"/>
    <xdr:sp macro="" textlink="">
      <xdr:nvSpPr>
        <xdr:cNvPr id="654" name="【学校施設】&#10;有形固定資産減価償却率該当値テキスト"/>
        <xdr:cNvSpPr txBox="1"/>
      </xdr:nvSpPr>
      <xdr:spPr>
        <a:xfrm>
          <a:off x="16357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55" name="楕円 654"/>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53884</xdr:rowOff>
    </xdr:to>
    <xdr:cxnSp macro="">
      <xdr:nvCxnSpPr>
        <xdr:cNvPr id="656" name="直線コネクタ 655"/>
        <xdr:cNvCxnSpPr/>
      </xdr:nvCxnSpPr>
      <xdr:spPr>
        <a:xfrm>
          <a:off x="15481300" y="10450285"/>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657" name="楕円 656"/>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120831</xdr:rowOff>
    </xdr:from>
    <xdr:to>
      <xdr:col>81</xdr:col>
      <xdr:colOff>50800</xdr:colOff>
      <xdr:row>60</xdr:row>
      <xdr:rowOff>163285</xdr:rowOff>
    </xdr:to>
    <xdr:cxnSp macro="">
      <xdr:nvCxnSpPr>
        <xdr:cNvPr id="658" name="直線コネクタ 657"/>
        <xdr:cNvCxnSpPr/>
      </xdr:nvCxnSpPr>
      <xdr:spPr>
        <a:xfrm>
          <a:off x="14592300" y="1040783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74930</xdr:rowOff>
    </xdr:from>
    <xdr:to>
      <xdr:col>72</xdr:col>
      <xdr:colOff>38100</xdr:colOff>
      <xdr:row>62</xdr:row>
      <xdr:rowOff>5080</xdr:rowOff>
    </xdr:to>
    <xdr:sp macro="" textlink="">
      <xdr:nvSpPr>
        <xdr:cNvPr id="659" name="楕円 658"/>
        <xdr:cNvSpPr/>
      </xdr:nvSpPr>
      <xdr:spPr>
        <a:xfrm>
          <a:off x="1365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120831</xdr:rowOff>
    </xdr:from>
    <xdr:to>
      <xdr:col>76</xdr:col>
      <xdr:colOff>114300</xdr:colOff>
      <xdr:row>61</xdr:row>
      <xdr:rowOff>125730</xdr:rowOff>
    </xdr:to>
    <xdr:cxnSp macro="">
      <xdr:nvCxnSpPr>
        <xdr:cNvPr id="660" name="直線コネクタ 659"/>
        <xdr:cNvCxnSpPr/>
      </xdr:nvCxnSpPr>
      <xdr:spPr>
        <a:xfrm flipV="1">
          <a:off x="13703300" y="1040783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101056</xdr:rowOff>
    </xdr:from>
    <xdr:to>
      <xdr:col>67</xdr:col>
      <xdr:colOff>101600</xdr:colOff>
      <xdr:row>62</xdr:row>
      <xdr:rowOff>31206</xdr:rowOff>
    </xdr:to>
    <xdr:sp macro="" textlink="">
      <xdr:nvSpPr>
        <xdr:cNvPr id="661" name="楕円 660"/>
        <xdr:cNvSpPr/>
      </xdr:nvSpPr>
      <xdr:spPr>
        <a:xfrm>
          <a:off x="12763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61</xdr:row>
      <xdr:rowOff>151856</xdr:rowOff>
    </xdr:to>
    <xdr:cxnSp macro="">
      <xdr:nvCxnSpPr>
        <xdr:cNvPr id="662" name="直線コネクタ 661"/>
        <xdr:cNvCxnSpPr/>
      </xdr:nvCxnSpPr>
      <xdr:spPr>
        <a:xfrm flipV="1">
          <a:off x="12814300" y="10584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135907</xdr:rowOff>
    </xdr:from>
    <xdr:ext cx="405111" cy="259045"/>
    <xdr:sp macro="" textlink="">
      <xdr:nvSpPr>
        <xdr:cNvPr id="663" name="n_1ave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152236</xdr:rowOff>
    </xdr:from>
    <xdr:ext cx="405111" cy="259045"/>
    <xdr:sp macro="" textlink="">
      <xdr:nvSpPr>
        <xdr:cNvPr id="664" name="n_2aveValue【学校施設】&#10;有形固定資産減価償却率"/>
        <xdr:cNvSpPr txBox="1"/>
      </xdr:nvSpPr>
      <xdr:spPr>
        <a:xfrm>
          <a:off x="14389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162033</xdr:rowOff>
    </xdr:from>
    <xdr:ext cx="405111" cy="259045"/>
    <xdr:sp macro="" textlink="">
      <xdr:nvSpPr>
        <xdr:cNvPr id="665" name="n_3aveValue【学校施設】&#10;有形固定資産減価償却率"/>
        <xdr:cNvSpPr txBox="1"/>
      </xdr:nvSpPr>
      <xdr:spPr>
        <a:xfrm>
          <a:off x="13500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666" name="n_4aveValue【学校施設】&#10;有形固定資産減価償却率"/>
        <xdr:cNvSpPr txBox="1"/>
      </xdr:nvSpPr>
      <xdr:spPr>
        <a:xfrm>
          <a:off x="12611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667" name="n_1mainValue【学校施設】&#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162758</xdr:rowOff>
    </xdr:from>
    <xdr:ext cx="405111" cy="259045"/>
    <xdr:sp macro="" textlink="">
      <xdr:nvSpPr>
        <xdr:cNvPr id="668" name="n_2mainValue【学校施設】&#10;有形固定資産減価償却率"/>
        <xdr:cNvSpPr txBox="1"/>
      </xdr:nvSpPr>
      <xdr:spPr>
        <a:xfrm>
          <a:off x="14389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669" name="n_3mainValue【学校施設】&#10;有形固定資産減価償却率"/>
        <xdr:cNvSpPr txBox="1"/>
      </xdr:nvSpPr>
      <xdr:spPr>
        <a:xfrm>
          <a:off x="13500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22333</xdr:rowOff>
    </xdr:from>
    <xdr:ext cx="405111" cy="259045"/>
    <xdr:sp macro="" textlink="">
      <xdr:nvSpPr>
        <xdr:cNvPr id="670" name="n_4mainValue【学校施設】&#10;有形固定資産減価償却率"/>
        <xdr:cNvSpPr txBox="1"/>
      </xdr:nvSpPr>
      <xdr:spPr>
        <a:xfrm>
          <a:off x="12611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690" name="直線コネクタ 689"/>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691" name="【学校施設】&#10;一人当たり面積最小値テキスト"/>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692" name="直線コネクタ 691"/>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693" name="【学校施設】&#10;一人当たり面積最大値テキスト"/>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694" name="直線コネクタ 693"/>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695" name="【学校施設】&#10;一人当たり面積平均値テキスト"/>
        <xdr:cNvSpPr txBox="1"/>
      </xdr:nvSpPr>
      <xdr:spPr>
        <a:xfrm>
          <a:off x="22199600" y="995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696" name="フローチャート: 判断 695"/>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166942</xdr:rowOff>
    </xdr:from>
    <xdr:to>
      <xdr:col>112</xdr:col>
      <xdr:colOff>38100</xdr:colOff>
      <xdr:row>58</xdr:row>
      <xdr:rowOff>97092</xdr:rowOff>
    </xdr:to>
    <xdr:sp macro="" textlink="">
      <xdr:nvSpPr>
        <xdr:cNvPr id="697" name="フローチャート: 判断 696"/>
        <xdr:cNvSpPr/>
      </xdr:nvSpPr>
      <xdr:spPr>
        <a:xfrm>
          <a:off x="21272500" y="993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121793</xdr:rowOff>
    </xdr:from>
    <xdr:to>
      <xdr:col>107</xdr:col>
      <xdr:colOff>101600</xdr:colOff>
      <xdr:row>58</xdr:row>
      <xdr:rowOff>51943</xdr:rowOff>
    </xdr:to>
    <xdr:sp macro="" textlink="">
      <xdr:nvSpPr>
        <xdr:cNvPr id="698" name="フローチャート: 判断 697"/>
        <xdr:cNvSpPr/>
      </xdr:nvSpPr>
      <xdr:spPr>
        <a:xfrm>
          <a:off x="20383500" y="98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97219</xdr:rowOff>
    </xdr:from>
    <xdr:to>
      <xdr:col>102</xdr:col>
      <xdr:colOff>165100</xdr:colOff>
      <xdr:row>58</xdr:row>
      <xdr:rowOff>27369</xdr:rowOff>
    </xdr:to>
    <xdr:sp macro="" textlink="">
      <xdr:nvSpPr>
        <xdr:cNvPr id="699" name="フローチャート: 判断 698"/>
        <xdr:cNvSpPr/>
      </xdr:nvSpPr>
      <xdr:spPr>
        <a:xfrm>
          <a:off x="19494500" y="98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101219</xdr:rowOff>
    </xdr:from>
    <xdr:to>
      <xdr:col>98</xdr:col>
      <xdr:colOff>38100</xdr:colOff>
      <xdr:row>58</xdr:row>
      <xdr:rowOff>31369</xdr:rowOff>
    </xdr:to>
    <xdr:sp macro="" textlink="">
      <xdr:nvSpPr>
        <xdr:cNvPr id="700" name="フローチャート: 判断 699"/>
        <xdr:cNvSpPr/>
      </xdr:nvSpPr>
      <xdr:spPr>
        <a:xfrm>
          <a:off x="18605500" y="98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45212</xdr:rowOff>
    </xdr:from>
    <xdr:to>
      <xdr:col>116</xdr:col>
      <xdr:colOff>114300</xdr:colOff>
      <xdr:row>57</xdr:row>
      <xdr:rowOff>146812</xdr:rowOff>
    </xdr:to>
    <xdr:sp macro="" textlink="">
      <xdr:nvSpPr>
        <xdr:cNvPr id="706" name="楕円 705"/>
        <xdr:cNvSpPr/>
      </xdr:nvSpPr>
      <xdr:spPr>
        <a:xfrm>
          <a:off x="22110700" y="98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68089</xdr:rowOff>
    </xdr:from>
    <xdr:ext cx="469744" cy="259045"/>
    <xdr:sp macro="" textlink="">
      <xdr:nvSpPr>
        <xdr:cNvPr id="707" name="【学校施設】&#10;一人当たり面積該当値テキスト"/>
        <xdr:cNvSpPr txBox="1"/>
      </xdr:nvSpPr>
      <xdr:spPr>
        <a:xfrm>
          <a:off x="22199600" y="966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56070</xdr:rowOff>
    </xdr:from>
    <xdr:to>
      <xdr:col>112</xdr:col>
      <xdr:colOff>38100</xdr:colOff>
      <xdr:row>57</xdr:row>
      <xdr:rowOff>157670</xdr:rowOff>
    </xdr:to>
    <xdr:sp macro="" textlink="">
      <xdr:nvSpPr>
        <xdr:cNvPr id="708" name="楕円 707"/>
        <xdr:cNvSpPr/>
      </xdr:nvSpPr>
      <xdr:spPr>
        <a:xfrm>
          <a:off x="21272500" y="98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96012</xdr:rowOff>
    </xdr:from>
    <xdr:to>
      <xdr:col>116</xdr:col>
      <xdr:colOff>63500</xdr:colOff>
      <xdr:row>57</xdr:row>
      <xdr:rowOff>106870</xdr:rowOff>
    </xdr:to>
    <xdr:cxnSp macro="">
      <xdr:nvCxnSpPr>
        <xdr:cNvPr id="709" name="直線コネクタ 708"/>
        <xdr:cNvCxnSpPr/>
      </xdr:nvCxnSpPr>
      <xdr:spPr>
        <a:xfrm flipV="1">
          <a:off x="21323300" y="9868662"/>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65215</xdr:rowOff>
    </xdr:from>
    <xdr:to>
      <xdr:col>107</xdr:col>
      <xdr:colOff>101600</xdr:colOff>
      <xdr:row>57</xdr:row>
      <xdr:rowOff>166815</xdr:rowOff>
    </xdr:to>
    <xdr:sp macro="" textlink="">
      <xdr:nvSpPr>
        <xdr:cNvPr id="710" name="楕円 709"/>
        <xdr:cNvSpPr/>
      </xdr:nvSpPr>
      <xdr:spPr>
        <a:xfrm>
          <a:off x="20383500" y="98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106870</xdr:rowOff>
    </xdr:from>
    <xdr:to>
      <xdr:col>111</xdr:col>
      <xdr:colOff>177800</xdr:colOff>
      <xdr:row>57</xdr:row>
      <xdr:rowOff>116015</xdr:rowOff>
    </xdr:to>
    <xdr:cxnSp macro="">
      <xdr:nvCxnSpPr>
        <xdr:cNvPr id="711" name="直線コネクタ 710"/>
        <xdr:cNvCxnSpPr/>
      </xdr:nvCxnSpPr>
      <xdr:spPr>
        <a:xfrm flipV="1">
          <a:off x="20434300" y="9879520"/>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81217</xdr:rowOff>
    </xdr:from>
    <xdr:to>
      <xdr:col>102</xdr:col>
      <xdr:colOff>165100</xdr:colOff>
      <xdr:row>58</xdr:row>
      <xdr:rowOff>11367</xdr:rowOff>
    </xdr:to>
    <xdr:sp macro="" textlink="">
      <xdr:nvSpPr>
        <xdr:cNvPr id="712" name="楕円 711"/>
        <xdr:cNvSpPr/>
      </xdr:nvSpPr>
      <xdr:spPr>
        <a:xfrm>
          <a:off x="19494500" y="98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116015</xdr:rowOff>
    </xdr:from>
    <xdr:to>
      <xdr:col>107</xdr:col>
      <xdr:colOff>50800</xdr:colOff>
      <xdr:row>57</xdr:row>
      <xdr:rowOff>132017</xdr:rowOff>
    </xdr:to>
    <xdr:cxnSp macro="">
      <xdr:nvCxnSpPr>
        <xdr:cNvPr id="713" name="直線コネクタ 712"/>
        <xdr:cNvCxnSpPr/>
      </xdr:nvCxnSpPr>
      <xdr:spPr>
        <a:xfrm flipV="1">
          <a:off x="19545300" y="988866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98933</xdr:rowOff>
    </xdr:from>
    <xdr:to>
      <xdr:col>98</xdr:col>
      <xdr:colOff>38100</xdr:colOff>
      <xdr:row>58</xdr:row>
      <xdr:rowOff>29083</xdr:rowOff>
    </xdr:to>
    <xdr:sp macro="" textlink="">
      <xdr:nvSpPr>
        <xdr:cNvPr id="714" name="楕円 713"/>
        <xdr:cNvSpPr/>
      </xdr:nvSpPr>
      <xdr:spPr>
        <a:xfrm>
          <a:off x="18605500" y="98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132017</xdr:rowOff>
    </xdr:from>
    <xdr:to>
      <xdr:col>102</xdr:col>
      <xdr:colOff>114300</xdr:colOff>
      <xdr:row>57</xdr:row>
      <xdr:rowOff>149733</xdr:rowOff>
    </xdr:to>
    <xdr:cxnSp macro="">
      <xdr:nvCxnSpPr>
        <xdr:cNvPr id="715" name="直線コネクタ 714"/>
        <xdr:cNvCxnSpPr/>
      </xdr:nvCxnSpPr>
      <xdr:spPr>
        <a:xfrm flipV="1">
          <a:off x="18656300" y="9904667"/>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88219</xdr:rowOff>
    </xdr:from>
    <xdr:ext cx="469744" cy="259045"/>
    <xdr:sp macro="" textlink="">
      <xdr:nvSpPr>
        <xdr:cNvPr id="716" name="n_1aveValue【学校施設】&#10;一人当たり面積"/>
        <xdr:cNvSpPr txBox="1"/>
      </xdr:nvSpPr>
      <xdr:spPr>
        <a:xfrm>
          <a:off x="21075727" y="100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43070</xdr:rowOff>
    </xdr:from>
    <xdr:ext cx="469744" cy="259045"/>
    <xdr:sp macro="" textlink="">
      <xdr:nvSpPr>
        <xdr:cNvPr id="717" name="n_2aveValue【学校施設】&#10;一人当たり面積"/>
        <xdr:cNvSpPr txBox="1"/>
      </xdr:nvSpPr>
      <xdr:spPr>
        <a:xfrm>
          <a:off x="20199427" y="998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18496</xdr:rowOff>
    </xdr:from>
    <xdr:ext cx="469744" cy="259045"/>
    <xdr:sp macro="" textlink="">
      <xdr:nvSpPr>
        <xdr:cNvPr id="718" name="n_3aveValue【学校施設】&#10;一人当たり面積"/>
        <xdr:cNvSpPr txBox="1"/>
      </xdr:nvSpPr>
      <xdr:spPr>
        <a:xfrm>
          <a:off x="19310427" y="996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22496</xdr:rowOff>
    </xdr:from>
    <xdr:ext cx="469744" cy="259045"/>
    <xdr:sp macro="" textlink="">
      <xdr:nvSpPr>
        <xdr:cNvPr id="719" name="n_4aveValue【学校施設】&#10;一人当たり面積"/>
        <xdr:cNvSpPr txBox="1"/>
      </xdr:nvSpPr>
      <xdr:spPr>
        <a:xfrm>
          <a:off x="18421427" y="996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2747</xdr:rowOff>
    </xdr:from>
    <xdr:ext cx="469744" cy="259045"/>
    <xdr:sp macro="" textlink="">
      <xdr:nvSpPr>
        <xdr:cNvPr id="720" name="n_1mainValue【学校施設】&#10;一人当たり面積"/>
        <xdr:cNvSpPr txBox="1"/>
      </xdr:nvSpPr>
      <xdr:spPr>
        <a:xfrm>
          <a:off x="21075727" y="960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11892</xdr:rowOff>
    </xdr:from>
    <xdr:ext cx="469744" cy="259045"/>
    <xdr:sp macro="" textlink="">
      <xdr:nvSpPr>
        <xdr:cNvPr id="721" name="n_2mainValue【学校施設】&#10;一人当たり面積"/>
        <xdr:cNvSpPr txBox="1"/>
      </xdr:nvSpPr>
      <xdr:spPr>
        <a:xfrm>
          <a:off x="20199427" y="961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27894</xdr:rowOff>
    </xdr:from>
    <xdr:ext cx="469744" cy="259045"/>
    <xdr:sp macro="" textlink="">
      <xdr:nvSpPr>
        <xdr:cNvPr id="722" name="n_3mainValue【学校施設】&#10;一人当たり面積"/>
        <xdr:cNvSpPr txBox="1"/>
      </xdr:nvSpPr>
      <xdr:spPr>
        <a:xfrm>
          <a:off x="19310427" y="962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45610</xdr:rowOff>
    </xdr:from>
    <xdr:ext cx="469744" cy="259045"/>
    <xdr:sp macro="" textlink="">
      <xdr:nvSpPr>
        <xdr:cNvPr id="723" name="n_4mainValue【学校施設】&#10;一人当たり面積"/>
        <xdr:cNvSpPr txBox="1"/>
      </xdr:nvSpPr>
      <xdr:spPr>
        <a:xfrm>
          <a:off x="18421427" y="964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4" name="テキスト ボックス 74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7" name="直線コネクタ 746"/>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8"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9" name="直線コネクタ 74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0"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1" name="直線コネクタ 75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123207</xdr:rowOff>
    </xdr:from>
    <xdr:ext cx="405111" cy="259045"/>
    <xdr:sp macro="" textlink="">
      <xdr:nvSpPr>
        <xdr:cNvPr id="752" name="【児童館】&#10;有形固定資産減価償却率平均値テキスト"/>
        <xdr:cNvSpPr txBox="1"/>
      </xdr:nvSpPr>
      <xdr:spPr>
        <a:xfrm>
          <a:off x="16357600" y="13839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753" name="フローチャート: 判断 752"/>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142239</xdr:rowOff>
    </xdr:from>
    <xdr:to>
      <xdr:col>81</xdr:col>
      <xdr:colOff>101600</xdr:colOff>
      <xdr:row>81</xdr:row>
      <xdr:rowOff>72389</xdr:rowOff>
    </xdr:to>
    <xdr:sp macro="" textlink="">
      <xdr:nvSpPr>
        <xdr:cNvPr id="754" name="フローチャート: 判断 753"/>
        <xdr:cNvSpPr/>
      </xdr:nvSpPr>
      <xdr:spPr>
        <a:xfrm>
          <a:off x="15430500" y="13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161289</xdr:rowOff>
    </xdr:from>
    <xdr:to>
      <xdr:col>76</xdr:col>
      <xdr:colOff>165100</xdr:colOff>
      <xdr:row>81</xdr:row>
      <xdr:rowOff>91439</xdr:rowOff>
    </xdr:to>
    <xdr:sp macro="" textlink="">
      <xdr:nvSpPr>
        <xdr:cNvPr id="755" name="フローチャート: 判断 754"/>
        <xdr:cNvSpPr/>
      </xdr:nvSpPr>
      <xdr:spPr>
        <a:xfrm>
          <a:off x="14541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144780</xdr:rowOff>
    </xdr:from>
    <xdr:to>
      <xdr:col>72</xdr:col>
      <xdr:colOff>38100</xdr:colOff>
      <xdr:row>81</xdr:row>
      <xdr:rowOff>74930</xdr:rowOff>
    </xdr:to>
    <xdr:sp macro="" textlink="">
      <xdr:nvSpPr>
        <xdr:cNvPr id="756" name="フローチャート: 判断 755"/>
        <xdr:cNvSpPr/>
      </xdr:nvSpPr>
      <xdr:spPr>
        <a:xfrm>
          <a:off x="136525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148589</xdr:rowOff>
    </xdr:from>
    <xdr:to>
      <xdr:col>67</xdr:col>
      <xdr:colOff>101600</xdr:colOff>
      <xdr:row>81</xdr:row>
      <xdr:rowOff>78739</xdr:rowOff>
    </xdr:to>
    <xdr:sp macro="" textlink="">
      <xdr:nvSpPr>
        <xdr:cNvPr id="757" name="フローチャート: 判断 756"/>
        <xdr:cNvSpPr/>
      </xdr:nvSpPr>
      <xdr:spPr>
        <a:xfrm>
          <a:off x="12763500" y="1386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95250</xdr:rowOff>
    </xdr:from>
    <xdr:to>
      <xdr:col>85</xdr:col>
      <xdr:colOff>177800</xdr:colOff>
      <xdr:row>81</xdr:row>
      <xdr:rowOff>25400</xdr:rowOff>
    </xdr:to>
    <xdr:sp macro="" textlink="">
      <xdr:nvSpPr>
        <xdr:cNvPr id="763" name="楕円 762"/>
        <xdr:cNvSpPr/>
      </xdr:nvSpPr>
      <xdr:spPr>
        <a:xfrm>
          <a:off x="162687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118127</xdr:rowOff>
    </xdr:from>
    <xdr:ext cx="405111" cy="259045"/>
    <xdr:sp macro="" textlink="">
      <xdr:nvSpPr>
        <xdr:cNvPr id="764" name="【児童館】&#10;有形固定資産減価償却率該当値テキスト"/>
        <xdr:cNvSpPr txBox="1"/>
      </xdr:nvSpPr>
      <xdr:spPr>
        <a:xfrm>
          <a:off x="16357600" y="1366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24130</xdr:rowOff>
    </xdr:from>
    <xdr:to>
      <xdr:col>81</xdr:col>
      <xdr:colOff>101600</xdr:colOff>
      <xdr:row>83</xdr:row>
      <xdr:rowOff>125730</xdr:rowOff>
    </xdr:to>
    <xdr:sp macro="" textlink="">
      <xdr:nvSpPr>
        <xdr:cNvPr id="765" name="楕円 764"/>
        <xdr:cNvSpPr/>
      </xdr:nvSpPr>
      <xdr:spPr>
        <a:xfrm>
          <a:off x="15430500" y="142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146050</xdr:rowOff>
    </xdr:from>
    <xdr:to>
      <xdr:col>85</xdr:col>
      <xdr:colOff>127000</xdr:colOff>
      <xdr:row>83</xdr:row>
      <xdr:rowOff>74930</xdr:rowOff>
    </xdr:to>
    <xdr:cxnSp macro="">
      <xdr:nvCxnSpPr>
        <xdr:cNvPr id="766" name="直線コネクタ 765"/>
        <xdr:cNvCxnSpPr/>
      </xdr:nvCxnSpPr>
      <xdr:spPr>
        <a:xfrm flipV="1">
          <a:off x="15481300" y="13862050"/>
          <a:ext cx="838200" cy="4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767" name="楕円 766"/>
        <xdr:cNvSpPr/>
      </xdr:nvSpPr>
      <xdr:spPr>
        <a:xfrm>
          <a:off x="14541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83</xdr:row>
      <xdr:rowOff>74930</xdr:rowOff>
    </xdr:to>
    <xdr:cxnSp macro="">
      <xdr:nvCxnSpPr>
        <xdr:cNvPr id="768" name="直線コネクタ 767"/>
        <xdr:cNvCxnSpPr/>
      </xdr:nvCxnSpPr>
      <xdr:spPr>
        <a:xfrm>
          <a:off x="14592300" y="14264639"/>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114300</xdr:rowOff>
    </xdr:from>
    <xdr:to>
      <xdr:col>72</xdr:col>
      <xdr:colOff>38100</xdr:colOff>
      <xdr:row>83</xdr:row>
      <xdr:rowOff>44450</xdr:rowOff>
    </xdr:to>
    <xdr:sp macro="" textlink="">
      <xdr:nvSpPr>
        <xdr:cNvPr id="769" name="楕円 768"/>
        <xdr:cNvSpPr/>
      </xdr:nvSpPr>
      <xdr:spPr>
        <a:xfrm>
          <a:off x="13652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165100</xdr:rowOff>
    </xdr:from>
    <xdr:to>
      <xdr:col>76</xdr:col>
      <xdr:colOff>114300</xdr:colOff>
      <xdr:row>83</xdr:row>
      <xdr:rowOff>34289</xdr:rowOff>
    </xdr:to>
    <xdr:cxnSp macro="">
      <xdr:nvCxnSpPr>
        <xdr:cNvPr id="770" name="直線コネクタ 769"/>
        <xdr:cNvCxnSpPr/>
      </xdr:nvCxnSpPr>
      <xdr:spPr>
        <a:xfrm>
          <a:off x="13703300" y="14224000"/>
          <a:ext cx="8890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73661</xdr:rowOff>
    </xdr:from>
    <xdr:to>
      <xdr:col>67</xdr:col>
      <xdr:colOff>101600</xdr:colOff>
      <xdr:row>83</xdr:row>
      <xdr:rowOff>3811</xdr:rowOff>
    </xdr:to>
    <xdr:sp macro="" textlink="">
      <xdr:nvSpPr>
        <xdr:cNvPr id="771" name="楕円 770"/>
        <xdr:cNvSpPr/>
      </xdr:nvSpPr>
      <xdr:spPr>
        <a:xfrm>
          <a:off x="12763500" y="141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124461</xdr:rowOff>
    </xdr:from>
    <xdr:to>
      <xdr:col>71</xdr:col>
      <xdr:colOff>177800</xdr:colOff>
      <xdr:row>82</xdr:row>
      <xdr:rowOff>165100</xdr:rowOff>
    </xdr:to>
    <xdr:cxnSp macro="">
      <xdr:nvCxnSpPr>
        <xdr:cNvPr id="772" name="直線コネクタ 771"/>
        <xdr:cNvCxnSpPr/>
      </xdr:nvCxnSpPr>
      <xdr:spPr>
        <a:xfrm>
          <a:off x="12814300" y="14183361"/>
          <a:ext cx="8890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88916</xdr:rowOff>
    </xdr:from>
    <xdr:ext cx="405111" cy="259045"/>
    <xdr:sp macro="" textlink="">
      <xdr:nvSpPr>
        <xdr:cNvPr id="773" name="n_1aveValue【児童館】&#10;有形固定資産減価償却率"/>
        <xdr:cNvSpPr txBox="1"/>
      </xdr:nvSpPr>
      <xdr:spPr>
        <a:xfrm>
          <a:off x="15266044" y="1363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107966</xdr:rowOff>
    </xdr:from>
    <xdr:ext cx="405111" cy="259045"/>
    <xdr:sp macro="" textlink="">
      <xdr:nvSpPr>
        <xdr:cNvPr id="774" name="n_2aveValue【児童館】&#10;有形固定資産減価償却率"/>
        <xdr:cNvSpPr txBox="1"/>
      </xdr:nvSpPr>
      <xdr:spPr>
        <a:xfrm>
          <a:off x="14389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91457</xdr:rowOff>
    </xdr:from>
    <xdr:ext cx="405111" cy="259045"/>
    <xdr:sp macro="" textlink="">
      <xdr:nvSpPr>
        <xdr:cNvPr id="775" name="n_3aveValue【児童館】&#10;有形固定資産減価償却率"/>
        <xdr:cNvSpPr txBox="1"/>
      </xdr:nvSpPr>
      <xdr:spPr>
        <a:xfrm>
          <a:off x="1350074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95266</xdr:rowOff>
    </xdr:from>
    <xdr:ext cx="405111" cy="259045"/>
    <xdr:sp macro="" textlink="">
      <xdr:nvSpPr>
        <xdr:cNvPr id="776" name="n_4aveValue【児童館】&#10;有形固定資産減価償却率"/>
        <xdr:cNvSpPr txBox="1"/>
      </xdr:nvSpPr>
      <xdr:spPr>
        <a:xfrm>
          <a:off x="12611744" y="1363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116857</xdr:rowOff>
    </xdr:from>
    <xdr:ext cx="405111" cy="259045"/>
    <xdr:sp macro="" textlink="">
      <xdr:nvSpPr>
        <xdr:cNvPr id="777" name="n_1mainValue【児童館】&#10;有形固定資産減価償却率"/>
        <xdr:cNvSpPr txBox="1"/>
      </xdr:nvSpPr>
      <xdr:spPr>
        <a:xfrm>
          <a:off x="15266044" y="1434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76216</xdr:rowOff>
    </xdr:from>
    <xdr:ext cx="405111" cy="259045"/>
    <xdr:sp macro="" textlink="">
      <xdr:nvSpPr>
        <xdr:cNvPr id="778" name="n_2mainValue【児童館】&#10;有形固定資産減価償却率"/>
        <xdr:cNvSpPr txBox="1"/>
      </xdr:nvSpPr>
      <xdr:spPr>
        <a:xfrm>
          <a:off x="14389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35577</xdr:rowOff>
    </xdr:from>
    <xdr:ext cx="405111" cy="259045"/>
    <xdr:sp macro="" textlink="">
      <xdr:nvSpPr>
        <xdr:cNvPr id="779" name="n_3mainValue【児童館】&#10;有形固定資産減価償却率"/>
        <xdr:cNvSpPr txBox="1"/>
      </xdr:nvSpPr>
      <xdr:spPr>
        <a:xfrm>
          <a:off x="13500744" y="1426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166388</xdr:rowOff>
    </xdr:from>
    <xdr:ext cx="405111" cy="259045"/>
    <xdr:sp macro="" textlink="">
      <xdr:nvSpPr>
        <xdr:cNvPr id="780" name="n_4mainValue【児童館】&#10;有形固定資産減価償却率"/>
        <xdr:cNvSpPr txBox="1"/>
      </xdr:nvSpPr>
      <xdr:spPr>
        <a:xfrm>
          <a:off x="12611744" y="1422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2" name="直線コネクタ 80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3"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4" name="直線コネクタ 80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5"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6" name="直線コネクタ 80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07"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08" name="フローチャート: 判断 8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809" name="フローチャート: 判断 808"/>
        <xdr:cNvSpPr/>
      </xdr:nvSpPr>
      <xdr:spPr>
        <a:xfrm>
          <a:off x="21272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0" name="フローチャート: 判断 809"/>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11" name="フローチャート: 判断 810"/>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2" name="フローチャート: 判断 811"/>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8" name="楕円 817"/>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19" name="【児童館】&#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820" name="楕円 819"/>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129539</xdr:rowOff>
    </xdr:to>
    <xdr:cxnSp macro="">
      <xdr:nvCxnSpPr>
        <xdr:cNvPr id="821" name="直線コネクタ 820"/>
        <xdr:cNvCxnSpPr/>
      </xdr:nvCxnSpPr>
      <xdr:spPr>
        <a:xfrm flipV="1">
          <a:off x="21323300" y="14508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822" name="楕円 821"/>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823" name="直線コネクタ 822"/>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824" name="楕円 823"/>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825" name="直線コネクタ 824"/>
        <xdr:cNvCxnSpPr/>
      </xdr:nvCxnSpPr>
      <xdr:spPr>
        <a:xfrm>
          <a:off x="19545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826" name="楕円 825"/>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827" name="直線コネクタ 826"/>
        <xdr:cNvCxnSpPr/>
      </xdr:nvCxnSpPr>
      <xdr:spPr>
        <a:xfrm>
          <a:off x="18656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116857</xdr:rowOff>
    </xdr:from>
    <xdr:ext cx="469744" cy="259045"/>
    <xdr:sp macro="" textlink="">
      <xdr:nvSpPr>
        <xdr:cNvPr id="828" name="n_1aveValue【児童館】&#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29"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30"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1" name="n_4ave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832"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833" name="n_2mainValue【児童館】&#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834" name="n_3mainValue【児童館】&#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835" name="n_4mainValue【児童館】&#10;一人当たり面積"/>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6" name="テキスト ボックス 8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8" name="テキスト ボックス 84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8" name="テキスト ボックス 85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862" name="直線コネクタ 861"/>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863" name="【公民館】&#10;有形固定資産減価償却率最小値テキスト"/>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864" name="直線コネクタ 863"/>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865" name="【公民館】&#10;有形固定資産減価償却率最大値テキスト"/>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866" name="直線コネクタ 865"/>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28320</xdr:rowOff>
    </xdr:from>
    <xdr:ext cx="405111" cy="259045"/>
    <xdr:sp macro="" textlink="">
      <xdr:nvSpPr>
        <xdr:cNvPr id="867" name="【公民館】&#10;有形固定資産減価償却率平均値テキスト"/>
        <xdr:cNvSpPr txBox="1"/>
      </xdr:nvSpPr>
      <xdr:spPr>
        <a:xfrm>
          <a:off x="16357600" y="1803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68" name="フローチャート: 判断 867"/>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69" name="フローチャート: 判断 868"/>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41729</xdr:rowOff>
    </xdr:from>
    <xdr:to>
      <xdr:col>76</xdr:col>
      <xdr:colOff>165100</xdr:colOff>
      <xdr:row>104</xdr:row>
      <xdr:rowOff>143329</xdr:rowOff>
    </xdr:to>
    <xdr:sp macro="" textlink="">
      <xdr:nvSpPr>
        <xdr:cNvPr id="870" name="フローチャート: 判断 869"/>
        <xdr:cNvSpPr/>
      </xdr:nvSpPr>
      <xdr:spPr>
        <a:xfrm>
          <a:off x="14541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71" name="フローチャート: 判断 870"/>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80918</xdr:rowOff>
    </xdr:from>
    <xdr:to>
      <xdr:col>67</xdr:col>
      <xdr:colOff>101600</xdr:colOff>
      <xdr:row>105</xdr:row>
      <xdr:rowOff>11068</xdr:rowOff>
    </xdr:to>
    <xdr:sp macro="" textlink="">
      <xdr:nvSpPr>
        <xdr:cNvPr id="872" name="フローチャート: 判断 871"/>
        <xdr:cNvSpPr/>
      </xdr:nvSpPr>
      <xdr:spPr>
        <a:xfrm>
          <a:off x="12763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878" name="楕円 877"/>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36847</xdr:rowOff>
    </xdr:from>
    <xdr:ext cx="405111" cy="259045"/>
    <xdr:sp macro="" textlink="">
      <xdr:nvSpPr>
        <xdr:cNvPr id="879" name="【公民館】&#10;有形固定資産減価償却率該当値テキスト"/>
        <xdr:cNvSpPr txBox="1"/>
      </xdr:nvSpPr>
      <xdr:spPr>
        <a:xfrm>
          <a:off x="16357600"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880" name="楕円 879"/>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64770</xdr:rowOff>
    </xdr:to>
    <xdr:cxnSp macro="">
      <xdr:nvCxnSpPr>
        <xdr:cNvPr id="881" name="直線コネクタ 880"/>
        <xdr:cNvCxnSpPr/>
      </xdr:nvCxnSpPr>
      <xdr:spPr>
        <a:xfrm>
          <a:off x="15481300" y="1799190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882" name="楕円 881"/>
        <xdr:cNvSpPr/>
      </xdr:nvSpPr>
      <xdr:spPr>
        <a:xfrm>
          <a:off x="14541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104</xdr:row>
      <xdr:rowOff>161108</xdr:rowOff>
    </xdr:to>
    <xdr:cxnSp macro="">
      <xdr:nvCxnSpPr>
        <xdr:cNvPr id="883" name="直線コネクタ 882"/>
        <xdr:cNvCxnSpPr/>
      </xdr:nvCxnSpPr>
      <xdr:spPr>
        <a:xfrm>
          <a:off x="14592300" y="179396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884" name="楕円 883"/>
        <xdr:cNvSpPr/>
      </xdr:nvSpPr>
      <xdr:spPr>
        <a:xfrm>
          <a:off x="13652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89263</xdr:rowOff>
    </xdr:from>
    <xdr:to>
      <xdr:col>76</xdr:col>
      <xdr:colOff>114300</xdr:colOff>
      <xdr:row>104</xdr:row>
      <xdr:rowOff>108857</xdr:rowOff>
    </xdr:to>
    <xdr:cxnSp macro="">
      <xdr:nvCxnSpPr>
        <xdr:cNvPr id="885" name="直線コネクタ 884"/>
        <xdr:cNvCxnSpPr/>
      </xdr:nvCxnSpPr>
      <xdr:spPr>
        <a:xfrm>
          <a:off x="13703300" y="179200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886" name="楕円 885"/>
        <xdr:cNvSpPr/>
      </xdr:nvSpPr>
      <xdr:spPr>
        <a:xfrm>
          <a:off x="1276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89263</xdr:rowOff>
    </xdr:from>
    <xdr:to>
      <xdr:col>71</xdr:col>
      <xdr:colOff>177800</xdr:colOff>
      <xdr:row>105</xdr:row>
      <xdr:rowOff>2721</xdr:rowOff>
    </xdr:to>
    <xdr:cxnSp macro="">
      <xdr:nvCxnSpPr>
        <xdr:cNvPr id="887" name="直線コネクタ 886"/>
        <xdr:cNvCxnSpPr/>
      </xdr:nvCxnSpPr>
      <xdr:spPr>
        <a:xfrm flipV="1">
          <a:off x="12814300" y="1792006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88" name="n_1aveValue【公民館】&#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159856</xdr:rowOff>
    </xdr:from>
    <xdr:ext cx="405111" cy="259045"/>
    <xdr:sp macro="" textlink="">
      <xdr:nvSpPr>
        <xdr:cNvPr id="889" name="n_2aveValue【公民館】&#10;有形固定資産減価償却率"/>
        <xdr:cNvSpPr txBox="1"/>
      </xdr:nvSpPr>
      <xdr:spPr>
        <a:xfrm>
          <a:off x="14389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890" name="n_3aveValue【公民館】&#10;有形固定資産減価償却率"/>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27595</xdr:rowOff>
    </xdr:from>
    <xdr:ext cx="405111" cy="259045"/>
    <xdr:sp macro="" textlink="">
      <xdr:nvSpPr>
        <xdr:cNvPr id="891" name="n_4aveValue【公民館】&#10;有形固定資産減価償却率"/>
        <xdr:cNvSpPr txBox="1"/>
      </xdr:nvSpPr>
      <xdr:spPr>
        <a:xfrm>
          <a:off x="12611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56985</xdr:rowOff>
    </xdr:from>
    <xdr:ext cx="405111" cy="259045"/>
    <xdr:sp macro="" textlink="">
      <xdr:nvSpPr>
        <xdr:cNvPr id="892" name="n_1mainValue【公民館】&#10;有形固定資産減価償却率"/>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150784</xdr:rowOff>
    </xdr:from>
    <xdr:ext cx="405111" cy="259045"/>
    <xdr:sp macro="" textlink="">
      <xdr:nvSpPr>
        <xdr:cNvPr id="893" name="n_2mainValue【公民館】&#10;有形固定資産減価償却率"/>
        <xdr:cNvSpPr txBox="1"/>
      </xdr:nvSpPr>
      <xdr:spPr>
        <a:xfrm>
          <a:off x="14389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894" name="n_3mainValue【公民館】&#10;有形固定資産減価償却率"/>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44648</xdr:rowOff>
    </xdr:from>
    <xdr:ext cx="405111" cy="259045"/>
    <xdr:sp macro="" textlink="">
      <xdr:nvSpPr>
        <xdr:cNvPr id="895" name="n_4mainValue【公民館】&#10;有形固定資産減価償却率"/>
        <xdr:cNvSpPr txBox="1"/>
      </xdr:nvSpPr>
      <xdr:spPr>
        <a:xfrm>
          <a:off x="12611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917" name="直線コネクタ 916"/>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9" name="直線コネクタ 91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20" name="【公民館】&#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21" name="直線コネクタ 920"/>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922" name="【公民館】&#10;一人当たり面積平均値テキスト"/>
        <xdr:cNvSpPr txBox="1"/>
      </xdr:nvSpPr>
      <xdr:spPr>
        <a:xfrm>
          <a:off x="22199600" y="1810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23" name="フローチャート: 判断 922"/>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123698</xdr:rowOff>
    </xdr:from>
    <xdr:to>
      <xdr:col>112</xdr:col>
      <xdr:colOff>38100</xdr:colOff>
      <xdr:row>106</xdr:row>
      <xdr:rowOff>53848</xdr:rowOff>
    </xdr:to>
    <xdr:sp macro="" textlink="">
      <xdr:nvSpPr>
        <xdr:cNvPr id="924" name="フローチャート: 判断 923"/>
        <xdr:cNvSpPr/>
      </xdr:nvSpPr>
      <xdr:spPr>
        <a:xfrm>
          <a:off x="21272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5" name="フローチャート: 判断 924"/>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26" name="フローチャート: 判断 925"/>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27" name="フローチャート: 判断 926"/>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128270</xdr:rowOff>
    </xdr:from>
    <xdr:to>
      <xdr:col>116</xdr:col>
      <xdr:colOff>114300</xdr:colOff>
      <xdr:row>102</xdr:row>
      <xdr:rowOff>58420</xdr:rowOff>
    </xdr:to>
    <xdr:sp macro="" textlink="">
      <xdr:nvSpPr>
        <xdr:cNvPr id="933" name="楕円 932"/>
        <xdr:cNvSpPr/>
      </xdr:nvSpPr>
      <xdr:spPr>
        <a:xfrm>
          <a:off x="22110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81297</xdr:rowOff>
    </xdr:from>
    <xdr:ext cx="469744" cy="259045"/>
    <xdr:sp macro="" textlink="">
      <xdr:nvSpPr>
        <xdr:cNvPr id="934" name="【公民館】&#10;一人当たり面積該当値テキスト"/>
        <xdr:cNvSpPr txBox="1"/>
      </xdr:nvSpPr>
      <xdr:spPr>
        <a:xfrm>
          <a:off x="22199600" y="173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141987</xdr:rowOff>
    </xdr:from>
    <xdr:to>
      <xdr:col>112</xdr:col>
      <xdr:colOff>38100</xdr:colOff>
      <xdr:row>102</xdr:row>
      <xdr:rowOff>72137</xdr:rowOff>
    </xdr:to>
    <xdr:sp macro="" textlink="">
      <xdr:nvSpPr>
        <xdr:cNvPr id="935" name="楕円 934"/>
        <xdr:cNvSpPr/>
      </xdr:nvSpPr>
      <xdr:spPr>
        <a:xfrm>
          <a:off x="21272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7620</xdr:rowOff>
    </xdr:from>
    <xdr:to>
      <xdr:col>116</xdr:col>
      <xdr:colOff>63500</xdr:colOff>
      <xdr:row>102</xdr:row>
      <xdr:rowOff>21337</xdr:rowOff>
    </xdr:to>
    <xdr:cxnSp macro="">
      <xdr:nvCxnSpPr>
        <xdr:cNvPr id="936" name="直線コネクタ 935"/>
        <xdr:cNvCxnSpPr/>
      </xdr:nvCxnSpPr>
      <xdr:spPr>
        <a:xfrm flipV="1">
          <a:off x="21323300" y="174955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151130</xdr:rowOff>
    </xdr:from>
    <xdr:to>
      <xdr:col>107</xdr:col>
      <xdr:colOff>101600</xdr:colOff>
      <xdr:row>102</xdr:row>
      <xdr:rowOff>81280</xdr:rowOff>
    </xdr:to>
    <xdr:sp macro="" textlink="">
      <xdr:nvSpPr>
        <xdr:cNvPr id="937" name="楕円 936"/>
        <xdr:cNvSpPr/>
      </xdr:nvSpPr>
      <xdr:spPr>
        <a:xfrm>
          <a:off x="20383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21337</xdr:rowOff>
    </xdr:from>
    <xdr:to>
      <xdr:col>111</xdr:col>
      <xdr:colOff>177800</xdr:colOff>
      <xdr:row>102</xdr:row>
      <xdr:rowOff>30480</xdr:rowOff>
    </xdr:to>
    <xdr:cxnSp macro="">
      <xdr:nvCxnSpPr>
        <xdr:cNvPr id="938" name="直線コネクタ 937"/>
        <xdr:cNvCxnSpPr/>
      </xdr:nvCxnSpPr>
      <xdr:spPr>
        <a:xfrm flipV="1">
          <a:off x="20434300" y="17509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155702</xdr:rowOff>
    </xdr:from>
    <xdr:to>
      <xdr:col>102</xdr:col>
      <xdr:colOff>165100</xdr:colOff>
      <xdr:row>102</xdr:row>
      <xdr:rowOff>85852</xdr:rowOff>
    </xdr:to>
    <xdr:sp macro="" textlink="">
      <xdr:nvSpPr>
        <xdr:cNvPr id="939" name="楕円 938"/>
        <xdr:cNvSpPr/>
      </xdr:nvSpPr>
      <xdr:spPr>
        <a:xfrm>
          <a:off x="19494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30480</xdr:rowOff>
    </xdr:from>
    <xdr:to>
      <xdr:col>107</xdr:col>
      <xdr:colOff>50800</xdr:colOff>
      <xdr:row>102</xdr:row>
      <xdr:rowOff>35052</xdr:rowOff>
    </xdr:to>
    <xdr:cxnSp macro="">
      <xdr:nvCxnSpPr>
        <xdr:cNvPr id="940" name="直線コネクタ 939"/>
        <xdr:cNvCxnSpPr/>
      </xdr:nvCxnSpPr>
      <xdr:spPr>
        <a:xfrm flipV="1">
          <a:off x="19545300" y="17518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29972</xdr:rowOff>
    </xdr:from>
    <xdr:to>
      <xdr:col>98</xdr:col>
      <xdr:colOff>38100</xdr:colOff>
      <xdr:row>102</xdr:row>
      <xdr:rowOff>131572</xdr:rowOff>
    </xdr:to>
    <xdr:sp macro="" textlink="">
      <xdr:nvSpPr>
        <xdr:cNvPr id="941" name="楕円 940"/>
        <xdr:cNvSpPr/>
      </xdr:nvSpPr>
      <xdr:spPr>
        <a:xfrm>
          <a:off x="18605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35052</xdr:rowOff>
    </xdr:from>
    <xdr:to>
      <xdr:col>102</xdr:col>
      <xdr:colOff>114300</xdr:colOff>
      <xdr:row>102</xdr:row>
      <xdr:rowOff>80772</xdr:rowOff>
    </xdr:to>
    <xdr:cxnSp macro="">
      <xdr:nvCxnSpPr>
        <xdr:cNvPr id="942" name="直線コネクタ 941"/>
        <xdr:cNvCxnSpPr/>
      </xdr:nvCxnSpPr>
      <xdr:spPr>
        <a:xfrm flipV="1">
          <a:off x="18656300" y="175229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44975</xdr:rowOff>
    </xdr:from>
    <xdr:ext cx="469744" cy="259045"/>
    <xdr:sp macro="" textlink="">
      <xdr:nvSpPr>
        <xdr:cNvPr id="943" name="n_1aveValue【公民館】&#10;一人当たり面積"/>
        <xdr:cNvSpPr txBox="1"/>
      </xdr:nvSpPr>
      <xdr:spPr>
        <a:xfrm>
          <a:off x="21075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44"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45" name="n_3aveValue【公民館】&#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46"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88664</xdr:rowOff>
    </xdr:from>
    <xdr:ext cx="469744" cy="259045"/>
    <xdr:sp macro="" textlink="">
      <xdr:nvSpPr>
        <xdr:cNvPr id="947" name="n_1mainValue【公民館】&#10;一人当たり面積"/>
        <xdr:cNvSpPr txBox="1"/>
      </xdr:nvSpPr>
      <xdr:spPr>
        <a:xfrm>
          <a:off x="210757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97807</xdr:rowOff>
    </xdr:from>
    <xdr:ext cx="469744" cy="259045"/>
    <xdr:sp macro="" textlink="">
      <xdr:nvSpPr>
        <xdr:cNvPr id="948" name="n_2mainValue【公民館】&#10;一人当たり面積"/>
        <xdr:cNvSpPr txBox="1"/>
      </xdr:nvSpPr>
      <xdr:spPr>
        <a:xfrm>
          <a:off x="20199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102379</xdr:rowOff>
    </xdr:from>
    <xdr:ext cx="469744" cy="259045"/>
    <xdr:sp macro="" textlink="">
      <xdr:nvSpPr>
        <xdr:cNvPr id="949" name="n_3mainValue【公民館】&#10;一人当たり面積"/>
        <xdr:cNvSpPr txBox="1"/>
      </xdr:nvSpPr>
      <xdr:spPr>
        <a:xfrm>
          <a:off x="19310427" y="172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148099</xdr:rowOff>
    </xdr:from>
    <xdr:ext cx="469744" cy="259045"/>
    <xdr:sp macro="" textlink="">
      <xdr:nvSpPr>
        <xdr:cNvPr id="950" name="n_4mainValue【公民館】&#10;一人当たり面積"/>
        <xdr:cNvSpPr txBox="1"/>
      </xdr:nvSpPr>
      <xdr:spPr>
        <a:xfrm>
          <a:off x="18421427" y="172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ポイント改善されている。これは、老朽化している一部施設の更新を行ったためである。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が類似団体平均よりも大幅に悪い状況にある。また、一人当たりの面積においては、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が類似団体より大幅に広い状況にある。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地区ごとの人口推移を勘案し、長寿命化改修工事や建替改修工事を計画的に実施し、人口減少により利用者の減少が想定される施設については、統廃合を実施するなど効率的な施設の管理運営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xdr:cNvSpPr/>
      </xdr:nvSpPr>
      <xdr:spPr>
        <a:xfrm>
          <a:off x="2857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xdr:cNvSpPr/>
      </xdr:nvSpPr>
      <xdr:spPr>
        <a:xfrm>
          <a:off x="1968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xdr:cNvSpPr/>
      </xdr:nvSpPr>
      <xdr:spPr>
        <a:xfrm>
          <a:off x="1079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5" name="【図書館】&#10;有形固定資産減価償却率該当値テキスト"/>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6" name="楕円 75"/>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68036</xdr:rowOff>
    </xdr:to>
    <xdr:cxnSp macro="">
      <xdr:nvCxnSpPr>
        <xdr:cNvPr id="77" name="直線コネクタ 76"/>
        <xdr:cNvCxnSpPr/>
      </xdr:nvCxnSpPr>
      <xdr:spPr>
        <a:xfrm>
          <a:off x="3797300" y="6411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8" name="楕円 77"/>
        <xdr:cNvSpPr/>
      </xdr:nvSpPr>
      <xdr:spPr>
        <a:xfrm>
          <a:off x="2857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68036</xdr:rowOff>
    </xdr:to>
    <xdr:cxnSp macro="">
      <xdr:nvCxnSpPr>
        <xdr:cNvPr id="79" name="直線コネクタ 78"/>
        <xdr:cNvCxnSpPr/>
      </xdr:nvCxnSpPr>
      <xdr:spPr>
        <a:xfrm>
          <a:off x="2908300" y="63659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80" name="楕円 79"/>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22316</xdr:rowOff>
    </xdr:to>
    <xdr:cxnSp macro="">
      <xdr:nvCxnSpPr>
        <xdr:cNvPr id="81" name="直線コネクタ 80"/>
        <xdr:cNvCxnSpPr/>
      </xdr:nvCxnSpPr>
      <xdr:spPr>
        <a:xfrm>
          <a:off x="2019300" y="63398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69487</xdr:rowOff>
    </xdr:from>
    <xdr:to>
      <xdr:col>6</xdr:col>
      <xdr:colOff>38100</xdr:colOff>
      <xdr:row>36</xdr:row>
      <xdr:rowOff>171087</xdr:rowOff>
    </xdr:to>
    <xdr:sp macro="" textlink="">
      <xdr:nvSpPr>
        <xdr:cNvPr id="82" name="楕円 81"/>
        <xdr:cNvSpPr/>
      </xdr:nvSpPr>
      <xdr:spPr>
        <a:xfrm>
          <a:off x="1079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120287</xdr:rowOff>
    </xdr:from>
    <xdr:to>
      <xdr:col>10</xdr:col>
      <xdr:colOff>114300</xdr:colOff>
      <xdr:row>36</xdr:row>
      <xdr:rowOff>167640</xdr:rowOff>
    </xdr:to>
    <xdr:cxnSp macro="">
      <xdr:nvCxnSpPr>
        <xdr:cNvPr id="83" name="直線コネクタ 82"/>
        <xdr:cNvCxnSpPr/>
      </xdr:nvCxnSpPr>
      <xdr:spPr>
        <a:xfrm>
          <a:off x="1130300" y="629248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67508</xdr:rowOff>
    </xdr:from>
    <xdr:ext cx="405111" cy="259045"/>
    <xdr:sp macro="" textlink="">
      <xdr:nvSpPr>
        <xdr:cNvPr id="85" name="n_2aveValue【図書館】&#10;有形固定資産減価償却率"/>
        <xdr:cNvSpPr txBox="1"/>
      </xdr:nvSpPr>
      <xdr:spPr>
        <a:xfrm>
          <a:off x="2705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103431</xdr:rowOff>
    </xdr:from>
    <xdr:ext cx="405111" cy="259045"/>
    <xdr:sp macro="" textlink="">
      <xdr:nvSpPr>
        <xdr:cNvPr id="86" name="n_3aveValue【図書館】&#10;有形固定資産減価償却率"/>
        <xdr:cNvSpPr txBox="1"/>
      </xdr:nvSpPr>
      <xdr:spPr>
        <a:xfrm>
          <a:off x="1816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65876</xdr:rowOff>
    </xdr:from>
    <xdr:ext cx="405111" cy="259045"/>
    <xdr:sp macro="" textlink="">
      <xdr:nvSpPr>
        <xdr:cNvPr id="87" name="n_4aveValue【図書館】&#10;有形固定資産減価償却率"/>
        <xdr:cNvSpPr txBox="1"/>
      </xdr:nvSpPr>
      <xdr:spPr>
        <a:xfrm>
          <a:off x="927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88" name="n_1mainValue【図書館】&#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9" name="n_2mainValue【図書館】&#10;有形固定資産減価償却率"/>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90" name="n_3mainValue【図書館】&#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16164</xdr:rowOff>
    </xdr:from>
    <xdr:ext cx="405111" cy="259045"/>
    <xdr:sp macro="" textlink="">
      <xdr:nvSpPr>
        <xdr:cNvPr id="91" name="n_4mainValue【図書館】&#10;有形固定資産減価償却率"/>
        <xdr:cNvSpPr txBox="1"/>
      </xdr:nvSpPr>
      <xdr:spPr>
        <a:xfrm>
          <a:off x="927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20"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38100</xdr:rowOff>
    </xdr:from>
    <xdr:to>
      <xdr:col>50</xdr:col>
      <xdr:colOff>165100</xdr:colOff>
      <xdr:row>38</xdr:row>
      <xdr:rowOff>139700</xdr:rowOff>
    </xdr:to>
    <xdr:sp macro="" textlink="">
      <xdr:nvSpPr>
        <xdr:cNvPr id="122" name="フローチャート: 判断 121"/>
        <xdr:cNvSpPr/>
      </xdr:nvSpPr>
      <xdr:spPr>
        <a:xfrm>
          <a:off x="9588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3" name="フローチャート: 判断 122"/>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101600</xdr:rowOff>
    </xdr:from>
    <xdr:to>
      <xdr:col>41</xdr:col>
      <xdr:colOff>101600</xdr:colOff>
      <xdr:row>39</xdr:row>
      <xdr:rowOff>31750</xdr:rowOff>
    </xdr:to>
    <xdr:sp macro="" textlink="">
      <xdr:nvSpPr>
        <xdr:cNvPr id="124" name="フローチャート: 判断 123"/>
        <xdr:cNvSpPr/>
      </xdr:nvSpPr>
      <xdr:spPr>
        <a:xfrm>
          <a:off x="7810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114300</xdr:rowOff>
    </xdr:from>
    <xdr:to>
      <xdr:col>36</xdr:col>
      <xdr:colOff>165100</xdr:colOff>
      <xdr:row>39</xdr:row>
      <xdr:rowOff>44450</xdr:rowOff>
    </xdr:to>
    <xdr:sp macro="" textlink="">
      <xdr:nvSpPr>
        <xdr:cNvPr id="125" name="フローチャート: 判断 124"/>
        <xdr:cNvSpPr/>
      </xdr:nvSpPr>
      <xdr:spPr>
        <a:xfrm>
          <a:off x="6921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95250</xdr:rowOff>
    </xdr:from>
    <xdr:to>
      <xdr:col>55</xdr:col>
      <xdr:colOff>50800</xdr:colOff>
      <xdr:row>36</xdr:row>
      <xdr:rowOff>25400</xdr:rowOff>
    </xdr:to>
    <xdr:sp macro="" textlink="">
      <xdr:nvSpPr>
        <xdr:cNvPr id="131" name="楕円 130"/>
        <xdr:cNvSpPr/>
      </xdr:nvSpPr>
      <xdr:spPr>
        <a:xfrm>
          <a:off x="104267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118127</xdr:rowOff>
    </xdr:from>
    <xdr:ext cx="469744" cy="259045"/>
    <xdr:sp macro="" textlink="">
      <xdr:nvSpPr>
        <xdr:cNvPr id="132" name="【図書館】&#10;一人当たり面積該当値テキスト"/>
        <xdr:cNvSpPr txBox="1"/>
      </xdr:nvSpPr>
      <xdr:spPr>
        <a:xfrm>
          <a:off x="10515600"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xdr:rowOff>
    </xdr:from>
    <xdr:to>
      <xdr:col>50</xdr:col>
      <xdr:colOff>165100</xdr:colOff>
      <xdr:row>35</xdr:row>
      <xdr:rowOff>107950</xdr:rowOff>
    </xdr:to>
    <xdr:sp macro="" textlink="">
      <xdr:nvSpPr>
        <xdr:cNvPr id="133" name="楕円 132"/>
        <xdr:cNvSpPr/>
      </xdr:nvSpPr>
      <xdr:spPr>
        <a:xfrm>
          <a:off x="958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57150</xdr:rowOff>
    </xdr:from>
    <xdr:to>
      <xdr:col>55</xdr:col>
      <xdr:colOff>0</xdr:colOff>
      <xdr:row>35</xdr:row>
      <xdr:rowOff>146050</xdr:rowOff>
    </xdr:to>
    <xdr:cxnSp macro="">
      <xdr:nvCxnSpPr>
        <xdr:cNvPr id="134" name="直線コネクタ 133"/>
        <xdr:cNvCxnSpPr/>
      </xdr:nvCxnSpPr>
      <xdr:spPr>
        <a:xfrm>
          <a:off x="9639300" y="6057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xdr:rowOff>
    </xdr:from>
    <xdr:to>
      <xdr:col>46</xdr:col>
      <xdr:colOff>38100</xdr:colOff>
      <xdr:row>35</xdr:row>
      <xdr:rowOff>107950</xdr:rowOff>
    </xdr:to>
    <xdr:sp macro="" textlink="">
      <xdr:nvSpPr>
        <xdr:cNvPr id="135" name="楕円 134"/>
        <xdr:cNvSpPr/>
      </xdr:nvSpPr>
      <xdr:spPr>
        <a:xfrm>
          <a:off x="8699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57150</xdr:rowOff>
    </xdr:from>
    <xdr:to>
      <xdr:col>50</xdr:col>
      <xdr:colOff>114300</xdr:colOff>
      <xdr:row>35</xdr:row>
      <xdr:rowOff>57150</xdr:rowOff>
    </xdr:to>
    <xdr:cxnSp macro="">
      <xdr:nvCxnSpPr>
        <xdr:cNvPr id="136" name="直線コネクタ 135"/>
        <xdr:cNvCxnSpPr/>
      </xdr:nvCxnSpPr>
      <xdr:spPr>
        <a:xfrm>
          <a:off x="8750300" y="605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19050</xdr:rowOff>
    </xdr:from>
    <xdr:to>
      <xdr:col>41</xdr:col>
      <xdr:colOff>101600</xdr:colOff>
      <xdr:row>35</xdr:row>
      <xdr:rowOff>120650</xdr:rowOff>
    </xdr:to>
    <xdr:sp macro="" textlink="">
      <xdr:nvSpPr>
        <xdr:cNvPr id="137" name="楕円 136"/>
        <xdr:cNvSpPr/>
      </xdr:nvSpPr>
      <xdr:spPr>
        <a:xfrm>
          <a:off x="7810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57150</xdr:rowOff>
    </xdr:from>
    <xdr:to>
      <xdr:col>45</xdr:col>
      <xdr:colOff>177800</xdr:colOff>
      <xdr:row>35</xdr:row>
      <xdr:rowOff>69850</xdr:rowOff>
    </xdr:to>
    <xdr:cxnSp macro="">
      <xdr:nvCxnSpPr>
        <xdr:cNvPr id="138" name="直線コネクタ 137"/>
        <xdr:cNvCxnSpPr/>
      </xdr:nvCxnSpPr>
      <xdr:spPr>
        <a:xfrm flipV="1">
          <a:off x="7861300" y="605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31750</xdr:rowOff>
    </xdr:from>
    <xdr:to>
      <xdr:col>36</xdr:col>
      <xdr:colOff>165100</xdr:colOff>
      <xdr:row>35</xdr:row>
      <xdr:rowOff>133350</xdr:rowOff>
    </xdr:to>
    <xdr:sp macro="" textlink="">
      <xdr:nvSpPr>
        <xdr:cNvPr id="139" name="楕円 138"/>
        <xdr:cNvSpPr/>
      </xdr:nvSpPr>
      <xdr:spPr>
        <a:xfrm>
          <a:off x="6921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69850</xdr:rowOff>
    </xdr:from>
    <xdr:to>
      <xdr:col>41</xdr:col>
      <xdr:colOff>50800</xdr:colOff>
      <xdr:row>35</xdr:row>
      <xdr:rowOff>82550</xdr:rowOff>
    </xdr:to>
    <xdr:cxnSp macro="">
      <xdr:nvCxnSpPr>
        <xdr:cNvPr id="140" name="直線コネクタ 139"/>
        <xdr:cNvCxnSpPr/>
      </xdr:nvCxnSpPr>
      <xdr:spPr>
        <a:xfrm flipV="1">
          <a:off x="6972300" y="607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130827</xdr:rowOff>
    </xdr:from>
    <xdr:ext cx="469744" cy="259045"/>
    <xdr:sp macro="" textlink="">
      <xdr:nvSpPr>
        <xdr:cNvPr id="141" name="n_1aveValue【図書館】&#10;一人当たり面積"/>
        <xdr:cNvSpPr txBox="1"/>
      </xdr:nvSpPr>
      <xdr:spPr>
        <a:xfrm>
          <a:off x="93917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42" name="n_2aveValue【図書館】&#10;一人当たり面積"/>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22877</xdr:rowOff>
    </xdr:from>
    <xdr:ext cx="469744" cy="259045"/>
    <xdr:sp macro="" textlink="">
      <xdr:nvSpPr>
        <xdr:cNvPr id="143" name="n_3aveValue【図書館】&#10;一人当たり面積"/>
        <xdr:cNvSpPr txBox="1"/>
      </xdr:nvSpPr>
      <xdr:spPr>
        <a:xfrm>
          <a:off x="7626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35577</xdr:rowOff>
    </xdr:from>
    <xdr:ext cx="469744" cy="259045"/>
    <xdr:sp macro="" textlink="">
      <xdr:nvSpPr>
        <xdr:cNvPr id="144" name="n_4aveValue【図書館】&#10;一人当たり面積"/>
        <xdr:cNvSpPr txBox="1"/>
      </xdr:nvSpPr>
      <xdr:spPr>
        <a:xfrm>
          <a:off x="6737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124477</xdr:rowOff>
    </xdr:from>
    <xdr:ext cx="469744" cy="259045"/>
    <xdr:sp macro="" textlink="">
      <xdr:nvSpPr>
        <xdr:cNvPr id="145" name="n_1mainValue【図書館】&#10;一人当たり面積"/>
        <xdr:cNvSpPr txBox="1"/>
      </xdr:nvSpPr>
      <xdr:spPr>
        <a:xfrm>
          <a:off x="9391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124477</xdr:rowOff>
    </xdr:from>
    <xdr:ext cx="469744" cy="259045"/>
    <xdr:sp macro="" textlink="">
      <xdr:nvSpPr>
        <xdr:cNvPr id="146" name="n_2mainValue【図書館】&#10;一人当たり面積"/>
        <xdr:cNvSpPr txBox="1"/>
      </xdr:nvSpPr>
      <xdr:spPr>
        <a:xfrm>
          <a:off x="8515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137177</xdr:rowOff>
    </xdr:from>
    <xdr:ext cx="469744" cy="259045"/>
    <xdr:sp macro="" textlink="">
      <xdr:nvSpPr>
        <xdr:cNvPr id="147" name="n_3mainValue【図書館】&#10;一人当たり面積"/>
        <xdr:cNvSpPr txBox="1"/>
      </xdr:nvSpPr>
      <xdr:spPr>
        <a:xfrm>
          <a:off x="7626427"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149877</xdr:rowOff>
    </xdr:from>
    <xdr:ext cx="469744" cy="259045"/>
    <xdr:sp macro="" textlink="">
      <xdr:nvSpPr>
        <xdr:cNvPr id="148" name="n_4mainValue【図書館】&#10;一人当たり面積"/>
        <xdr:cNvSpPr txBox="1"/>
      </xdr:nvSpPr>
      <xdr:spPr>
        <a:xfrm>
          <a:off x="6737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80" name="フローチャート: 判断 179"/>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81" name="フローチャート: 判断 180"/>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2" name="フローチャート: 判断 181"/>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116840</xdr:rowOff>
    </xdr:from>
    <xdr:to>
      <xdr:col>6</xdr:col>
      <xdr:colOff>38100</xdr:colOff>
      <xdr:row>60</xdr:row>
      <xdr:rowOff>46990</xdr:rowOff>
    </xdr:to>
    <xdr:sp macro="" textlink="">
      <xdr:nvSpPr>
        <xdr:cNvPr id="183" name="フローチャート: 判断 182"/>
        <xdr:cNvSpPr/>
      </xdr:nvSpPr>
      <xdr:spPr>
        <a:xfrm>
          <a:off x="1079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xdr:rowOff>
    </xdr:from>
    <xdr:to>
      <xdr:col>24</xdr:col>
      <xdr:colOff>114300</xdr:colOff>
      <xdr:row>61</xdr:row>
      <xdr:rowOff>113665</xdr:rowOff>
    </xdr:to>
    <xdr:sp macro="" textlink="">
      <xdr:nvSpPr>
        <xdr:cNvPr id="189" name="楕円 188"/>
        <xdr:cNvSpPr/>
      </xdr:nvSpPr>
      <xdr:spPr>
        <a:xfrm>
          <a:off x="4584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161942</xdr:rowOff>
    </xdr:from>
    <xdr:ext cx="405111" cy="259045"/>
    <xdr:sp macro="" textlink="">
      <xdr:nvSpPr>
        <xdr:cNvPr id="190" name="【体育館・プール】&#10;有形固定資産減価償却率該当値テキスト"/>
        <xdr:cNvSpPr txBox="1"/>
      </xdr:nvSpPr>
      <xdr:spPr>
        <a:xfrm>
          <a:off x="4673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91" name="楕円 190"/>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19050</xdr:rowOff>
    </xdr:from>
    <xdr:to>
      <xdr:col>24</xdr:col>
      <xdr:colOff>63500</xdr:colOff>
      <xdr:row>61</xdr:row>
      <xdr:rowOff>62865</xdr:rowOff>
    </xdr:to>
    <xdr:cxnSp macro="">
      <xdr:nvCxnSpPr>
        <xdr:cNvPr id="192" name="直線コネクタ 191"/>
        <xdr:cNvCxnSpPr/>
      </xdr:nvCxnSpPr>
      <xdr:spPr>
        <a:xfrm>
          <a:off x="3797300" y="104775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130175</xdr:rowOff>
    </xdr:from>
    <xdr:to>
      <xdr:col>15</xdr:col>
      <xdr:colOff>101600</xdr:colOff>
      <xdr:row>61</xdr:row>
      <xdr:rowOff>60325</xdr:rowOff>
    </xdr:to>
    <xdr:sp macro="" textlink="">
      <xdr:nvSpPr>
        <xdr:cNvPr id="193" name="楕円 192"/>
        <xdr:cNvSpPr/>
      </xdr:nvSpPr>
      <xdr:spPr>
        <a:xfrm>
          <a:off x="2857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xdr:rowOff>
    </xdr:from>
    <xdr:to>
      <xdr:col>19</xdr:col>
      <xdr:colOff>177800</xdr:colOff>
      <xdr:row>61</xdr:row>
      <xdr:rowOff>19050</xdr:rowOff>
    </xdr:to>
    <xdr:cxnSp macro="">
      <xdr:nvCxnSpPr>
        <xdr:cNvPr id="194" name="直線コネクタ 193"/>
        <xdr:cNvCxnSpPr/>
      </xdr:nvCxnSpPr>
      <xdr:spPr>
        <a:xfrm>
          <a:off x="2908300" y="10467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5" name="楕円 194"/>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61</xdr:row>
      <xdr:rowOff>9525</xdr:rowOff>
    </xdr:to>
    <xdr:cxnSp macro="">
      <xdr:nvCxnSpPr>
        <xdr:cNvPr id="196" name="直線コネクタ 195"/>
        <xdr:cNvCxnSpPr/>
      </xdr:nvCxnSpPr>
      <xdr:spPr>
        <a:xfrm>
          <a:off x="2019300" y="104241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99695</xdr:rowOff>
    </xdr:from>
    <xdr:to>
      <xdr:col>6</xdr:col>
      <xdr:colOff>38100</xdr:colOff>
      <xdr:row>61</xdr:row>
      <xdr:rowOff>29845</xdr:rowOff>
    </xdr:to>
    <xdr:sp macro="" textlink="">
      <xdr:nvSpPr>
        <xdr:cNvPr id="197" name="楕円 196"/>
        <xdr:cNvSpPr/>
      </xdr:nvSpPr>
      <xdr:spPr>
        <a:xfrm>
          <a:off x="1079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60</xdr:row>
      <xdr:rowOff>150495</xdr:rowOff>
    </xdr:to>
    <xdr:cxnSp macro="">
      <xdr:nvCxnSpPr>
        <xdr:cNvPr id="198" name="直線コネクタ 197"/>
        <xdr:cNvCxnSpPr/>
      </xdr:nvCxnSpPr>
      <xdr:spPr>
        <a:xfrm flipV="1">
          <a:off x="1130300" y="104241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99" name="n_1aveValue【体育館・プール】&#10;有形固定資産減価償却率"/>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200"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201"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63517</xdr:rowOff>
    </xdr:from>
    <xdr:ext cx="405111" cy="259045"/>
    <xdr:sp macro="" textlink="">
      <xdr:nvSpPr>
        <xdr:cNvPr id="202" name="n_4aveValue【体育館・プール】&#10;有形固定資産減価償却率"/>
        <xdr:cNvSpPr txBox="1"/>
      </xdr:nvSpPr>
      <xdr:spPr>
        <a:xfrm>
          <a:off x="927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203" name="n_1mainValue【体育館・プール】&#10;有形固定資産減価償却率"/>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51452</xdr:rowOff>
    </xdr:from>
    <xdr:ext cx="405111" cy="259045"/>
    <xdr:sp macro="" textlink="">
      <xdr:nvSpPr>
        <xdr:cNvPr id="204" name="n_2mainValue【体育館・プール】&#10;有形固定資産減価償却率"/>
        <xdr:cNvSpPr txBox="1"/>
      </xdr:nvSpPr>
      <xdr:spPr>
        <a:xfrm>
          <a:off x="2705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205" name="n_3mainValue【体育館・プール】&#10;有形固定資産減価償却率"/>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20972</xdr:rowOff>
    </xdr:from>
    <xdr:ext cx="405111" cy="259045"/>
    <xdr:sp macro="" textlink="">
      <xdr:nvSpPr>
        <xdr:cNvPr id="206" name="n_4mainValue【体育館・プール】&#10;有形固定資産減価償却率"/>
        <xdr:cNvSpPr txBox="1"/>
      </xdr:nvSpPr>
      <xdr:spPr>
        <a:xfrm>
          <a:off x="927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24782</xdr:rowOff>
    </xdr:from>
    <xdr:ext cx="469744" cy="259045"/>
    <xdr:sp macro="" textlink="">
      <xdr:nvSpPr>
        <xdr:cNvPr id="235" name="【体育館・プール】&#10;一人当たり面積平均値テキスト"/>
        <xdr:cNvSpPr txBox="1"/>
      </xdr:nvSpPr>
      <xdr:spPr>
        <a:xfrm>
          <a:off x="10515600" y="1065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135890</xdr:rowOff>
    </xdr:from>
    <xdr:to>
      <xdr:col>50</xdr:col>
      <xdr:colOff>165100</xdr:colOff>
      <xdr:row>62</xdr:row>
      <xdr:rowOff>66040</xdr:rowOff>
    </xdr:to>
    <xdr:sp macro="" textlink="">
      <xdr:nvSpPr>
        <xdr:cNvPr id="237" name="フローチャート: 判断 236"/>
        <xdr:cNvSpPr/>
      </xdr:nvSpPr>
      <xdr:spPr>
        <a:xfrm>
          <a:off x="9588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38" name="フローチャート: 判断 237"/>
        <xdr:cNvSpPr/>
      </xdr:nvSpPr>
      <xdr:spPr>
        <a:xfrm>
          <a:off x="8699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156845</xdr:rowOff>
    </xdr:from>
    <xdr:to>
      <xdr:col>41</xdr:col>
      <xdr:colOff>101600</xdr:colOff>
      <xdr:row>62</xdr:row>
      <xdr:rowOff>86995</xdr:rowOff>
    </xdr:to>
    <xdr:sp macro="" textlink="">
      <xdr:nvSpPr>
        <xdr:cNvPr id="239" name="フローチャート: 判断 238"/>
        <xdr:cNvSpPr/>
      </xdr:nvSpPr>
      <xdr:spPr>
        <a:xfrm>
          <a:off x="7810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164465</xdr:rowOff>
    </xdr:from>
    <xdr:to>
      <xdr:col>36</xdr:col>
      <xdr:colOff>165100</xdr:colOff>
      <xdr:row>62</xdr:row>
      <xdr:rowOff>94615</xdr:rowOff>
    </xdr:to>
    <xdr:sp macro="" textlink="">
      <xdr:nvSpPr>
        <xdr:cNvPr id="240" name="フローチャート: 判断 239"/>
        <xdr:cNvSpPr/>
      </xdr:nvSpPr>
      <xdr:spPr>
        <a:xfrm>
          <a:off x="6921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23495</xdr:rowOff>
    </xdr:from>
    <xdr:to>
      <xdr:col>55</xdr:col>
      <xdr:colOff>50800</xdr:colOff>
      <xdr:row>62</xdr:row>
      <xdr:rowOff>125095</xdr:rowOff>
    </xdr:to>
    <xdr:sp macro="" textlink="">
      <xdr:nvSpPr>
        <xdr:cNvPr id="246" name="楕円 245"/>
        <xdr:cNvSpPr/>
      </xdr:nvSpPr>
      <xdr:spPr>
        <a:xfrm>
          <a:off x="10426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46372</xdr:rowOff>
    </xdr:from>
    <xdr:ext cx="469744" cy="259045"/>
    <xdr:sp macro="" textlink="">
      <xdr:nvSpPr>
        <xdr:cNvPr id="247" name="【体育館・プール】&#10;一人当たり面積該当値テキスト"/>
        <xdr:cNvSpPr txBox="1"/>
      </xdr:nvSpPr>
      <xdr:spPr>
        <a:xfrm>
          <a:off x="10515600" y="105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27305</xdr:rowOff>
    </xdr:from>
    <xdr:to>
      <xdr:col>50</xdr:col>
      <xdr:colOff>165100</xdr:colOff>
      <xdr:row>62</xdr:row>
      <xdr:rowOff>128905</xdr:rowOff>
    </xdr:to>
    <xdr:sp macro="" textlink="">
      <xdr:nvSpPr>
        <xdr:cNvPr id="248" name="楕円 247"/>
        <xdr:cNvSpPr/>
      </xdr:nvSpPr>
      <xdr:spPr>
        <a:xfrm>
          <a:off x="9588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74295</xdr:rowOff>
    </xdr:from>
    <xdr:to>
      <xdr:col>55</xdr:col>
      <xdr:colOff>0</xdr:colOff>
      <xdr:row>62</xdr:row>
      <xdr:rowOff>78105</xdr:rowOff>
    </xdr:to>
    <xdr:cxnSp macro="">
      <xdr:nvCxnSpPr>
        <xdr:cNvPr id="249" name="直線コネクタ 248"/>
        <xdr:cNvCxnSpPr/>
      </xdr:nvCxnSpPr>
      <xdr:spPr>
        <a:xfrm flipV="1">
          <a:off x="9639300" y="107041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29210</xdr:rowOff>
    </xdr:from>
    <xdr:to>
      <xdr:col>46</xdr:col>
      <xdr:colOff>38100</xdr:colOff>
      <xdr:row>62</xdr:row>
      <xdr:rowOff>130810</xdr:rowOff>
    </xdr:to>
    <xdr:sp macro="" textlink="">
      <xdr:nvSpPr>
        <xdr:cNvPr id="250" name="楕円 249"/>
        <xdr:cNvSpPr/>
      </xdr:nvSpPr>
      <xdr:spPr>
        <a:xfrm>
          <a:off x="8699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78105</xdr:rowOff>
    </xdr:from>
    <xdr:to>
      <xdr:col>50</xdr:col>
      <xdr:colOff>114300</xdr:colOff>
      <xdr:row>62</xdr:row>
      <xdr:rowOff>80010</xdr:rowOff>
    </xdr:to>
    <xdr:cxnSp macro="">
      <xdr:nvCxnSpPr>
        <xdr:cNvPr id="251" name="直線コネクタ 250"/>
        <xdr:cNvCxnSpPr/>
      </xdr:nvCxnSpPr>
      <xdr:spPr>
        <a:xfrm flipV="1">
          <a:off x="8750300" y="107080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31115</xdr:rowOff>
    </xdr:from>
    <xdr:to>
      <xdr:col>41</xdr:col>
      <xdr:colOff>101600</xdr:colOff>
      <xdr:row>62</xdr:row>
      <xdr:rowOff>132715</xdr:rowOff>
    </xdr:to>
    <xdr:sp macro="" textlink="">
      <xdr:nvSpPr>
        <xdr:cNvPr id="252" name="楕円 251"/>
        <xdr:cNvSpPr/>
      </xdr:nvSpPr>
      <xdr:spPr>
        <a:xfrm>
          <a:off x="7810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80010</xdr:rowOff>
    </xdr:from>
    <xdr:to>
      <xdr:col>45</xdr:col>
      <xdr:colOff>177800</xdr:colOff>
      <xdr:row>62</xdr:row>
      <xdr:rowOff>81915</xdr:rowOff>
    </xdr:to>
    <xdr:cxnSp macro="">
      <xdr:nvCxnSpPr>
        <xdr:cNvPr id="253" name="直線コネクタ 252"/>
        <xdr:cNvCxnSpPr/>
      </xdr:nvCxnSpPr>
      <xdr:spPr>
        <a:xfrm flipV="1">
          <a:off x="7861300" y="107099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34925</xdr:rowOff>
    </xdr:from>
    <xdr:to>
      <xdr:col>36</xdr:col>
      <xdr:colOff>165100</xdr:colOff>
      <xdr:row>62</xdr:row>
      <xdr:rowOff>136525</xdr:rowOff>
    </xdr:to>
    <xdr:sp macro="" textlink="">
      <xdr:nvSpPr>
        <xdr:cNvPr id="254" name="楕円 253"/>
        <xdr:cNvSpPr/>
      </xdr:nvSpPr>
      <xdr:spPr>
        <a:xfrm>
          <a:off x="6921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81915</xdr:rowOff>
    </xdr:from>
    <xdr:to>
      <xdr:col>41</xdr:col>
      <xdr:colOff>50800</xdr:colOff>
      <xdr:row>62</xdr:row>
      <xdr:rowOff>85725</xdr:rowOff>
    </xdr:to>
    <xdr:cxnSp macro="">
      <xdr:nvCxnSpPr>
        <xdr:cNvPr id="255" name="直線コネクタ 254"/>
        <xdr:cNvCxnSpPr/>
      </xdr:nvCxnSpPr>
      <xdr:spPr>
        <a:xfrm flipV="1">
          <a:off x="6972300" y="107118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82567</xdr:rowOff>
    </xdr:from>
    <xdr:ext cx="469744" cy="259045"/>
    <xdr:sp macro="" textlink="">
      <xdr:nvSpPr>
        <xdr:cNvPr id="256" name="n_1aveValue【体育館・プール】&#10;一人当たり面積"/>
        <xdr:cNvSpPr txBox="1"/>
      </xdr:nvSpPr>
      <xdr:spPr>
        <a:xfrm>
          <a:off x="9391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105427</xdr:rowOff>
    </xdr:from>
    <xdr:ext cx="469744" cy="259045"/>
    <xdr:sp macro="" textlink="">
      <xdr:nvSpPr>
        <xdr:cNvPr id="257" name="n_2aveValue【体育館・プール】&#10;一人当たり面積"/>
        <xdr:cNvSpPr txBox="1"/>
      </xdr:nvSpPr>
      <xdr:spPr>
        <a:xfrm>
          <a:off x="8515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103522</xdr:rowOff>
    </xdr:from>
    <xdr:ext cx="469744" cy="259045"/>
    <xdr:sp macro="" textlink="">
      <xdr:nvSpPr>
        <xdr:cNvPr id="258" name="n_3aveValue【体育館・プール】&#10;一人当たり面積"/>
        <xdr:cNvSpPr txBox="1"/>
      </xdr:nvSpPr>
      <xdr:spPr>
        <a:xfrm>
          <a:off x="7626427"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111142</xdr:rowOff>
    </xdr:from>
    <xdr:ext cx="469744" cy="259045"/>
    <xdr:sp macro="" textlink="">
      <xdr:nvSpPr>
        <xdr:cNvPr id="259" name="n_4aveValue【体育館・プール】&#10;一人当たり面積"/>
        <xdr:cNvSpPr txBox="1"/>
      </xdr:nvSpPr>
      <xdr:spPr>
        <a:xfrm>
          <a:off x="6737427" y="1039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120032</xdr:rowOff>
    </xdr:from>
    <xdr:ext cx="469744" cy="259045"/>
    <xdr:sp macro="" textlink="">
      <xdr:nvSpPr>
        <xdr:cNvPr id="260" name="n_1mainValue【体育館・プール】&#10;一人当たり面積"/>
        <xdr:cNvSpPr txBox="1"/>
      </xdr:nvSpPr>
      <xdr:spPr>
        <a:xfrm>
          <a:off x="9391727" y="1074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121937</xdr:rowOff>
    </xdr:from>
    <xdr:ext cx="469744" cy="259045"/>
    <xdr:sp macro="" textlink="">
      <xdr:nvSpPr>
        <xdr:cNvPr id="261" name="n_2mainValue【体育館・プール】&#10;一人当たり面積"/>
        <xdr:cNvSpPr txBox="1"/>
      </xdr:nvSpPr>
      <xdr:spPr>
        <a:xfrm>
          <a:off x="8515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123842</xdr:rowOff>
    </xdr:from>
    <xdr:ext cx="469744" cy="259045"/>
    <xdr:sp macro="" textlink="">
      <xdr:nvSpPr>
        <xdr:cNvPr id="262" name="n_3mainValue【体育館・プール】&#10;一人当たり面積"/>
        <xdr:cNvSpPr txBox="1"/>
      </xdr:nvSpPr>
      <xdr:spPr>
        <a:xfrm>
          <a:off x="7626427"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127652</xdr:rowOff>
    </xdr:from>
    <xdr:ext cx="469744" cy="259045"/>
    <xdr:sp macro="" textlink="">
      <xdr:nvSpPr>
        <xdr:cNvPr id="263" name="n_4mainValue【体育館・プール】&#10;一人当たり面積"/>
        <xdr:cNvSpPr txBox="1"/>
      </xdr:nvSpPr>
      <xdr:spPr>
        <a:xfrm>
          <a:off x="6737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xdr:cNvSpPr txBox="1"/>
      </xdr:nvSpPr>
      <xdr:spPr>
        <a:xfrm>
          <a:off x="4673600" y="13639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158750</xdr:rowOff>
    </xdr:from>
    <xdr:to>
      <xdr:col>20</xdr:col>
      <xdr:colOff>38100</xdr:colOff>
      <xdr:row>80</xdr:row>
      <xdr:rowOff>88900</xdr:rowOff>
    </xdr:to>
    <xdr:sp macro="" textlink="">
      <xdr:nvSpPr>
        <xdr:cNvPr id="293" name="フローチャート: 判断 292"/>
        <xdr:cNvSpPr/>
      </xdr:nvSpPr>
      <xdr:spPr>
        <a:xfrm>
          <a:off x="3746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76454</xdr:rowOff>
    </xdr:from>
    <xdr:to>
      <xdr:col>15</xdr:col>
      <xdr:colOff>101600</xdr:colOff>
      <xdr:row>80</xdr:row>
      <xdr:rowOff>6604</xdr:rowOff>
    </xdr:to>
    <xdr:sp macro="" textlink="">
      <xdr:nvSpPr>
        <xdr:cNvPr id="294" name="フローチャート: 判断 293"/>
        <xdr:cNvSpPr/>
      </xdr:nvSpPr>
      <xdr:spPr>
        <a:xfrm>
          <a:off x="2857500" y="1362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42163</xdr:rowOff>
    </xdr:from>
    <xdr:to>
      <xdr:col>10</xdr:col>
      <xdr:colOff>165100</xdr:colOff>
      <xdr:row>79</xdr:row>
      <xdr:rowOff>143763</xdr:rowOff>
    </xdr:to>
    <xdr:sp macro="" textlink="">
      <xdr:nvSpPr>
        <xdr:cNvPr id="295" name="フローチャート: 判断 294"/>
        <xdr:cNvSpPr/>
      </xdr:nvSpPr>
      <xdr:spPr>
        <a:xfrm>
          <a:off x="1968500" y="1358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46737</xdr:rowOff>
    </xdr:from>
    <xdr:to>
      <xdr:col>6</xdr:col>
      <xdr:colOff>38100</xdr:colOff>
      <xdr:row>79</xdr:row>
      <xdr:rowOff>148337</xdr:rowOff>
    </xdr:to>
    <xdr:sp macro="" textlink="">
      <xdr:nvSpPr>
        <xdr:cNvPr id="296" name="フローチャート: 判断 295"/>
        <xdr:cNvSpPr/>
      </xdr:nvSpPr>
      <xdr:spPr>
        <a:xfrm>
          <a:off x="1079500" y="1359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49022</xdr:rowOff>
    </xdr:from>
    <xdr:to>
      <xdr:col>24</xdr:col>
      <xdr:colOff>114300</xdr:colOff>
      <xdr:row>83</xdr:row>
      <xdr:rowOff>150622</xdr:rowOff>
    </xdr:to>
    <xdr:sp macro="" textlink="">
      <xdr:nvSpPr>
        <xdr:cNvPr id="302" name="楕円 301"/>
        <xdr:cNvSpPr/>
      </xdr:nvSpPr>
      <xdr:spPr>
        <a:xfrm>
          <a:off x="4584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27449</xdr:rowOff>
    </xdr:from>
    <xdr:ext cx="405111" cy="259045"/>
    <xdr:sp macro="" textlink="">
      <xdr:nvSpPr>
        <xdr:cNvPr id="303" name="【福祉施設】&#10;有形固定資産減価償却率該当値テキスト"/>
        <xdr:cNvSpPr txBox="1"/>
      </xdr:nvSpPr>
      <xdr:spPr>
        <a:xfrm>
          <a:off x="4673600"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4" name="楕円 303"/>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99822</xdr:rowOff>
    </xdr:to>
    <xdr:cxnSp macro="">
      <xdr:nvCxnSpPr>
        <xdr:cNvPr id="305" name="直線コネクタ 304"/>
        <xdr:cNvCxnSpPr/>
      </xdr:nvCxnSpPr>
      <xdr:spPr>
        <a:xfrm>
          <a:off x="3797300" y="14291311"/>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306" name="楕円 305"/>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60961</xdr:rowOff>
    </xdr:to>
    <xdr:cxnSp macro="">
      <xdr:nvCxnSpPr>
        <xdr:cNvPr id="307" name="直線コネクタ 306"/>
        <xdr:cNvCxnSpPr/>
      </xdr:nvCxnSpPr>
      <xdr:spPr>
        <a:xfrm>
          <a:off x="2908300" y="14245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xdr:rowOff>
    </xdr:from>
    <xdr:to>
      <xdr:col>10</xdr:col>
      <xdr:colOff>165100</xdr:colOff>
      <xdr:row>84</xdr:row>
      <xdr:rowOff>104902</xdr:rowOff>
    </xdr:to>
    <xdr:sp macro="" textlink="">
      <xdr:nvSpPr>
        <xdr:cNvPr id="308" name="楕円 307"/>
        <xdr:cNvSpPr/>
      </xdr:nvSpPr>
      <xdr:spPr>
        <a:xfrm>
          <a:off x="1968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84</xdr:row>
      <xdr:rowOff>54102</xdr:rowOff>
    </xdr:to>
    <xdr:cxnSp macro="">
      <xdr:nvCxnSpPr>
        <xdr:cNvPr id="309" name="直線コネクタ 308"/>
        <xdr:cNvCxnSpPr/>
      </xdr:nvCxnSpPr>
      <xdr:spPr>
        <a:xfrm flipV="1">
          <a:off x="2019300" y="14245589"/>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133604</xdr:rowOff>
    </xdr:from>
    <xdr:to>
      <xdr:col>6</xdr:col>
      <xdr:colOff>38100</xdr:colOff>
      <xdr:row>84</xdr:row>
      <xdr:rowOff>63754</xdr:rowOff>
    </xdr:to>
    <xdr:sp macro="" textlink="">
      <xdr:nvSpPr>
        <xdr:cNvPr id="310" name="楕円 309"/>
        <xdr:cNvSpPr/>
      </xdr:nvSpPr>
      <xdr:spPr>
        <a:xfrm>
          <a:off x="1079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12954</xdr:rowOff>
    </xdr:from>
    <xdr:to>
      <xdr:col>10</xdr:col>
      <xdr:colOff>114300</xdr:colOff>
      <xdr:row>84</xdr:row>
      <xdr:rowOff>54102</xdr:rowOff>
    </xdr:to>
    <xdr:cxnSp macro="">
      <xdr:nvCxnSpPr>
        <xdr:cNvPr id="311" name="直線コネクタ 310"/>
        <xdr:cNvCxnSpPr/>
      </xdr:nvCxnSpPr>
      <xdr:spPr>
        <a:xfrm>
          <a:off x="1130300" y="1441475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105427</xdr:rowOff>
    </xdr:from>
    <xdr:ext cx="405111" cy="259045"/>
    <xdr:sp macro="" textlink="">
      <xdr:nvSpPr>
        <xdr:cNvPr id="312" name="n_1aveValue【福祉施設】&#10;有形固定資産減価償却率"/>
        <xdr:cNvSpPr txBox="1"/>
      </xdr:nvSpPr>
      <xdr:spPr>
        <a:xfrm>
          <a:off x="3582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23131</xdr:rowOff>
    </xdr:from>
    <xdr:ext cx="405111" cy="259045"/>
    <xdr:sp macro="" textlink="">
      <xdr:nvSpPr>
        <xdr:cNvPr id="313" name="n_2aveValue【福祉施設】&#10;有形固定資産減価償却率"/>
        <xdr:cNvSpPr txBox="1"/>
      </xdr:nvSpPr>
      <xdr:spPr>
        <a:xfrm>
          <a:off x="27057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160290</xdr:rowOff>
    </xdr:from>
    <xdr:ext cx="405111" cy="259045"/>
    <xdr:sp macro="" textlink="">
      <xdr:nvSpPr>
        <xdr:cNvPr id="314" name="n_3aveValue【福祉施設】&#10;有形固定資産減価償却率"/>
        <xdr:cNvSpPr txBox="1"/>
      </xdr:nvSpPr>
      <xdr:spPr>
        <a:xfrm>
          <a:off x="18167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164864</xdr:rowOff>
    </xdr:from>
    <xdr:ext cx="405111" cy="259045"/>
    <xdr:sp macro="" textlink="">
      <xdr:nvSpPr>
        <xdr:cNvPr id="315" name="n_4aveValue【福祉施設】&#10;有形固定資産減価償却率"/>
        <xdr:cNvSpPr txBox="1"/>
      </xdr:nvSpPr>
      <xdr:spPr>
        <a:xfrm>
          <a:off x="927744" y="1336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316" name="n_1main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7" name="n_2main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96029</xdr:rowOff>
    </xdr:from>
    <xdr:ext cx="405111" cy="259045"/>
    <xdr:sp macro="" textlink="">
      <xdr:nvSpPr>
        <xdr:cNvPr id="318" name="n_3mainValue【福祉施設】&#10;有形固定資産減価償却率"/>
        <xdr:cNvSpPr txBox="1"/>
      </xdr:nvSpPr>
      <xdr:spPr>
        <a:xfrm>
          <a:off x="1816744" y="144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54881</xdr:rowOff>
    </xdr:from>
    <xdr:ext cx="405111" cy="259045"/>
    <xdr:sp macro="" textlink="">
      <xdr:nvSpPr>
        <xdr:cNvPr id="319" name="n_4mainValue【福祉施設】&#10;有形固定資産減価償却率"/>
        <xdr:cNvSpPr txBox="1"/>
      </xdr:nvSpPr>
      <xdr:spPr>
        <a:xfrm>
          <a:off x="927744"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62737</xdr:rowOff>
    </xdr:from>
    <xdr:to>
      <xdr:col>50</xdr:col>
      <xdr:colOff>165100</xdr:colOff>
      <xdr:row>83</xdr:row>
      <xdr:rowOff>164337</xdr:rowOff>
    </xdr:to>
    <xdr:sp macro="" textlink="">
      <xdr:nvSpPr>
        <xdr:cNvPr id="348" name="フローチャート: 判断 347"/>
        <xdr:cNvSpPr/>
      </xdr:nvSpPr>
      <xdr:spPr>
        <a:xfrm>
          <a:off x="9588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49" name="フローチャート: 判断 348"/>
        <xdr:cNvSpPr/>
      </xdr:nvSpPr>
      <xdr:spPr>
        <a:xfrm>
          <a:off x="869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42163</xdr:rowOff>
    </xdr:from>
    <xdr:to>
      <xdr:col>41</xdr:col>
      <xdr:colOff>101600</xdr:colOff>
      <xdr:row>82</xdr:row>
      <xdr:rowOff>143763</xdr:rowOff>
    </xdr:to>
    <xdr:sp macro="" textlink="">
      <xdr:nvSpPr>
        <xdr:cNvPr id="350" name="フローチャート: 判断 349"/>
        <xdr:cNvSpPr/>
      </xdr:nvSpPr>
      <xdr:spPr>
        <a:xfrm>
          <a:off x="7810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108458</xdr:rowOff>
    </xdr:from>
    <xdr:to>
      <xdr:col>55</xdr:col>
      <xdr:colOff>50800</xdr:colOff>
      <xdr:row>84</xdr:row>
      <xdr:rowOff>38608</xdr:rowOff>
    </xdr:to>
    <xdr:sp macro="" textlink="">
      <xdr:nvSpPr>
        <xdr:cNvPr id="357" name="楕円 356"/>
        <xdr:cNvSpPr/>
      </xdr:nvSpPr>
      <xdr:spPr>
        <a:xfrm>
          <a:off x="10426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86885</xdr:rowOff>
    </xdr:from>
    <xdr:ext cx="469744" cy="259045"/>
    <xdr:sp macro="" textlink="">
      <xdr:nvSpPr>
        <xdr:cNvPr id="358" name="【福祉施設】&#10;一人当たり面積該当値テキスト"/>
        <xdr:cNvSpPr txBox="1"/>
      </xdr:nvSpPr>
      <xdr:spPr>
        <a:xfrm>
          <a:off x="10515600" y="143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59" name="楕円 358"/>
        <xdr:cNvSpPr/>
      </xdr:nvSpPr>
      <xdr:spPr>
        <a:xfrm>
          <a:off x="9588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159258</xdr:rowOff>
    </xdr:from>
    <xdr:to>
      <xdr:col>55</xdr:col>
      <xdr:colOff>0</xdr:colOff>
      <xdr:row>83</xdr:row>
      <xdr:rowOff>168402</xdr:rowOff>
    </xdr:to>
    <xdr:cxnSp macro="">
      <xdr:nvCxnSpPr>
        <xdr:cNvPr id="360" name="直線コネクタ 359"/>
        <xdr:cNvCxnSpPr/>
      </xdr:nvCxnSpPr>
      <xdr:spPr>
        <a:xfrm flipV="1">
          <a:off x="9639300" y="14389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61" name="楕円 360"/>
        <xdr:cNvSpPr/>
      </xdr:nvSpPr>
      <xdr:spPr>
        <a:xfrm>
          <a:off x="8699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168402</xdr:rowOff>
    </xdr:from>
    <xdr:to>
      <xdr:col>50</xdr:col>
      <xdr:colOff>114300</xdr:colOff>
      <xdr:row>83</xdr:row>
      <xdr:rowOff>168402</xdr:rowOff>
    </xdr:to>
    <xdr:cxnSp macro="">
      <xdr:nvCxnSpPr>
        <xdr:cNvPr id="362" name="直線コネクタ 361"/>
        <xdr:cNvCxnSpPr/>
      </xdr:nvCxnSpPr>
      <xdr:spPr>
        <a:xfrm>
          <a:off x="8750300" y="1439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117602</xdr:rowOff>
    </xdr:from>
    <xdr:to>
      <xdr:col>41</xdr:col>
      <xdr:colOff>101600</xdr:colOff>
      <xdr:row>84</xdr:row>
      <xdr:rowOff>47752</xdr:rowOff>
    </xdr:to>
    <xdr:sp macro="" textlink="">
      <xdr:nvSpPr>
        <xdr:cNvPr id="363" name="楕円 362"/>
        <xdr:cNvSpPr/>
      </xdr:nvSpPr>
      <xdr:spPr>
        <a:xfrm>
          <a:off x="7810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168402</xdr:rowOff>
    </xdr:from>
    <xdr:to>
      <xdr:col>45</xdr:col>
      <xdr:colOff>177800</xdr:colOff>
      <xdr:row>83</xdr:row>
      <xdr:rowOff>168402</xdr:rowOff>
    </xdr:to>
    <xdr:cxnSp macro="">
      <xdr:nvCxnSpPr>
        <xdr:cNvPr id="364" name="直線コネクタ 363"/>
        <xdr:cNvCxnSpPr/>
      </xdr:nvCxnSpPr>
      <xdr:spPr>
        <a:xfrm>
          <a:off x="7861300" y="1439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126746</xdr:rowOff>
    </xdr:from>
    <xdr:to>
      <xdr:col>36</xdr:col>
      <xdr:colOff>165100</xdr:colOff>
      <xdr:row>84</xdr:row>
      <xdr:rowOff>56896</xdr:rowOff>
    </xdr:to>
    <xdr:sp macro="" textlink="">
      <xdr:nvSpPr>
        <xdr:cNvPr id="365" name="楕円 364"/>
        <xdr:cNvSpPr/>
      </xdr:nvSpPr>
      <xdr:spPr>
        <a:xfrm>
          <a:off x="6921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168402</xdr:rowOff>
    </xdr:from>
    <xdr:to>
      <xdr:col>41</xdr:col>
      <xdr:colOff>50800</xdr:colOff>
      <xdr:row>84</xdr:row>
      <xdr:rowOff>6096</xdr:rowOff>
    </xdr:to>
    <xdr:cxnSp macro="">
      <xdr:nvCxnSpPr>
        <xdr:cNvPr id="366" name="直線コネクタ 365"/>
        <xdr:cNvCxnSpPr/>
      </xdr:nvCxnSpPr>
      <xdr:spPr>
        <a:xfrm flipV="1">
          <a:off x="6972300" y="1439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9414</xdr:rowOff>
    </xdr:from>
    <xdr:ext cx="469744" cy="259045"/>
    <xdr:sp macro="" textlink="">
      <xdr:nvSpPr>
        <xdr:cNvPr id="367" name="n_1aveValue【福祉施設】&#10;一人当たり面積"/>
        <xdr:cNvSpPr txBox="1"/>
      </xdr:nvSpPr>
      <xdr:spPr>
        <a:xfrm>
          <a:off x="9391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151147</xdr:rowOff>
    </xdr:from>
    <xdr:ext cx="469744" cy="259045"/>
    <xdr:sp macro="" textlink="">
      <xdr:nvSpPr>
        <xdr:cNvPr id="368" name="n_2aveValue【福祉施設】&#10;一人当たり面積"/>
        <xdr:cNvSpPr txBox="1"/>
      </xdr:nvSpPr>
      <xdr:spPr>
        <a:xfrm>
          <a:off x="8515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160290</xdr:rowOff>
    </xdr:from>
    <xdr:ext cx="469744" cy="259045"/>
    <xdr:sp macro="" textlink="">
      <xdr:nvSpPr>
        <xdr:cNvPr id="369" name="n_3aveValue【福祉施設】&#10;一人当たり面積"/>
        <xdr:cNvSpPr txBox="1"/>
      </xdr:nvSpPr>
      <xdr:spPr>
        <a:xfrm>
          <a:off x="7626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70" name="n_4aveValue【福祉施設】&#10;一人当たり面積"/>
        <xdr:cNvSpPr txBox="1"/>
      </xdr:nvSpPr>
      <xdr:spPr>
        <a:xfrm>
          <a:off x="6737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38879</xdr:rowOff>
    </xdr:from>
    <xdr:ext cx="469744" cy="259045"/>
    <xdr:sp macro="" textlink="">
      <xdr:nvSpPr>
        <xdr:cNvPr id="371" name="n_1mainValue【福祉施設】&#10;一人当たり面積"/>
        <xdr:cNvSpPr txBox="1"/>
      </xdr:nvSpPr>
      <xdr:spPr>
        <a:xfrm>
          <a:off x="9391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372" name="n_2mainValue【福祉施設】&#10;一人当たり面積"/>
        <xdr:cNvSpPr txBox="1"/>
      </xdr:nvSpPr>
      <xdr:spPr>
        <a:xfrm>
          <a:off x="8515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3" name="n_3main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48023</xdr:rowOff>
    </xdr:from>
    <xdr:ext cx="469744" cy="259045"/>
    <xdr:sp macro="" textlink="">
      <xdr:nvSpPr>
        <xdr:cNvPr id="374" name="n_4mainValue【福祉施設】&#10;一人当たり面積"/>
        <xdr:cNvSpPr txBox="1"/>
      </xdr:nvSpPr>
      <xdr:spPr>
        <a:xfrm>
          <a:off x="6737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126654</xdr:rowOff>
    </xdr:from>
    <xdr:ext cx="405111" cy="259045"/>
    <xdr:sp macro="" textlink="">
      <xdr:nvSpPr>
        <xdr:cNvPr id="405" name="【市民会館】&#10;有形固定資産減価償却率平均値テキスト"/>
        <xdr:cNvSpPr txBox="1"/>
      </xdr:nvSpPr>
      <xdr:spPr>
        <a:xfrm>
          <a:off x="4673600" y="1778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61323</xdr:rowOff>
    </xdr:from>
    <xdr:to>
      <xdr:col>20</xdr:col>
      <xdr:colOff>38100</xdr:colOff>
      <xdr:row>104</xdr:row>
      <xdr:rowOff>162923</xdr:rowOff>
    </xdr:to>
    <xdr:sp macro="" textlink="">
      <xdr:nvSpPr>
        <xdr:cNvPr id="407" name="フローチャート: 判断 406"/>
        <xdr:cNvSpPr/>
      </xdr:nvSpPr>
      <xdr:spPr>
        <a:xfrm>
          <a:off x="3746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08" name="フローチャート: 判断 407"/>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87449</xdr:rowOff>
    </xdr:from>
    <xdr:to>
      <xdr:col>10</xdr:col>
      <xdr:colOff>165100</xdr:colOff>
      <xdr:row>105</xdr:row>
      <xdr:rowOff>17599</xdr:rowOff>
    </xdr:to>
    <xdr:sp macro="" textlink="">
      <xdr:nvSpPr>
        <xdr:cNvPr id="409" name="フローチャート: 判断 408"/>
        <xdr:cNvSpPr/>
      </xdr:nvSpPr>
      <xdr:spPr>
        <a:xfrm>
          <a:off x="1968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160927</xdr:rowOff>
    </xdr:from>
    <xdr:to>
      <xdr:col>6</xdr:col>
      <xdr:colOff>38100</xdr:colOff>
      <xdr:row>104</xdr:row>
      <xdr:rowOff>91077</xdr:rowOff>
    </xdr:to>
    <xdr:sp macro="" textlink="">
      <xdr:nvSpPr>
        <xdr:cNvPr id="410" name="フローチャート: 判断 409"/>
        <xdr:cNvSpPr/>
      </xdr:nvSpPr>
      <xdr:spPr>
        <a:xfrm>
          <a:off x="1079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167458</xdr:rowOff>
    </xdr:from>
    <xdr:to>
      <xdr:col>24</xdr:col>
      <xdr:colOff>114300</xdr:colOff>
      <xdr:row>105</xdr:row>
      <xdr:rowOff>97608</xdr:rowOff>
    </xdr:to>
    <xdr:sp macro="" textlink="">
      <xdr:nvSpPr>
        <xdr:cNvPr id="416" name="楕円 415"/>
        <xdr:cNvSpPr/>
      </xdr:nvSpPr>
      <xdr:spPr>
        <a:xfrm>
          <a:off x="45847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145885</xdr:rowOff>
    </xdr:from>
    <xdr:ext cx="405111" cy="259045"/>
    <xdr:sp macro="" textlink="">
      <xdr:nvSpPr>
        <xdr:cNvPr id="417" name="【市民会館】&#10;有形固定資産減価償却率該当値テキスト"/>
        <xdr:cNvSpPr txBox="1"/>
      </xdr:nvSpPr>
      <xdr:spPr>
        <a:xfrm>
          <a:off x="4673600"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129902</xdr:rowOff>
    </xdr:from>
    <xdr:to>
      <xdr:col>20</xdr:col>
      <xdr:colOff>38100</xdr:colOff>
      <xdr:row>105</xdr:row>
      <xdr:rowOff>60052</xdr:rowOff>
    </xdr:to>
    <xdr:sp macro="" textlink="">
      <xdr:nvSpPr>
        <xdr:cNvPr id="418" name="楕円 417"/>
        <xdr:cNvSpPr/>
      </xdr:nvSpPr>
      <xdr:spPr>
        <a:xfrm>
          <a:off x="3746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9252</xdr:rowOff>
    </xdr:from>
    <xdr:to>
      <xdr:col>24</xdr:col>
      <xdr:colOff>63500</xdr:colOff>
      <xdr:row>105</xdr:row>
      <xdr:rowOff>46808</xdr:rowOff>
    </xdr:to>
    <xdr:cxnSp macro="">
      <xdr:nvCxnSpPr>
        <xdr:cNvPr id="419" name="直線コネクタ 418"/>
        <xdr:cNvCxnSpPr/>
      </xdr:nvCxnSpPr>
      <xdr:spPr>
        <a:xfrm>
          <a:off x="3797300" y="1801150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110308</xdr:rowOff>
    </xdr:from>
    <xdr:to>
      <xdr:col>15</xdr:col>
      <xdr:colOff>101600</xdr:colOff>
      <xdr:row>105</xdr:row>
      <xdr:rowOff>40458</xdr:rowOff>
    </xdr:to>
    <xdr:sp macro="" textlink="">
      <xdr:nvSpPr>
        <xdr:cNvPr id="420" name="楕円 419"/>
        <xdr:cNvSpPr/>
      </xdr:nvSpPr>
      <xdr:spPr>
        <a:xfrm>
          <a:off x="2857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161108</xdr:rowOff>
    </xdr:from>
    <xdr:to>
      <xdr:col>19</xdr:col>
      <xdr:colOff>177800</xdr:colOff>
      <xdr:row>105</xdr:row>
      <xdr:rowOff>9252</xdr:rowOff>
    </xdr:to>
    <xdr:cxnSp macro="">
      <xdr:nvCxnSpPr>
        <xdr:cNvPr id="421" name="直線コネクタ 420"/>
        <xdr:cNvCxnSpPr/>
      </xdr:nvCxnSpPr>
      <xdr:spPr>
        <a:xfrm>
          <a:off x="2908300" y="179919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22" name="楕円 421"/>
        <xdr:cNvSpPr/>
      </xdr:nvSpPr>
      <xdr:spPr>
        <a:xfrm>
          <a:off x="1968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125186</xdr:rowOff>
    </xdr:from>
    <xdr:to>
      <xdr:col>15</xdr:col>
      <xdr:colOff>50800</xdr:colOff>
      <xdr:row>104</xdr:row>
      <xdr:rowOff>161108</xdr:rowOff>
    </xdr:to>
    <xdr:cxnSp macro="">
      <xdr:nvCxnSpPr>
        <xdr:cNvPr id="423" name="直線コネクタ 422"/>
        <xdr:cNvCxnSpPr/>
      </xdr:nvCxnSpPr>
      <xdr:spPr>
        <a:xfrm>
          <a:off x="2019300" y="179559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24" name="楕円 423"/>
        <xdr:cNvSpPr/>
      </xdr:nvSpPr>
      <xdr:spPr>
        <a:xfrm>
          <a:off x="1079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89263</xdr:rowOff>
    </xdr:from>
    <xdr:to>
      <xdr:col>10</xdr:col>
      <xdr:colOff>114300</xdr:colOff>
      <xdr:row>104</xdr:row>
      <xdr:rowOff>125186</xdr:rowOff>
    </xdr:to>
    <xdr:cxnSp macro="">
      <xdr:nvCxnSpPr>
        <xdr:cNvPr id="425" name="直線コネクタ 424"/>
        <xdr:cNvCxnSpPr/>
      </xdr:nvCxnSpPr>
      <xdr:spPr>
        <a:xfrm>
          <a:off x="1130300" y="179200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8000</xdr:rowOff>
    </xdr:from>
    <xdr:ext cx="405111" cy="259045"/>
    <xdr:sp macro="" textlink="">
      <xdr:nvSpPr>
        <xdr:cNvPr id="426" name="n_1aveValue【市民会館】&#10;有形固定資産減価償却率"/>
        <xdr:cNvSpPr txBox="1"/>
      </xdr:nvSpPr>
      <xdr:spPr>
        <a:xfrm>
          <a:off x="35820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27" name="n_2aveValue【市民会館】&#10;有形固定資産減価償却率"/>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8726</xdr:rowOff>
    </xdr:from>
    <xdr:ext cx="405111" cy="259045"/>
    <xdr:sp macro="" textlink="">
      <xdr:nvSpPr>
        <xdr:cNvPr id="428" name="n_3aveValue【市民会館】&#10;有形固定資産減価償却率"/>
        <xdr:cNvSpPr txBox="1"/>
      </xdr:nvSpPr>
      <xdr:spPr>
        <a:xfrm>
          <a:off x="1816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107604</xdr:rowOff>
    </xdr:from>
    <xdr:ext cx="405111" cy="259045"/>
    <xdr:sp macro="" textlink="">
      <xdr:nvSpPr>
        <xdr:cNvPr id="429" name="n_4aveValue【市民会館】&#10;有形固定資産減価償却率"/>
        <xdr:cNvSpPr txBox="1"/>
      </xdr:nvSpPr>
      <xdr:spPr>
        <a:xfrm>
          <a:off x="927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51179</xdr:rowOff>
    </xdr:from>
    <xdr:ext cx="405111" cy="259045"/>
    <xdr:sp macro="" textlink="">
      <xdr:nvSpPr>
        <xdr:cNvPr id="430" name="n_1mainValue【市民会館】&#10;有形固定資産減価償却率"/>
        <xdr:cNvSpPr txBox="1"/>
      </xdr:nvSpPr>
      <xdr:spPr>
        <a:xfrm>
          <a:off x="35820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31585</xdr:rowOff>
    </xdr:from>
    <xdr:ext cx="405111" cy="259045"/>
    <xdr:sp macro="" textlink="">
      <xdr:nvSpPr>
        <xdr:cNvPr id="431" name="n_2mainValue【市民会館】&#10;有形固定資産減価償却率"/>
        <xdr:cNvSpPr txBox="1"/>
      </xdr:nvSpPr>
      <xdr:spPr>
        <a:xfrm>
          <a:off x="2705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21063</xdr:rowOff>
    </xdr:from>
    <xdr:ext cx="405111" cy="259045"/>
    <xdr:sp macro="" textlink="">
      <xdr:nvSpPr>
        <xdr:cNvPr id="432" name="n_3mainValue【市民会館】&#10;有形固定資産減価償却率"/>
        <xdr:cNvSpPr txBox="1"/>
      </xdr:nvSpPr>
      <xdr:spPr>
        <a:xfrm>
          <a:off x="1816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131190</xdr:rowOff>
    </xdr:from>
    <xdr:ext cx="405111" cy="259045"/>
    <xdr:sp macro="" textlink="">
      <xdr:nvSpPr>
        <xdr:cNvPr id="433" name="n_4mainValue【市民会館】&#10;有形固定資産減価償却率"/>
        <xdr:cNvSpPr txBox="1"/>
      </xdr:nvSpPr>
      <xdr:spPr>
        <a:xfrm>
          <a:off x="927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144797</xdr:rowOff>
    </xdr:from>
    <xdr:ext cx="469744" cy="259045"/>
    <xdr:sp macro="" textlink="">
      <xdr:nvSpPr>
        <xdr:cNvPr id="462" name="【市民会館】&#10;一人当たり面積平均値テキスト"/>
        <xdr:cNvSpPr txBox="1"/>
      </xdr:nvSpPr>
      <xdr:spPr>
        <a:xfrm>
          <a:off x="10515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67311</xdr:rowOff>
    </xdr:from>
    <xdr:to>
      <xdr:col>50</xdr:col>
      <xdr:colOff>165100</xdr:colOff>
      <xdr:row>106</xdr:row>
      <xdr:rowOff>168911</xdr:rowOff>
    </xdr:to>
    <xdr:sp macro="" textlink="">
      <xdr:nvSpPr>
        <xdr:cNvPr id="464" name="フローチャート: 判断 463"/>
        <xdr:cNvSpPr/>
      </xdr:nvSpPr>
      <xdr:spPr>
        <a:xfrm>
          <a:off x="9588500" y="182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5" name="フローチャート: 判断 464"/>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109220</xdr:rowOff>
    </xdr:from>
    <xdr:to>
      <xdr:col>41</xdr:col>
      <xdr:colOff>101600</xdr:colOff>
      <xdr:row>106</xdr:row>
      <xdr:rowOff>39370</xdr:rowOff>
    </xdr:to>
    <xdr:sp macro="" textlink="">
      <xdr:nvSpPr>
        <xdr:cNvPr id="466" name="フローチャート: 判断 465"/>
        <xdr:cNvSpPr/>
      </xdr:nvSpPr>
      <xdr:spPr>
        <a:xfrm>
          <a:off x="781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7" name="フローチャート: 判断 466"/>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73" name="楕円 472"/>
        <xdr:cNvSpPr/>
      </xdr:nvSpPr>
      <xdr:spPr>
        <a:xfrm>
          <a:off x="10426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13988</xdr:rowOff>
    </xdr:from>
    <xdr:ext cx="469744" cy="259045"/>
    <xdr:sp macro="" textlink="">
      <xdr:nvSpPr>
        <xdr:cNvPr id="474" name="【市民会館】&#10;一人当たり面積該当値テキスト"/>
        <xdr:cNvSpPr txBox="1"/>
      </xdr:nvSpPr>
      <xdr:spPr>
        <a:xfrm>
          <a:off x="10515600"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475" name="楕円 474"/>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45720</xdr:rowOff>
    </xdr:to>
    <xdr:cxnSp macro="">
      <xdr:nvCxnSpPr>
        <xdr:cNvPr id="476" name="直線コネクタ 475"/>
        <xdr:cNvCxnSpPr/>
      </xdr:nvCxnSpPr>
      <xdr:spPr>
        <a:xfrm flipV="1">
          <a:off x="9639300" y="182156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7" name="楕円 476"/>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49530</xdr:rowOff>
    </xdr:to>
    <xdr:cxnSp macro="">
      <xdr:nvCxnSpPr>
        <xdr:cNvPr id="478" name="直線コネクタ 477"/>
        <xdr:cNvCxnSpPr/>
      </xdr:nvCxnSpPr>
      <xdr:spPr>
        <a:xfrm flipV="1">
          <a:off x="8750300" y="1821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79" name="楕円 478"/>
        <xdr:cNvSpPr/>
      </xdr:nvSpPr>
      <xdr:spPr>
        <a:xfrm>
          <a:off x="781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53339</xdr:rowOff>
    </xdr:to>
    <xdr:cxnSp macro="">
      <xdr:nvCxnSpPr>
        <xdr:cNvPr id="480" name="直線コネクタ 479"/>
        <xdr:cNvCxnSpPr/>
      </xdr:nvCxnSpPr>
      <xdr:spPr>
        <a:xfrm flipV="1">
          <a:off x="7861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6350</xdr:rowOff>
    </xdr:from>
    <xdr:to>
      <xdr:col>36</xdr:col>
      <xdr:colOff>165100</xdr:colOff>
      <xdr:row>106</xdr:row>
      <xdr:rowOff>107950</xdr:rowOff>
    </xdr:to>
    <xdr:sp macro="" textlink="">
      <xdr:nvSpPr>
        <xdr:cNvPr id="481" name="楕円 480"/>
        <xdr:cNvSpPr/>
      </xdr:nvSpPr>
      <xdr:spPr>
        <a:xfrm>
          <a:off x="692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53339</xdr:rowOff>
    </xdr:from>
    <xdr:to>
      <xdr:col>41</xdr:col>
      <xdr:colOff>50800</xdr:colOff>
      <xdr:row>106</xdr:row>
      <xdr:rowOff>57150</xdr:rowOff>
    </xdr:to>
    <xdr:cxnSp macro="">
      <xdr:nvCxnSpPr>
        <xdr:cNvPr id="482" name="直線コネクタ 481"/>
        <xdr:cNvCxnSpPr/>
      </xdr:nvCxnSpPr>
      <xdr:spPr>
        <a:xfrm flipV="1">
          <a:off x="6972300" y="18227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160038</xdr:rowOff>
    </xdr:from>
    <xdr:ext cx="469744" cy="259045"/>
    <xdr:sp macro="" textlink="">
      <xdr:nvSpPr>
        <xdr:cNvPr id="483" name="n_1aveValue【市民会館】&#10;一人当たり面積"/>
        <xdr:cNvSpPr txBox="1"/>
      </xdr:nvSpPr>
      <xdr:spPr>
        <a:xfrm>
          <a:off x="9391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84" name="n_2ave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55897</xdr:rowOff>
    </xdr:from>
    <xdr:ext cx="469744" cy="259045"/>
    <xdr:sp macro="" textlink="">
      <xdr:nvSpPr>
        <xdr:cNvPr id="485" name="n_3aveValue【市民会館】&#10;一人当たり面積"/>
        <xdr:cNvSpPr txBox="1"/>
      </xdr:nvSpPr>
      <xdr:spPr>
        <a:xfrm>
          <a:off x="7626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86" name="n_4aveValue【市民会館】&#10;一人当たり面積"/>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113047</xdr:rowOff>
    </xdr:from>
    <xdr:ext cx="469744" cy="259045"/>
    <xdr:sp macro="" textlink="">
      <xdr:nvSpPr>
        <xdr:cNvPr id="487" name="n_1main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88" name="n_2mainValue【市民会館】&#10;一人当たり面積"/>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95266</xdr:rowOff>
    </xdr:from>
    <xdr:ext cx="469744" cy="259045"/>
    <xdr:sp macro="" textlink="">
      <xdr:nvSpPr>
        <xdr:cNvPr id="489" name="n_3mainValue【市民会館】&#10;一人当たり面積"/>
        <xdr:cNvSpPr txBox="1"/>
      </xdr:nvSpPr>
      <xdr:spPr>
        <a:xfrm>
          <a:off x="7626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124477</xdr:rowOff>
    </xdr:from>
    <xdr:ext cx="469744" cy="259045"/>
    <xdr:sp macro="" textlink="">
      <xdr:nvSpPr>
        <xdr:cNvPr id="490" name="n_4mainValue【市民会館】&#10;一人当たり面積"/>
        <xdr:cNvSpPr txBox="1"/>
      </xdr:nvSpPr>
      <xdr:spPr>
        <a:xfrm>
          <a:off x="6737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xdr:cNvSpPr txBox="1"/>
      </xdr:nvSpPr>
      <xdr:spPr>
        <a:xfrm>
          <a:off x="16357600" y="659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101600</xdr:rowOff>
    </xdr:from>
    <xdr:to>
      <xdr:col>81</xdr:col>
      <xdr:colOff>101600</xdr:colOff>
      <xdr:row>39</xdr:row>
      <xdr:rowOff>31750</xdr:rowOff>
    </xdr:to>
    <xdr:sp macro="" textlink="">
      <xdr:nvSpPr>
        <xdr:cNvPr id="521" name="フローチャート: 判断 520"/>
        <xdr:cNvSpPr/>
      </xdr:nvSpPr>
      <xdr:spPr>
        <a:xfrm>
          <a:off x="15430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19685</xdr:rowOff>
    </xdr:from>
    <xdr:to>
      <xdr:col>76</xdr:col>
      <xdr:colOff>165100</xdr:colOff>
      <xdr:row>39</xdr:row>
      <xdr:rowOff>121285</xdr:rowOff>
    </xdr:to>
    <xdr:sp macro="" textlink="">
      <xdr:nvSpPr>
        <xdr:cNvPr id="522" name="フローチャート: 判断 521"/>
        <xdr:cNvSpPr/>
      </xdr:nvSpPr>
      <xdr:spPr>
        <a:xfrm>
          <a:off x="14541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2540</xdr:rowOff>
    </xdr:from>
    <xdr:to>
      <xdr:col>72</xdr:col>
      <xdr:colOff>38100</xdr:colOff>
      <xdr:row>39</xdr:row>
      <xdr:rowOff>104140</xdr:rowOff>
    </xdr:to>
    <xdr:sp macro="" textlink="">
      <xdr:nvSpPr>
        <xdr:cNvPr id="523" name="フローチャート: 判断 522"/>
        <xdr:cNvSpPr/>
      </xdr:nvSpPr>
      <xdr:spPr>
        <a:xfrm>
          <a:off x="1365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71120</xdr:rowOff>
    </xdr:from>
    <xdr:to>
      <xdr:col>67</xdr:col>
      <xdr:colOff>101600</xdr:colOff>
      <xdr:row>40</xdr:row>
      <xdr:rowOff>1270</xdr:rowOff>
    </xdr:to>
    <xdr:sp macro="" textlink="">
      <xdr:nvSpPr>
        <xdr:cNvPr id="524" name="フローチャート: 判断 523"/>
        <xdr:cNvSpPr/>
      </xdr:nvSpPr>
      <xdr:spPr>
        <a:xfrm>
          <a:off x="1276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124460</xdr:rowOff>
    </xdr:from>
    <xdr:to>
      <xdr:col>85</xdr:col>
      <xdr:colOff>177800</xdr:colOff>
      <xdr:row>40</xdr:row>
      <xdr:rowOff>54610</xdr:rowOff>
    </xdr:to>
    <xdr:sp macro="" textlink="">
      <xdr:nvSpPr>
        <xdr:cNvPr id="530" name="楕円 529"/>
        <xdr:cNvSpPr/>
      </xdr:nvSpPr>
      <xdr:spPr>
        <a:xfrm>
          <a:off x="162687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102887</xdr:rowOff>
    </xdr:from>
    <xdr:ext cx="405111" cy="259045"/>
    <xdr:sp macro="" textlink="">
      <xdr:nvSpPr>
        <xdr:cNvPr id="531" name="【一般廃棄物処理施設】&#10;有形固定資産減価償却率該当値テキスト"/>
        <xdr:cNvSpPr txBox="1"/>
      </xdr:nvSpPr>
      <xdr:spPr>
        <a:xfrm>
          <a:off x="16357600"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532" name="楕円 531"/>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40</xdr:row>
      <xdr:rowOff>3810</xdr:rowOff>
    </xdr:to>
    <xdr:cxnSp macro="">
      <xdr:nvCxnSpPr>
        <xdr:cNvPr id="533" name="直線コネクタ 532"/>
        <xdr:cNvCxnSpPr/>
      </xdr:nvCxnSpPr>
      <xdr:spPr>
        <a:xfrm>
          <a:off x="15481300" y="67970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166370</xdr:rowOff>
    </xdr:from>
    <xdr:to>
      <xdr:col>76</xdr:col>
      <xdr:colOff>165100</xdr:colOff>
      <xdr:row>39</xdr:row>
      <xdr:rowOff>96520</xdr:rowOff>
    </xdr:to>
    <xdr:sp macro="" textlink="">
      <xdr:nvSpPr>
        <xdr:cNvPr id="534" name="楕円 533"/>
        <xdr:cNvSpPr/>
      </xdr:nvSpPr>
      <xdr:spPr>
        <a:xfrm>
          <a:off x="14541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45720</xdr:rowOff>
    </xdr:from>
    <xdr:to>
      <xdr:col>81</xdr:col>
      <xdr:colOff>50800</xdr:colOff>
      <xdr:row>39</xdr:row>
      <xdr:rowOff>110490</xdr:rowOff>
    </xdr:to>
    <xdr:cxnSp macro="">
      <xdr:nvCxnSpPr>
        <xdr:cNvPr id="535" name="直線コネクタ 534"/>
        <xdr:cNvCxnSpPr/>
      </xdr:nvCxnSpPr>
      <xdr:spPr>
        <a:xfrm>
          <a:off x="14592300" y="67322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xdr:rowOff>
    </xdr:from>
    <xdr:to>
      <xdr:col>72</xdr:col>
      <xdr:colOff>38100</xdr:colOff>
      <xdr:row>41</xdr:row>
      <xdr:rowOff>117475</xdr:rowOff>
    </xdr:to>
    <xdr:sp macro="" textlink="">
      <xdr:nvSpPr>
        <xdr:cNvPr id="536" name="楕円 535"/>
        <xdr:cNvSpPr/>
      </xdr:nvSpPr>
      <xdr:spPr>
        <a:xfrm>
          <a:off x="13652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45720</xdr:rowOff>
    </xdr:from>
    <xdr:to>
      <xdr:col>76</xdr:col>
      <xdr:colOff>114300</xdr:colOff>
      <xdr:row>41</xdr:row>
      <xdr:rowOff>66675</xdr:rowOff>
    </xdr:to>
    <xdr:cxnSp macro="">
      <xdr:nvCxnSpPr>
        <xdr:cNvPr id="537" name="直線コネクタ 536"/>
        <xdr:cNvCxnSpPr/>
      </xdr:nvCxnSpPr>
      <xdr:spPr>
        <a:xfrm flipV="1">
          <a:off x="13703300" y="6732270"/>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137795</xdr:rowOff>
    </xdr:from>
    <xdr:to>
      <xdr:col>67</xdr:col>
      <xdr:colOff>101600</xdr:colOff>
      <xdr:row>41</xdr:row>
      <xdr:rowOff>67945</xdr:rowOff>
    </xdr:to>
    <xdr:sp macro="" textlink="">
      <xdr:nvSpPr>
        <xdr:cNvPr id="538" name="楕円 537"/>
        <xdr:cNvSpPr/>
      </xdr:nvSpPr>
      <xdr:spPr>
        <a:xfrm>
          <a:off x="12763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17145</xdr:rowOff>
    </xdr:from>
    <xdr:to>
      <xdr:col>71</xdr:col>
      <xdr:colOff>177800</xdr:colOff>
      <xdr:row>41</xdr:row>
      <xdr:rowOff>66675</xdr:rowOff>
    </xdr:to>
    <xdr:cxnSp macro="">
      <xdr:nvCxnSpPr>
        <xdr:cNvPr id="539" name="直線コネクタ 538"/>
        <xdr:cNvCxnSpPr/>
      </xdr:nvCxnSpPr>
      <xdr:spPr>
        <a:xfrm>
          <a:off x="12814300" y="70465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48277</xdr:rowOff>
    </xdr:from>
    <xdr:ext cx="405111" cy="259045"/>
    <xdr:sp macro="" textlink="">
      <xdr:nvSpPr>
        <xdr:cNvPr id="540" name="n_1aveValue【一般廃棄物処理施設】&#10;有形固定資産減価償却率"/>
        <xdr:cNvSpPr txBox="1"/>
      </xdr:nvSpPr>
      <xdr:spPr>
        <a:xfrm>
          <a:off x="152660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112412</xdr:rowOff>
    </xdr:from>
    <xdr:ext cx="405111" cy="259045"/>
    <xdr:sp macro="" textlink="">
      <xdr:nvSpPr>
        <xdr:cNvPr id="541" name="n_2aveValue【一般廃棄物処理施設】&#10;有形固定資産減価償却率"/>
        <xdr:cNvSpPr txBox="1"/>
      </xdr:nvSpPr>
      <xdr:spPr>
        <a:xfrm>
          <a:off x="14389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120667</xdr:rowOff>
    </xdr:from>
    <xdr:ext cx="405111" cy="259045"/>
    <xdr:sp macro="" textlink="">
      <xdr:nvSpPr>
        <xdr:cNvPr id="542" name="n_3aveValue【一般廃棄物処理施設】&#10;有形固定資産減価償却率"/>
        <xdr:cNvSpPr txBox="1"/>
      </xdr:nvSpPr>
      <xdr:spPr>
        <a:xfrm>
          <a:off x="13500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17797</xdr:rowOff>
    </xdr:from>
    <xdr:ext cx="405111" cy="259045"/>
    <xdr:sp macro="" textlink="">
      <xdr:nvSpPr>
        <xdr:cNvPr id="543" name="n_4aveValue【一般廃棄物処理施設】&#10;有形固定資産減価償却率"/>
        <xdr:cNvSpPr txBox="1"/>
      </xdr:nvSpPr>
      <xdr:spPr>
        <a:xfrm>
          <a:off x="12611744"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544" name="n_1mainValue【一般廃棄物処理施設】&#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113047</xdr:rowOff>
    </xdr:from>
    <xdr:ext cx="405111" cy="259045"/>
    <xdr:sp macro="" textlink="">
      <xdr:nvSpPr>
        <xdr:cNvPr id="545" name="n_2mainValue【一般廃棄物処理施設】&#10;有形固定資産減価償却率"/>
        <xdr:cNvSpPr txBox="1"/>
      </xdr:nvSpPr>
      <xdr:spPr>
        <a:xfrm>
          <a:off x="143897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108602</xdr:rowOff>
    </xdr:from>
    <xdr:ext cx="405111" cy="259045"/>
    <xdr:sp macro="" textlink="">
      <xdr:nvSpPr>
        <xdr:cNvPr id="546" name="n_3mainValue【一般廃棄物処理施設】&#10;有形固定資産減価償却率"/>
        <xdr:cNvSpPr txBox="1"/>
      </xdr:nvSpPr>
      <xdr:spPr>
        <a:xfrm>
          <a:off x="135007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59072</xdr:rowOff>
    </xdr:from>
    <xdr:ext cx="405111" cy="259045"/>
    <xdr:sp macro="" textlink="">
      <xdr:nvSpPr>
        <xdr:cNvPr id="547" name="n_4mainValue【一般廃棄物処理施設】&#10;有形固定資産減価償却率"/>
        <xdr:cNvSpPr txBox="1"/>
      </xdr:nvSpPr>
      <xdr:spPr>
        <a:xfrm>
          <a:off x="12611744" y="708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47410</xdr:rowOff>
    </xdr:from>
    <xdr:ext cx="534377" cy="259045"/>
    <xdr:sp macro="" textlink="">
      <xdr:nvSpPr>
        <xdr:cNvPr id="576" name="【一般廃棄物処理施設】&#10;一人当たり有形固定資産（償却資産）額平均値テキスト"/>
        <xdr:cNvSpPr txBox="1"/>
      </xdr:nvSpPr>
      <xdr:spPr>
        <a:xfrm>
          <a:off x="22199600" y="690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45003</xdr:rowOff>
    </xdr:from>
    <xdr:to>
      <xdr:col>112</xdr:col>
      <xdr:colOff>38100</xdr:colOff>
      <xdr:row>40</xdr:row>
      <xdr:rowOff>146603</xdr:rowOff>
    </xdr:to>
    <xdr:sp macro="" textlink="">
      <xdr:nvSpPr>
        <xdr:cNvPr id="578" name="フローチャート: 判断 577"/>
        <xdr:cNvSpPr/>
      </xdr:nvSpPr>
      <xdr:spPr>
        <a:xfrm>
          <a:off x="21272500" y="690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52821</xdr:rowOff>
    </xdr:from>
    <xdr:to>
      <xdr:col>107</xdr:col>
      <xdr:colOff>101600</xdr:colOff>
      <xdr:row>40</xdr:row>
      <xdr:rowOff>154421</xdr:rowOff>
    </xdr:to>
    <xdr:sp macro="" textlink="">
      <xdr:nvSpPr>
        <xdr:cNvPr id="579" name="フローチャート: 判断 578"/>
        <xdr:cNvSpPr/>
      </xdr:nvSpPr>
      <xdr:spPr>
        <a:xfrm>
          <a:off x="20383500" y="691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64308</xdr:rowOff>
    </xdr:from>
    <xdr:to>
      <xdr:col>102</xdr:col>
      <xdr:colOff>165100</xdr:colOff>
      <xdr:row>40</xdr:row>
      <xdr:rowOff>165908</xdr:rowOff>
    </xdr:to>
    <xdr:sp macro="" textlink="">
      <xdr:nvSpPr>
        <xdr:cNvPr id="580" name="フローチャート: 判断 579"/>
        <xdr:cNvSpPr/>
      </xdr:nvSpPr>
      <xdr:spPr>
        <a:xfrm>
          <a:off x="19494500" y="692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80413</xdr:rowOff>
    </xdr:from>
    <xdr:to>
      <xdr:col>98</xdr:col>
      <xdr:colOff>38100</xdr:colOff>
      <xdr:row>41</xdr:row>
      <xdr:rowOff>10563</xdr:rowOff>
    </xdr:to>
    <xdr:sp macro="" textlink="">
      <xdr:nvSpPr>
        <xdr:cNvPr id="581" name="フローチャート: 判断 580"/>
        <xdr:cNvSpPr/>
      </xdr:nvSpPr>
      <xdr:spPr>
        <a:xfrm>
          <a:off x="18605500" y="693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66018</xdr:rowOff>
    </xdr:from>
    <xdr:to>
      <xdr:col>116</xdr:col>
      <xdr:colOff>114300</xdr:colOff>
      <xdr:row>39</xdr:row>
      <xdr:rowOff>167618</xdr:rowOff>
    </xdr:to>
    <xdr:sp macro="" textlink="">
      <xdr:nvSpPr>
        <xdr:cNvPr id="587" name="楕円 586"/>
        <xdr:cNvSpPr/>
      </xdr:nvSpPr>
      <xdr:spPr>
        <a:xfrm>
          <a:off x="22110700" y="67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88895</xdr:rowOff>
    </xdr:from>
    <xdr:ext cx="599010" cy="259045"/>
    <xdr:sp macro="" textlink="">
      <xdr:nvSpPr>
        <xdr:cNvPr id="588" name="【一般廃棄物処理施設】&#10;一人当たり有形固定資産（償却資産）額該当値テキスト"/>
        <xdr:cNvSpPr txBox="1"/>
      </xdr:nvSpPr>
      <xdr:spPr>
        <a:xfrm>
          <a:off x="22199600" y="660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70941</xdr:rowOff>
    </xdr:from>
    <xdr:to>
      <xdr:col>112</xdr:col>
      <xdr:colOff>38100</xdr:colOff>
      <xdr:row>40</xdr:row>
      <xdr:rowOff>1091</xdr:rowOff>
    </xdr:to>
    <xdr:sp macro="" textlink="">
      <xdr:nvSpPr>
        <xdr:cNvPr id="589" name="楕円 588"/>
        <xdr:cNvSpPr/>
      </xdr:nvSpPr>
      <xdr:spPr>
        <a:xfrm>
          <a:off x="21272500" y="675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116818</xdr:rowOff>
    </xdr:from>
    <xdr:to>
      <xdr:col>116</xdr:col>
      <xdr:colOff>63500</xdr:colOff>
      <xdr:row>39</xdr:row>
      <xdr:rowOff>121741</xdr:rowOff>
    </xdr:to>
    <xdr:cxnSp macro="">
      <xdr:nvCxnSpPr>
        <xdr:cNvPr id="590" name="直線コネクタ 589"/>
        <xdr:cNvCxnSpPr/>
      </xdr:nvCxnSpPr>
      <xdr:spPr>
        <a:xfrm flipV="1">
          <a:off x="21323300" y="6803368"/>
          <a:ext cx="8382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75010</xdr:rowOff>
    </xdr:from>
    <xdr:to>
      <xdr:col>107</xdr:col>
      <xdr:colOff>101600</xdr:colOff>
      <xdr:row>40</xdr:row>
      <xdr:rowOff>5160</xdr:rowOff>
    </xdr:to>
    <xdr:sp macro="" textlink="">
      <xdr:nvSpPr>
        <xdr:cNvPr id="591" name="楕円 590"/>
        <xdr:cNvSpPr/>
      </xdr:nvSpPr>
      <xdr:spPr>
        <a:xfrm>
          <a:off x="20383500" y="67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121741</xdr:rowOff>
    </xdr:from>
    <xdr:to>
      <xdr:col>111</xdr:col>
      <xdr:colOff>177800</xdr:colOff>
      <xdr:row>39</xdr:row>
      <xdr:rowOff>125810</xdr:rowOff>
    </xdr:to>
    <xdr:cxnSp macro="">
      <xdr:nvCxnSpPr>
        <xdr:cNvPr id="592" name="直線コネクタ 591"/>
        <xdr:cNvCxnSpPr/>
      </xdr:nvCxnSpPr>
      <xdr:spPr>
        <a:xfrm flipV="1">
          <a:off x="20434300" y="6808291"/>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27941</xdr:rowOff>
    </xdr:from>
    <xdr:to>
      <xdr:col>102</xdr:col>
      <xdr:colOff>165100</xdr:colOff>
      <xdr:row>40</xdr:row>
      <xdr:rowOff>129541</xdr:rowOff>
    </xdr:to>
    <xdr:sp macro="" textlink="">
      <xdr:nvSpPr>
        <xdr:cNvPr id="593" name="楕円 592"/>
        <xdr:cNvSpPr/>
      </xdr:nvSpPr>
      <xdr:spPr>
        <a:xfrm>
          <a:off x="19494500" y="68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125810</xdr:rowOff>
    </xdr:from>
    <xdr:to>
      <xdr:col>107</xdr:col>
      <xdr:colOff>50800</xdr:colOff>
      <xdr:row>40</xdr:row>
      <xdr:rowOff>78741</xdr:rowOff>
    </xdr:to>
    <xdr:cxnSp macro="">
      <xdr:nvCxnSpPr>
        <xdr:cNvPr id="594" name="直線コネクタ 593"/>
        <xdr:cNvCxnSpPr/>
      </xdr:nvCxnSpPr>
      <xdr:spPr>
        <a:xfrm flipV="1">
          <a:off x="19545300" y="6812360"/>
          <a:ext cx="889000" cy="12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30517</xdr:rowOff>
    </xdr:from>
    <xdr:to>
      <xdr:col>98</xdr:col>
      <xdr:colOff>38100</xdr:colOff>
      <xdr:row>40</xdr:row>
      <xdr:rowOff>132117</xdr:rowOff>
    </xdr:to>
    <xdr:sp macro="" textlink="">
      <xdr:nvSpPr>
        <xdr:cNvPr id="595" name="楕円 594"/>
        <xdr:cNvSpPr/>
      </xdr:nvSpPr>
      <xdr:spPr>
        <a:xfrm>
          <a:off x="18605500" y="68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78741</xdr:rowOff>
    </xdr:from>
    <xdr:to>
      <xdr:col>102</xdr:col>
      <xdr:colOff>114300</xdr:colOff>
      <xdr:row>40</xdr:row>
      <xdr:rowOff>81317</xdr:rowOff>
    </xdr:to>
    <xdr:cxnSp macro="">
      <xdr:nvCxnSpPr>
        <xdr:cNvPr id="596" name="直線コネクタ 595"/>
        <xdr:cNvCxnSpPr/>
      </xdr:nvCxnSpPr>
      <xdr:spPr>
        <a:xfrm flipV="1">
          <a:off x="18656300" y="6936741"/>
          <a:ext cx="889000" cy="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137730</xdr:rowOff>
    </xdr:from>
    <xdr:ext cx="534377" cy="259045"/>
    <xdr:sp macro="" textlink="">
      <xdr:nvSpPr>
        <xdr:cNvPr id="597" name="n_1aveValue【一般廃棄物処理施設】&#10;一人当たり有形固定資産（償却資産）額"/>
        <xdr:cNvSpPr txBox="1"/>
      </xdr:nvSpPr>
      <xdr:spPr>
        <a:xfrm>
          <a:off x="21043411" y="69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145548</xdr:rowOff>
    </xdr:from>
    <xdr:ext cx="534377" cy="259045"/>
    <xdr:sp macro="" textlink="">
      <xdr:nvSpPr>
        <xdr:cNvPr id="598" name="n_2aveValue【一般廃棄物処理施設】&#10;一人当たり有形固定資産（償却資産）額"/>
        <xdr:cNvSpPr txBox="1"/>
      </xdr:nvSpPr>
      <xdr:spPr>
        <a:xfrm>
          <a:off x="20167111" y="70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157035</xdr:rowOff>
    </xdr:from>
    <xdr:ext cx="534377" cy="259045"/>
    <xdr:sp macro="" textlink="">
      <xdr:nvSpPr>
        <xdr:cNvPr id="599" name="n_3aveValue【一般廃棄物処理施設】&#10;一人当たり有形固定資産（償却資産）額"/>
        <xdr:cNvSpPr txBox="1"/>
      </xdr:nvSpPr>
      <xdr:spPr>
        <a:xfrm>
          <a:off x="19278111" y="70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1690</xdr:rowOff>
    </xdr:from>
    <xdr:ext cx="534377" cy="259045"/>
    <xdr:sp macro="" textlink="">
      <xdr:nvSpPr>
        <xdr:cNvPr id="600" name="n_4aveValue【一般廃棄物処理施設】&#10;一人当たり有形固定資産（償却資産）額"/>
        <xdr:cNvSpPr txBox="1"/>
      </xdr:nvSpPr>
      <xdr:spPr>
        <a:xfrm>
          <a:off x="18389111" y="703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17618</xdr:rowOff>
    </xdr:from>
    <xdr:ext cx="599010" cy="259045"/>
    <xdr:sp macro="" textlink="">
      <xdr:nvSpPr>
        <xdr:cNvPr id="601" name="n_1mainValue【一般廃棄物処理施設】&#10;一人当たり有形固定資産（償却資産）額"/>
        <xdr:cNvSpPr txBox="1"/>
      </xdr:nvSpPr>
      <xdr:spPr>
        <a:xfrm>
          <a:off x="21011095" y="653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21687</xdr:rowOff>
    </xdr:from>
    <xdr:ext cx="599010" cy="259045"/>
    <xdr:sp macro="" textlink="">
      <xdr:nvSpPr>
        <xdr:cNvPr id="602" name="n_2mainValue【一般廃棄物処理施設】&#10;一人当たり有形固定資産（償却資産）額"/>
        <xdr:cNvSpPr txBox="1"/>
      </xdr:nvSpPr>
      <xdr:spPr>
        <a:xfrm>
          <a:off x="20134795" y="653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146068</xdr:rowOff>
    </xdr:from>
    <xdr:ext cx="534377" cy="259045"/>
    <xdr:sp macro="" textlink="">
      <xdr:nvSpPr>
        <xdr:cNvPr id="603" name="n_3mainValue【一般廃棄物処理施設】&#10;一人当たり有形固定資産（償却資産）額"/>
        <xdr:cNvSpPr txBox="1"/>
      </xdr:nvSpPr>
      <xdr:spPr>
        <a:xfrm>
          <a:off x="19278111" y="66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148644</xdr:rowOff>
    </xdr:from>
    <xdr:ext cx="534377" cy="259045"/>
    <xdr:sp macro="" textlink="">
      <xdr:nvSpPr>
        <xdr:cNvPr id="604" name="n_4mainValue【一般廃棄物処理施設】&#10;一人当たり有形固定資産（償却資産）額"/>
        <xdr:cNvSpPr txBox="1"/>
      </xdr:nvSpPr>
      <xdr:spPr>
        <a:xfrm>
          <a:off x="18389111" y="66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634" name="【保健センター・保健所】&#10;有形固定資産減価償却率平均値テキスト"/>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109220</xdr:rowOff>
    </xdr:from>
    <xdr:to>
      <xdr:col>81</xdr:col>
      <xdr:colOff>101600</xdr:colOff>
      <xdr:row>58</xdr:row>
      <xdr:rowOff>39370</xdr:rowOff>
    </xdr:to>
    <xdr:sp macro="" textlink="">
      <xdr:nvSpPr>
        <xdr:cNvPr id="636" name="フローチャート: 判断 635"/>
        <xdr:cNvSpPr/>
      </xdr:nvSpPr>
      <xdr:spPr>
        <a:xfrm>
          <a:off x="154305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44450</xdr:rowOff>
    </xdr:from>
    <xdr:to>
      <xdr:col>76</xdr:col>
      <xdr:colOff>165100</xdr:colOff>
      <xdr:row>57</xdr:row>
      <xdr:rowOff>146050</xdr:rowOff>
    </xdr:to>
    <xdr:sp macro="" textlink="">
      <xdr:nvSpPr>
        <xdr:cNvPr id="637" name="フローチャート: 判断 636"/>
        <xdr:cNvSpPr/>
      </xdr:nvSpPr>
      <xdr:spPr>
        <a:xfrm>
          <a:off x="14541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128270</xdr:rowOff>
    </xdr:from>
    <xdr:to>
      <xdr:col>72</xdr:col>
      <xdr:colOff>38100</xdr:colOff>
      <xdr:row>57</xdr:row>
      <xdr:rowOff>58420</xdr:rowOff>
    </xdr:to>
    <xdr:sp macro="" textlink="">
      <xdr:nvSpPr>
        <xdr:cNvPr id="638" name="フローチャート: 判断 637"/>
        <xdr:cNvSpPr/>
      </xdr:nvSpPr>
      <xdr:spPr>
        <a:xfrm>
          <a:off x="136525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639" name="フローチャート: 判断 638"/>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45" name="楕円 644"/>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87647</xdr:rowOff>
    </xdr:from>
    <xdr:ext cx="405111" cy="259045"/>
    <xdr:sp macro="" textlink="">
      <xdr:nvSpPr>
        <xdr:cNvPr id="646" name="【保健センター・保健所】&#10;有形固定資産減価償却率該当値テキスト"/>
        <xdr:cNvSpPr txBox="1"/>
      </xdr:nvSpPr>
      <xdr:spPr>
        <a:xfrm>
          <a:off x="16357600"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xdr:rowOff>
    </xdr:from>
    <xdr:to>
      <xdr:col>81</xdr:col>
      <xdr:colOff>101600</xdr:colOff>
      <xdr:row>58</xdr:row>
      <xdr:rowOff>115570</xdr:rowOff>
    </xdr:to>
    <xdr:sp macro="" textlink="">
      <xdr:nvSpPr>
        <xdr:cNvPr id="647" name="楕円 646"/>
        <xdr:cNvSpPr/>
      </xdr:nvSpPr>
      <xdr:spPr>
        <a:xfrm>
          <a:off x="1543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64770</xdr:rowOff>
    </xdr:from>
    <xdr:to>
      <xdr:col>85</xdr:col>
      <xdr:colOff>127000</xdr:colOff>
      <xdr:row>58</xdr:row>
      <xdr:rowOff>160020</xdr:rowOff>
    </xdr:to>
    <xdr:cxnSp macro="">
      <xdr:nvCxnSpPr>
        <xdr:cNvPr id="648" name="直線コネクタ 647"/>
        <xdr:cNvCxnSpPr/>
      </xdr:nvCxnSpPr>
      <xdr:spPr>
        <a:xfrm>
          <a:off x="15481300" y="100088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90170</xdr:rowOff>
    </xdr:from>
    <xdr:to>
      <xdr:col>76</xdr:col>
      <xdr:colOff>165100</xdr:colOff>
      <xdr:row>58</xdr:row>
      <xdr:rowOff>20320</xdr:rowOff>
    </xdr:to>
    <xdr:sp macro="" textlink="">
      <xdr:nvSpPr>
        <xdr:cNvPr id="649" name="楕円 648"/>
        <xdr:cNvSpPr/>
      </xdr:nvSpPr>
      <xdr:spPr>
        <a:xfrm>
          <a:off x="14541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140970</xdr:rowOff>
    </xdr:from>
    <xdr:to>
      <xdr:col>81</xdr:col>
      <xdr:colOff>50800</xdr:colOff>
      <xdr:row>58</xdr:row>
      <xdr:rowOff>64770</xdr:rowOff>
    </xdr:to>
    <xdr:cxnSp macro="">
      <xdr:nvCxnSpPr>
        <xdr:cNvPr id="650" name="直線コネクタ 649"/>
        <xdr:cNvCxnSpPr/>
      </xdr:nvCxnSpPr>
      <xdr:spPr>
        <a:xfrm>
          <a:off x="14592300" y="99136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166370</xdr:rowOff>
    </xdr:from>
    <xdr:to>
      <xdr:col>72</xdr:col>
      <xdr:colOff>38100</xdr:colOff>
      <xdr:row>57</xdr:row>
      <xdr:rowOff>96520</xdr:rowOff>
    </xdr:to>
    <xdr:sp macro="" textlink="">
      <xdr:nvSpPr>
        <xdr:cNvPr id="651" name="楕円 650"/>
        <xdr:cNvSpPr/>
      </xdr:nvSpPr>
      <xdr:spPr>
        <a:xfrm>
          <a:off x="13652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45720</xdr:rowOff>
    </xdr:from>
    <xdr:to>
      <xdr:col>76</xdr:col>
      <xdr:colOff>114300</xdr:colOff>
      <xdr:row>57</xdr:row>
      <xdr:rowOff>140970</xdr:rowOff>
    </xdr:to>
    <xdr:cxnSp macro="">
      <xdr:nvCxnSpPr>
        <xdr:cNvPr id="652" name="直線コネクタ 651"/>
        <xdr:cNvCxnSpPr/>
      </xdr:nvCxnSpPr>
      <xdr:spPr>
        <a:xfrm>
          <a:off x="13703300" y="98183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71120</xdr:rowOff>
    </xdr:from>
    <xdr:to>
      <xdr:col>67</xdr:col>
      <xdr:colOff>101600</xdr:colOff>
      <xdr:row>57</xdr:row>
      <xdr:rowOff>1270</xdr:rowOff>
    </xdr:to>
    <xdr:sp macro="" textlink="">
      <xdr:nvSpPr>
        <xdr:cNvPr id="653" name="楕円 652"/>
        <xdr:cNvSpPr/>
      </xdr:nvSpPr>
      <xdr:spPr>
        <a:xfrm>
          <a:off x="12763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121920</xdr:rowOff>
    </xdr:from>
    <xdr:to>
      <xdr:col>71</xdr:col>
      <xdr:colOff>177800</xdr:colOff>
      <xdr:row>57</xdr:row>
      <xdr:rowOff>45720</xdr:rowOff>
    </xdr:to>
    <xdr:cxnSp macro="">
      <xdr:nvCxnSpPr>
        <xdr:cNvPr id="654" name="直線コネクタ 653"/>
        <xdr:cNvCxnSpPr/>
      </xdr:nvCxnSpPr>
      <xdr:spPr>
        <a:xfrm>
          <a:off x="12814300" y="97231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55897</xdr:rowOff>
    </xdr:from>
    <xdr:ext cx="405111" cy="259045"/>
    <xdr:sp macro="" textlink="">
      <xdr:nvSpPr>
        <xdr:cNvPr id="655" name="n_1aveValue【保健センター・保健所】&#10;有形固定資産減価償却率"/>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656" name="n_2aveValue【保健センター・保健所】&#10;有形固定資産減価償却率"/>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74947</xdr:rowOff>
    </xdr:from>
    <xdr:ext cx="405111" cy="259045"/>
    <xdr:sp macro="" textlink="">
      <xdr:nvSpPr>
        <xdr:cNvPr id="657" name="n_3aveValue【保健センター・保健所】&#10;有形固定資産減価償却率"/>
        <xdr:cNvSpPr txBox="1"/>
      </xdr:nvSpPr>
      <xdr:spPr>
        <a:xfrm>
          <a:off x="13500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658" name="n_4aveValue【保健センター・保健所】&#10;有形固定資産減価償却率"/>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106697</xdr:rowOff>
    </xdr:from>
    <xdr:ext cx="405111" cy="259045"/>
    <xdr:sp macro="" textlink="">
      <xdr:nvSpPr>
        <xdr:cNvPr id="659" name="n_1mainValue【保健センター・保健所】&#10;有形固定資産減価償却率"/>
        <xdr:cNvSpPr txBox="1"/>
      </xdr:nvSpPr>
      <xdr:spPr>
        <a:xfrm>
          <a:off x="152660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11447</xdr:rowOff>
    </xdr:from>
    <xdr:ext cx="405111" cy="259045"/>
    <xdr:sp macro="" textlink="">
      <xdr:nvSpPr>
        <xdr:cNvPr id="660" name="n_2mainValue【保健センター・保健所】&#10;有形固定資産減価償却率"/>
        <xdr:cNvSpPr txBox="1"/>
      </xdr:nvSpPr>
      <xdr:spPr>
        <a:xfrm>
          <a:off x="14389744"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87647</xdr:rowOff>
    </xdr:from>
    <xdr:ext cx="405111" cy="259045"/>
    <xdr:sp macro="" textlink="">
      <xdr:nvSpPr>
        <xdr:cNvPr id="661" name="n_3mainValue【保健センター・保健所】&#10;有形固定資産減価償却率"/>
        <xdr:cNvSpPr txBox="1"/>
      </xdr:nvSpPr>
      <xdr:spPr>
        <a:xfrm>
          <a:off x="13500744" y="986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163847</xdr:rowOff>
    </xdr:from>
    <xdr:ext cx="405111" cy="259045"/>
    <xdr:sp macro="" textlink="">
      <xdr:nvSpPr>
        <xdr:cNvPr id="662" name="n_4mainValue【保健センター・保健所】&#10;有形固定資産減価償却率"/>
        <xdr:cNvSpPr txBox="1"/>
      </xdr:nvSpPr>
      <xdr:spPr>
        <a:xfrm>
          <a:off x="12611744"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124477</xdr:rowOff>
    </xdr:from>
    <xdr:ext cx="469744" cy="259045"/>
    <xdr:sp macro="" textlink="">
      <xdr:nvSpPr>
        <xdr:cNvPr id="691" name="【保健センター・保健所】&#10;一人当たり面積平均値テキスト"/>
        <xdr:cNvSpPr txBox="1"/>
      </xdr:nvSpPr>
      <xdr:spPr>
        <a:xfrm>
          <a:off x="22199600" y="1058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3" name="フローチャート: 判断 692"/>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94" name="フローチャート: 判断 693"/>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695" name="フローチャート: 判断 694"/>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152400</xdr:rowOff>
    </xdr:from>
    <xdr:to>
      <xdr:col>98</xdr:col>
      <xdr:colOff>38100</xdr:colOff>
      <xdr:row>61</xdr:row>
      <xdr:rowOff>82550</xdr:rowOff>
    </xdr:to>
    <xdr:sp macro="" textlink="">
      <xdr:nvSpPr>
        <xdr:cNvPr id="696" name="フローチャート: 判断 695"/>
        <xdr:cNvSpPr/>
      </xdr:nvSpPr>
      <xdr:spPr>
        <a:xfrm>
          <a:off x="18605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0</xdr:rowOff>
    </xdr:from>
    <xdr:to>
      <xdr:col>116</xdr:col>
      <xdr:colOff>114300</xdr:colOff>
      <xdr:row>58</xdr:row>
      <xdr:rowOff>101600</xdr:rowOff>
    </xdr:to>
    <xdr:sp macro="" textlink="">
      <xdr:nvSpPr>
        <xdr:cNvPr id="702" name="楕円 701"/>
        <xdr:cNvSpPr/>
      </xdr:nvSpPr>
      <xdr:spPr>
        <a:xfrm>
          <a:off x="221107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22877</xdr:rowOff>
    </xdr:from>
    <xdr:ext cx="469744" cy="259045"/>
    <xdr:sp macro="" textlink="">
      <xdr:nvSpPr>
        <xdr:cNvPr id="703" name="【保健センター・保健所】&#10;一人当たり面積該当値テキスト"/>
        <xdr:cNvSpPr txBox="1"/>
      </xdr:nvSpPr>
      <xdr:spPr>
        <a:xfrm>
          <a:off x="22199600"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12700</xdr:rowOff>
    </xdr:from>
    <xdr:to>
      <xdr:col>112</xdr:col>
      <xdr:colOff>38100</xdr:colOff>
      <xdr:row>58</xdr:row>
      <xdr:rowOff>114300</xdr:rowOff>
    </xdr:to>
    <xdr:sp macro="" textlink="">
      <xdr:nvSpPr>
        <xdr:cNvPr id="704" name="楕円 703"/>
        <xdr:cNvSpPr/>
      </xdr:nvSpPr>
      <xdr:spPr>
        <a:xfrm>
          <a:off x="21272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50800</xdr:rowOff>
    </xdr:from>
    <xdr:to>
      <xdr:col>116</xdr:col>
      <xdr:colOff>63500</xdr:colOff>
      <xdr:row>58</xdr:row>
      <xdr:rowOff>63500</xdr:rowOff>
    </xdr:to>
    <xdr:cxnSp macro="">
      <xdr:nvCxnSpPr>
        <xdr:cNvPr id="705" name="直線コネクタ 704"/>
        <xdr:cNvCxnSpPr/>
      </xdr:nvCxnSpPr>
      <xdr:spPr>
        <a:xfrm flipV="1">
          <a:off x="21323300" y="999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25400</xdr:rowOff>
    </xdr:from>
    <xdr:to>
      <xdr:col>107</xdr:col>
      <xdr:colOff>101600</xdr:colOff>
      <xdr:row>58</xdr:row>
      <xdr:rowOff>127000</xdr:rowOff>
    </xdr:to>
    <xdr:sp macro="" textlink="">
      <xdr:nvSpPr>
        <xdr:cNvPr id="706" name="楕円 705"/>
        <xdr:cNvSpPr/>
      </xdr:nvSpPr>
      <xdr:spPr>
        <a:xfrm>
          <a:off x="2038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63500</xdr:rowOff>
    </xdr:from>
    <xdr:to>
      <xdr:col>111</xdr:col>
      <xdr:colOff>177800</xdr:colOff>
      <xdr:row>58</xdr:row>
      <xdr:rowOff>76200</xdr:rowOff>
    </xdr:to>
    <xdr:cxnSp macro="">
      <xdr:nvCxnSpPr>
        <xdr:cNvPr id="707" name="直線コネクタ 706"/>
        <xdr:cNvCxnSpPr/>
      </xdr:nvCxnSpPr>
      <xdr:spPr>
        <a:xfrm flipV="1">
          <a:off x="204343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25400</xdr:rowOff>
    </xdr:from>
    <xdr:to>
      <xdr:col>102</xdr:col>
      <xdr:colOff>165100</xdr:colOff>
      <xdr:row>58</xdr:row>
      <xdr:rowOff>127000</xdr:rowOff>
    </xdr:to>
    <xdr:sp macro="" textlink="">
      <xdr:nvSpPr>
        <xdr:cNvPr id="708" name="楕円 707"/>
        <xdr:cNvSpPr/>
      </xdr:nvSpPr>
      <xdr:spPr>
        <a:xfrm>
          <a:off x="19494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76200</xdr:rowOff>
    </xdr:from>
    <xdr:to>
      <xdr:col>107</xdr:col>
      <xdr:colOff>50800</xdr:colOff>
      <xdr:row>58</xdr:row>
      <xdr:rowOff>76200</xdr:rowOff>
    </xdr:to>
    <xdr:cxnSp macro="">
      <xdr:nvCxnSpPr>
        <xdr:cNvPr id="709" name="直線コネクタ 708"/>
        <xdr:cNvCxnSpPr/>
      </xdr:nvCxnSpPr>
      <xdr:spPr>
        <a:xfrm>
          <a:off x="195453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38100</xdr:rowOff>
    </xdr:from>
    <xdr:to>
      <xdr:col>98</xdr:col>
      <xdr:colOff>38100</xdr:colOff>
      <xdr:row>58</xdr:row>
      <xdr:rowOff>139700</xdr:rowOff>
    </xdr:to>
    <xdr:sp macro="" textlink="">
      <xdr:nvSpPr>
        <xdr:cNvPr id="710" name="楕円 709"/>
        <xdr:cNvSpPr/>
      </xdr:nvSpPr>
      <xdr:spPr>
        <a:xfrm>
          <a:off x="18605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76200</xdr:rowOff>
    </xdr:from>
    <xdr:to>
      <xdr:col>102</xdr:col>
      <xdr:colOff>114300</xdr:colOff>
      <xdr:row>58</xdr:row>
      <xdr:rowOff>88900</xdr:rowOff>
    </xdr:to>
    <xdr:cxnSp macro="">
      <xdr:nvCxnSpPr>
        <xdr:cNvPr id="711" name="直線コネクタ 710"/>
        <xdr:cNvCxnSpPr/>
      </xdr:nvCxnSpPr>
      <xdr:spPr>
        <a:xfrm flipV="1">
          <a:off x="186563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12" name="n_1aveValue【保健センター・保健所】&#10;一人当たり面積"/>
        <xdr:cNvSpPr txBox="1"/>
      </xdr:nvSpPr>
      <xdr:spPr>
        <a:xfrm>
          <a:off x="21075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3"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86377</xdr:rowOff>
    </xdr:from>
    <xdr:ext cx="469744" cy="259045"/>
    <xdr:sp macro="" textlink="">
      <xdr:nvSpPr>
        <xdr:cNvPr id="714" name="n_3aveValue【保健センター・保健所】&#10;一人当たり面積"/>
        <xdr:cNvSpPr txBox="1"/>
      </xdr:nvSpPr>
      <xdr:spPr>
        <a:xfrm>
          <a:off x="19310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73677</xdr:rowOff>
    </xdr:from>
    <xdr:ext cx="469744" cy="259045"/>
    <xdr:sp macro="" textlink="">
      <xdr:nvSpPr>
        <xdr:cNvPr id="715" name="n_4aveValue【保健センター・保健所】&#10;一人当たり面積"/>
        <xdr:cNvSpPr txBox="1"/>
      </xdr:nvSpPr>
      <xdr:spPr>
        <a:xfrm>
          <a:off x="184214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130827</xdr:rowOff>
    </xdr:from>
    <xdr:ext cx="469744" cy="259045"/>
    <xdr:sp macro="" textlink="">
      <xdr:nvSpPr>
        <xdr:cNvPr id="716" name="n_1mainValue【保健センター・保健所】&#10;一人当たり面積"/>
        <xdr:cNvSpPr txBox="1"/>
      </xdr:nvSpPr>
      <xdr:spPr>
        <a:xfrm>
          <a:off x="21075727" y="973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143527</xdr:rowOff>
    </xdr:from>
    <xdr:ext cx="469744" cy="259045"/>
    <xdr:sp macro="" textlink="">
      <xdr:nvSpPr>
        <xdr:cNvPr id="717" name="n_2mainValue【保健センター・保健所】&#10;一人当たり面積"/>
        <xdr:cNvSpPr txBox="1"/>
      </xdr:nvSpPr>
      <xdr:spPr>
        <a:xfrm>
          <a:off x="201994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143527</xdr:rowOff>
    </xdr:from>
    <xdr:ext cx="469744" cy="259045"/>
    <xdr:sp macro="" textlink="">
      <xdr:nvSpPr>
        <xdr:cNvPr id="718" name="n_3mainValue【保健センター・保健所】&#10;一人当たり面積"/>
        <xdr:cNvSpPr txBox="1"/>
      </xdr:nvSpPr>
      <xdr:spPr>
        <a:xfrm>
          <a:off x="193104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156227</xdr:rowOff>
    </xdr:from>
    <xdr:ext cx="469744" cy="259045"/>
    <xdr:sp macro="" textlink="">
      <xdr:nvSpPr>
        <xdr:cNvPr id="719" name="n_4mainValue【保健センター・保健所】&#10;一人当たり面積"/>
        <xdr:cNvSpPr txBox="1"/>
      </xdr:nvSpPr>
      <xdr:spPr>
        <a:xfrm>
          <a:off x="184214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749" name="【消防施設】&#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51" name="フローチャート: 判断 750"/>
        <xdr:cNvSpPr/>
      </xdr:nvSpPr>
      <xdr:spPr>
        <a:xfrm>
          <a:off x="15430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52" name="フローチャート: 判断 751"/>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53" name="フローチャート: 判断 752"/>
        <xdr:cNvSpPr/>
      </xdr:nvSpPr>
      <xdr:spPr>
        <a:xfrm>
          <a:off x="13652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754" name="フローチャート: 判断 753"/>
        <xdr:cNvSpPr/>
      </xdr:nvSpPr>
      <xdr:spPr>
        <a:xfrm>
          <a:off x="12763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29211</xdr:rowOff>
    </xdr:from>
    <xdr:to>
      <xdr:col>85</xdr:col>
      <xdr:colOff>177800</xdr:colOff>
      <xdr:row>81</xdr:row>
      <xdr:rowOff>130811</xdr:rowOff>
    </xdr:to>
    <xdr:sp macro="" textlink="">
      <xdr:nvSpPr>
        <xdr:cNvPr id="760" name="楕円 759"/>
        <xdr:cNvSpPr/>
      </xdr:nvSpPr>
      <xdr:spPr>
        <a:xfrm>
          <a:off x="16268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52088</xdr:rowOff>
    </xdr:from>
    <xdr:ext cx="405111" cy="259045"/>
    <xdr:sp macro="" textlink="">
      <xdr:nvSpPr>
        <xdr:cNvPr id="761" name="【消防施設】&#10;有形固定資産減価償却率該当値テキスト"/>
        <xdr:cNvSpPr txBox="1"/>
      </xdr:nvSpPr>
      <xdr:spPr>
        <a:xfrm>
          <a:off x="16357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17780</xdr:rowOff>
    </xdr:from>
    <xdr:to>
      <xdr:col>81</xdr:col>
      <xdr:colOff>101600</xdr:colOff>
      <xdr:row>81</xdr:row>
      <xdr:rowOff>119380</xdr:rowOff>
    </xdr:to>
    <xdr:sp macro="" textlink="">
      <xdr:nvSpPr>
        <xdr:cNvPr id="762" name="楕円 761"/>
        <xdr:cNvSpPr/>
      </xdr:nvSpPr>
      <xdr:spPr>
        <a:xfrm>
          <a:off x="15430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68580</xdr:rowOff>
    </xdr:from>
    <xdr:to>
      <xdr:col>85</xdr:col>
      <xdr:colOff>127000</xdr:colOff>
      <xdr:row>81</xdr:row>
      <xdr:rowOff>80011</xdr:rowOff>
    </xdr:to>
    <xdr:cxnSp macro="">
      <xdr:nvCxnSpPr>
        <xdr:cNvPr id="763" name="直線コネクタ 762"/>
        <xdr:cNvCxnSpPr/>
      </xdr:nvCxnSpPr>
      <xdr:spPr>
        <a:xfrm>
          <a:off x="15481300" y="139560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764" name="楕円 763"/>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68580</xdr:rowOff>
    </xdr:to>
    <xdr:cxnSp macro="">
      <xdr:nvCxnSpPr>
        <xdr:cNvPr id="765" name="直線コネクタ 764"/>
        <xdr:cNvCxnSpPr/>
      </xdr:nvCxnSpPr>
      <xdr:spPr>
        <a:xfrm>
          <a:off x="14592300" y="13925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6" name="楕円 765"/>
        <xdr:cNvSpPr/>
      </xdr:nvSpPr>
      <xdr:spPr>
        <a:xfrm>
          <a:off x="13652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108586</xdr:rowOff>
    </xdr:to>
    <xdr:cxnSp macro="">
      <xdr:nvCxnSpPr>
        <xdr:cNvPr id="767" name="直線コネクタ 766"/>
        <xdr:cNvCxnSpPr/>
      </xdr:nvCxnSpPr>
      <xdr:spPr>
        <a:xfrm flipV="1">
          <a:off x="13703300" y="1392555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12064</xdr:rowOff>
    </xdr:from>
    <xdr:to>
      <xdr:col>67</xdr:col>
      <xdr:colOff>101600</xdr:colOff>
      <xdr:row>81</xdr:row>
      <xdr:rowOff>113664</xdr:rowOff>
    </xdr:to>
    <xdr:sp macro="" textlink="">
      <xdr:nvSpPr>
        <xdr:cNvPr id="768" name="楕円 767"/>
        <xdr:cNvSpPr/>
      </xdr:nvSpPr>
      <xdr:spPr>
        <a:xfrm>
          <a:off x="12763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62864</xdr:rowOff>
    </xdr:from>
    <xdr:to>
      <xdr:col>71</xdr:col>
      <xdr:colOff>177800</xdr:colOff>
      <xdr:row>81</xdr:row>
      <xdr:rowOff>108586</xdr:rowOff>
    </xdr:to>
    <xdr:cxnSp macro="">
      <xdr:nvCxnSpPr>
        <xdr:cNvPr id="769" name="直線コネクタ 768"/>
        <xdr:cNvCxnSpPr/>
      </xdr:nvCxnSpPr>
      <xdr:spPr>
        <a:xfrm>
          <a:off x="12814300" y="139503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770" name="n_1aveValue【消防施設】&#10;有形固定資産減価償却率"/>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71" name="n_2aveValue【消防施設】&#10;有形固定資産減価償却率"/>
        <xdr:cNvSpPr txBox="1"/>
      </xdr:nvSpPr>
      <xdr:spPr>
        <a:xfrm>
          <a:off x="14389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772" name="n_3aveValue【消防施設】&#10;有形固定資産減価償却率"/>
        <xdr:cNvSpPr txBox="1"/>
      </xdr:nvSpPr>
      <xdr:spPr>
        <a:xfrm>
          <a:off x="13500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74313</xdr:rowOff>
    </xdr:from>
    <xdr:ext cx="405111" cy="259045"/>
    <xdr:sp macro="" textlink="">
      <xdr:nvSpPr>
        <xdr:cNvPr id="773" name="n_4aveValue【消防施設】&#10;有形固定資産減価償却率"/>
        <xdr:cNvSpPr txBox="1"/>
      </xdr:nvSpPr>
      <xdr:spPr>
        <a:xfrm>
          <a:off x="12611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135907</xdr:rowOff>
    </xdr:from>
    <xdr:ext cx="405111" cy="259045"/>
    <xdr:sp macro="" textlink="">
      <xdr:nvSpPr>
        <xdr:cNvPr id="774" name="n_1mainValue【消防施設】&#10;有形固定資産減価償却率"/>
        <xdr:cNvSpPr txBox="1"/>
      </xdr:nvSpPr>
      <xdr:spPr>
        <a:xfrm>
          <a:off x="15266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775" name="n_2mainValue【消防施設】&#10;有形固定資産減価償却率"/>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76" name="n_3main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130191</xdr:rowOff>
    </xdr:from>
    <xdr:ext cx="405111" cy="259045"/>
    <xdr:sp macro="" textlink="">
      <xdr:nvSpPr>
        <xdr:cNvPr id="777" name="n_4mainValue【消防施設】&#10;有形固定資産減価償却率"/>
        <xdr:cNvSpPr txBox="1"/>
      </xdr:nvSpPr>
      <xdr:spPr>
        <a:xfrm>
          <a:off x="12611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806"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74930</xdr:rowOff>
    </xdr:from>
    <xdr:to>
      <xdr:col>112</xdr:col>
      <xdr:colOff>38100</xdr:colOff>
      <xdr:row>82</xdr:row>
      <xdr:rowOff>5080</xdr:rowOff>
    </xdr:to>
    <xdr:sp macro="" textlink="">
      <xdr:nvSpPr>
        <xdr:cNvPr id="808" name="フローチャート: 判断 807"/>
        <xdr:cNvSpPr/>
      </xdr:nvSpPr>
      <xdr:spPr>
        <a:xfrm>
          <a:off x="2127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13970</xdr:rowOff>
    </xdr:from>
    <xdr:to>
      <xdr:col>107</xdr:col>
      <xdr:colOff>101600</xdr:colOff>
      <xdr:row>81</xdr:row>
      <xdr:rowOff>115570</xdr:rowOff>
    </xdr:to>
    <xdr:sp macro="" textlink="">
      <xdr:nvSpPr>
        <xdr:cNvPr id="809" name="フローチャート: 判断 808"/>
        <xdr:cNvSpPr/>
      </xdr:nvSpPr>
      <xdr:spPr>
        <a:xfrm>
          <a:off x="20383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36830</xdr:rowOff>
    </xdr:from>
    <xdr:to>
      <xdr:col>102</xdr:col>
      <xdr:colOff>165100</xdr:colOff>
      <xdr:row>81</xdr:row>
      <xdr:rowOff>138430</xdr:rowOff>
    </xdr:to>
    <xdr:sp macro="" textlink="">
      <xdr:nvSpPr>
        <xdr:cNvPr id="810" name="フローチャート: 判断 809"/>
        <xdr:cNvSpPr/>
      </xdr:nvSpPr>
      <xdr:spPr>
        <a:xfrm>
          <a:off x="19494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90170</xdr:rowOff>
    </xdr:from>
    <xdr:to>
      <xdr:col>98</xdr:col>
      <xdr:colOff>38100</xdr:colOff>
      <xdr:row>82</xdr:row>
      <xdr:rowOff>20320</xdr:rowOff>
    </xdr:to>
    <xdr:sp macro="" textlink="">
      <xdr:nvSpPr>
        <xdr:cNvPr id="811" name="フローチャート: 判断 810"/>
        <xdr:cNvSpPr/>
      </xdr:nvSpPr>
      <xdr:spPr>
        <a:xfrm>
          <a:off x="18605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147320</xdr:rowOff>
    </xdr:from>
    <xdr:to>
      <xdr:col>116</xdr:col>
      <xdr:colOff>114300</xdr:colOff>
      <xdr:row>81</xdr:row>
      <xdr:rowOff>77470</xdr:rowOff>
    </xdr:to>
    <xdr:sp macro="" textlink="">
      <xdr:nvSpPr>
        <xdr:cNvPr id="817" name="楕円 816"/>
        <xdr:cNvSpPr/>
      </xdr:nvSpPr>
      <xdr:spPr>
        <a:xfrm>
          <a:off x="22110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170197</xdr:rowOff>
    </xdr:from>
    <xdr:ext cx="469744" cy="259045"/>
    <xdr:sp macro="" textlink="">
      <xdr:nvSpPr>
        <xdr:cNvPr id="818" name="【消防施設】&#10;一人当たり面積該当値テキスト"/>
        <xdr:cNvSpPr txBox="1"/>
      </xdr:nvSpPr>
      <xdr:spPr>
        <a:xfrm>
          <a:off x="22199600"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170180</xdr:rowOff>
    </xdr:from>
    <xdr:to>
      <xdr:col>112</xdr:col>
      <xdr:colOff>38100</xdr:colOff>
      <xdr:row>81</xdr:row>
      <xdr:rowOff>100330</xdr:rowOff>
    </xdr:to>
    <xdr:sp macro="" textlink="">
      <xdr:nvSpPr>
        <xdr:cNvPr id="819" name="楕円 818"/>
        <xdr:cNvSpPr/>
      </xdr:nvSpPr>
      <xdr:spPr>
        <a:xfrm>
          <a:off x="2127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26670</xdr:rowOff>
    </xdr:from>
    <xdr:to>
      <xdr:col>116</xdr:col>
      <xdr:colOff>63500</xdr:colOff>
      <xdr:row>81</xdr:row>
      <xdr:rowOff>49530</xdr:rowOff>
    </xdr:to>
    <xdr:cxnSp macro="">
      <xdr:nvCxnSpPr>
        <xdr:cNvPr id="820" name="直線コネクタ 819"/>
        <xdr:cNvCxnSpPr/>
      </xdr:nvCxnSpPr>
      <xdr:spPr>
        <a:xfrm flipV="1">
          <a:off x="21323300" y="13914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170180</xdr:rowOff>
    </xdr:from>
    <xdr:to>
      <xdr:col>107</xdr:col>
      <xdr:colOff>101600</xdr:colOff>
      <xdr:row>81</xdr:row>
      <xdr:rowOff>100330</xdr:rowOff>
    </xdr:to>
    <xdr:sp macro="" textlink="">
      <xdr:nvSpPr>
        <xdr:cNvPr id="821" name="楕円 820"/>
        <xdr:cNvSpPr/>
      </xdr:nvSpPr>
      <xdr:spPr>
        <a:xfrm>
          <a:off x="2038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49530</xdr:rowOff>
    </xdr:from>
    <xdr:to>
      <xdr:col>111</xdr:col>
      <xdr:colOff>177800</xdr:colOff>
      <xdr:row>81</xdr:row>
      <xdr:rowOff>49530</xdr:rowOff>
    </xdr:to>
    <xdr:cxnSp macro="">
      <xdr:nvCxnSpPr>
        <xdr:cNvPr id="822" name="直線コネクタ 821"/>
        <xdr:cNvCxnSpPr/>
      </xdr:nvCxnSpPr>
      <xdr:spPr>
        <a:xfrm>
          <a:off x="20434300" y="1393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13970</xdr:rowOff>
    </xdr:from>
    <xdr:to>
      <xdr:col>102</xdr:col>
      <xdr:colOff>165100</xdr:colOff>
      <xdr:row>81</xdr:row>
      <xdr:rowOff>115570</xdr:rowOff>
    </xdr:to>
    <xdr:sp macro="" textlink="">
      <xdr:nvSpPr>
        <xdr:cNvPr id="823" name="楕円 822"/>
        <xdr:cNvSpPr/>
      </xdr:nvSpPr>
      <xdr:spPr>
        <a:xfrm>
          <a:off x="19494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49530</xdr:rowOff>
    </xdr:from>
    <xdr:to>
      <xdr:col>107</xdr:col>
      <xdr:colOff>50800</xdr:colOff>
      <xdr:row>81</xdr:row>
      <xdr:rowOff>64770</xdr:rowOff>
    </xdr:to>
    <xdr:cxnSp macro="">
      <xdr:nvCxnSpPr>
        <xdr:cNvPr id="824" name="直線コネクタ 823"/>
        <xdr:cNvCxnSpPr/>
      </xdr:nvCxnSpPr>
      <xdr:spPr>
        <a:xfrm flipV="1">
          <a:off x="19545300" y="13936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21589</xdr:rowOff>
    </xdr:from>
    <xdr:to>
      <xdr:col>98</xdr:col>
      <xdr:colOff>38100</xdr:colOff>
      <xdr:row>81</xdr:row>
      <xdr:rowOff>123189</xdr:rowOff>
    </xdr:to>
    <xdr:sp macro="" textlink="">
      <xdr:nvSpPr>
        <xdr:cNvPr id="825" name="楕円 824"/>
        <xdr:cNvSpPr/>
      </xdr:nvSpPr>
      <xdr:spPr>
        <a:xfrm>
          <a:off x="18605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64770</xdr:rowOff>
    </xdr:from>
    <xdr:to>
      <xdr:col>102</xdr:col>
      <xdr:colOff>114300</xdr:colOff>
      <xdr:row>81</xdr:row>
      <xdr:rowOff>72389</xdr:rowOff>
    </xdr:to>
    <xdr:cxnSp macro="">
      <xdr:nvCxnSpPr>
        <xdr:cNvPr id="826" name="直線コネクタ 825"/>
        <xdr:cNvCxnSpPr/>
      </xdr:nvCxnSpPr>
      <xdr:spPr>
        <a:xfrm flipV="1">
          <a:off x="18656300" y="13952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167657</xdr:rowOff>
    </xdr:from>
    <xdr:ext cx="469744" cy="259045"/>
    <xdr:sp macro="" textlink="">
      <xdr:nvSpPr>
        <xdr:cNvPr id="827" name="n_1aveValue【消防施設】&#10;一人当たり面積"/>
        <xdr:cNvSpPr txBox="1"/>
      </xdr:nvSpPr>
      <xdr:spPr>
        <a:xfrm>
          <a:off x="21075727" y="1405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106697</xdr:rowOff>
    </xdr:from>
    <xdr:ext cx="469744" cy="259045"/>
    <xdr:sp macro="" textlink="">
      <xdr:nvSpPr>
        <xdr:cNvPr id="828" name="n_2aveValue【消防施設】&#10;一人当たり面積"/>
        <xdr:cNvSpPr txBox="1"/>
      </xdr:nvSpPr>
      <xdr:spPr>
        <a:xfrm>
          <a:off x="20199427" y="1399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129557</xdr:rowOff>
    </xdr:from>
    <xdr:ext cx="469744" cy="259045"/>
    <xdr:sp macro="" textlink="">
      <xdr:nvSpPr>
        <xdr:cNvPr id="829" name="n_3aveValue【消防施設】&#10;一人当たり面積"/>
        <xdr:cNvSpPr txBox="1"/>
      </xdr:nvSpPr>
      <xdr:spPr>
        <a:xfrm>
          <a:off x="19310427" y="1401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11447</xdr:rowOff>
    </xdr:from>
    <xdr:ext cx="469744" cy="259045"/>
    <xdr:sp macro="" textlink="">
      <xdr:nvSpPr>
        <xdr:cNvPr id="830" name="n_4aveValue【消防施設】&#10;一人当たり面積"/>
        <xdr:cNvSpPr txBox="1"/>
      </xdr:nvSpPr>
      <xdr:spPr>
        <a:xfrm>
          <a:off x="1842142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116857</xdr:rowOff>
    </xdr:from>
    <xdr:ext cx="469744" cy="259045"/>
    <xdr:sp macro="" textlink="">
      <xdr:nvSpPr>
        <xdr:cNvPr id="831" name="n_1mainValue【消防施設】&#10;一人当たり面積"/>
        <xdr:cNvSpPr txBox="1"/>
      </xdr:nvSpPr>
      <xdr:spPr>
        <a:xfrm>
          <a:off x="210757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116857</xdr:rowOff>
    </xdr:from>
    <xdr:ext cx="469744" cy="259045"/>
    <xdr:sp macro="" textlink="">
      <xdr:nvSpPr>
        <xdr:cNvPr id="832" name="n_2mainValue【消防施設】&#10;一人当たり面積"/>
        <xdr:cNvSpPr txBox="1"/>
      </xdr:nvSpPr>
      <xdr:spPr>
        <a:xfrm>
          <a:off x="20199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132097</xdr:rowOff>
    </xdr:from>
    <xdr:ext cx="469744" cy="259045"/>
    <xdr:sp macro="" textlink="">
      <xdr:nvSpPr>
        <xdr:cNvPr id="833" name="n_3mainValue【消防施設】&#10;一人当たり面積"/>
        <xdr:cNvSpPr txBox="1"/>
      </xdr:nvSpPr>
      <xdr:spPr>
        <a:xfrm>
          <a:off x="19310427"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139716</xdr:rowOff>
    </xdr:from>
    <xdr:ext cx="469744" cy="259045"/>
    <xdr:sp macro="" textlink="">
      <xdr:nvSpPr>
        <xdr:cNvPr id="834" name="n_4mainValue【消防施設】&#10;一人当たり面積"/>
        <xdr:cNvSpPr txBox="1"/>
      </xdr:nvSpPr>
      <xdr:spPr>
        <a:xfrm>
          <a:off x="18421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65" name="【庁舎】&#10;有形固定資産減価償却率平均値テキスト"/>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35198</xdr:rowOff>
    </xdr:from>
    <xdr:to>
      <xdr:col>81</xdr:col>
      <xdr:colOff>101600</xdr:colOff>
      <xdr:row>104</xdr:row>
      <xdr:rowOff>136798</xdr:rowOff>
    </xdr:to>
    <xdr:sp macro="" textlink="">
      <xdr:nvSpPr>
        <xdr:cNvPr id="867" name="フローチャート: 判断 866"/>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68" name="フローチャート: 判断 867"/>
        <xdr:cNvSpPr/>
      </xdr:nvSpPr>
      <xdr:spPr>
        <a:xfrm>
          <a:off x="14541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869" name="フローチャート: 判断 868"/>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129902</xdr:rowOff>
    </xdr:from>
    <xdr:to>
      <xdr:col>67</xdr:col>
      <xdr:colOff>101600</xdr:colOff>
      <xdr:row>105</xdr:row>
      <xdr:rowOff>60052</xdr:rowOff>
    </xdr:to>
    <xdr:sp macro="" textlink="">
      <xdr:nvSpPr>
        <xdr:cNvPr id="870" name="フローチャート: 判断 869"/>
        <xdr:cNvSpPr/>
      </xdr:nvSpPr>
      <xdr:spPr>
        <a:xfrm>
          <a:off x="1276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876" name="楕円 875"/>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140988</xdr:rowOff>
    </xdr:from>
    <xdr:ext cx="405111" cy="259045"/>
    <xdr:sp macro="" textlink="">
      <xdr:nvSpPr>
        <xdr:cNvPr id="877" name="【庁舎】&#10;有形固定資産減価償却率該当値テキスト"/>
        <xdr:cNvSpPr txBox="1"/>
      </xdr:nvSpPr>
      <xdr:spPr>
        <a:xfrm>
          <a:off x="16357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878" name="楕円 877"/>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41911</xdr:rowOff>
    </xdr:to>
    <xdr:cxnSp macro="">
      <xdr:nvCxnSpPr>
        <xdr:cNvPr id="879" name="直線コネクタ 878"/>
        <xdr:cNvCxnSpPr/>
      </xdr:nvCxnSpPr>
      <xdr:spPr>
        <a:xfrm>
          <a:off x="15481300" y="17991908"/>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80" name="楕円 879"/>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161108</xdr:rowOff>
    </xdr:to>
    <xdr:cxnSp macro="">
      <xdr:nvCxnSpPr>
        <xdr:cNvPr id="881" name="直線コネクタ 880"/>
        <xdr:cNvCxnSpPr/>
      </xdr:nvCxnSpPr>
      <xdr:spPr>
        <a:xfrm>
          <a:off x="14592300" y="179527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30299</xdr:rowOff>
    </xdr:from>
    <xdr:to>
      <xdr:col>72</xdr:col>
      <xdr:colOff>38100</xdr:colOff>
      <xdr:row>104</xdr:row>
      <xdr:rowOff>131899</xdr:rowOff>
    </xdr:to>
    <xdr:sp macro="" textlink="">
      <xdr:nvSpPr>
        <xdr:cNvPr id="882" name="楕円 881"/>
        <xdr:cNvSpPr/>
      </xdr:nvSpPr>
      <xdr:spPr>
        <a:xfrm>
          <a:off x="13652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81099</xdr:rowOff>
    </xdr:from>
    <xdr:to>
      <xdr:col>76</xdr:col>
      <xdr:colOff>114300</xdr:colOff>
      <xdr:row>104</xdr:row>
      <xdr:rowOff>121920</xdr:rowOff>
    </xdr:to>
    <xdr:cxnSp macro="">
      <xdr:nvCxnSpPr>
        <xdr:cNvPr id="883" name="直線コネクタ 882"/>
        <xdr:cNvCxnSpPr/>
      </xdr:nvCxnSpPr>
      <xdr:spPr>
        <a:xfrm>
          <a:off x="13703300" y="179118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164193</xdr:rowOff>
    </xdr:from>
    <xdr:to>
      <xdr:col>67</xdr:col>
      <xdr:colOff>101600</xdr:colOff>
      <xdr:row>104</xdr:row>
      <xdr:rowOff>94343</xdr:rowOff>
    </xdr:to>
    <xdr:sp macro="" textlink="">
      <xdr:nvSpPr>
        <xdr:cNvPr id="884" name="楕円 883"/>
        <xdr:cNvSpPr/>
      </xdr:nvSpPr>
      <xdr:spPr>
        <a:xfrm>
          <a:off x="12763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43543</xdr:rowOff>
    </xdr:from>
    <xdr:to>
      <xdr:col>71</xdr:col>
      <xdr:colOff>177800</xdr:colOff>
      <xdr:row>104</xdr:row>
      <xdr:rowOff>81099</xdr:rowOff>
    </xdr:to>
    <xdr:cxnSp macro="">
      <xdr:nvCxnSpPr>
        <xdr:cNvPr id="885" name="直線コネクタ 884"/>
        <xdr:cNvCxnSpPr/>
      </xdr:nvCxnSpPr>
      <xdr:spPr>
        <a:xfrm>
          <a:off x="12814300" y="178743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153325</xdr:rowOff>
    </xdr:from>
    <xdr:ext cx="405111" cy="259045"/>
    <xdr:sp macro="" textlink="">
      <xdr:nvSpPr>
        <xdr:cNvPr id="886" name="n_1aveValue【庁舎】&#10;有形固定資産減価償却率"/>
        <xdr:cNvSpPr txBox="1"/>
      </xdr:nvSpPr>
      <xdr:spPr>
        <a:xfrm>
          <a:off x="15266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103432</xdr:rowOff>
    </xdr:from>
    <xdr:ext cx="405111" cy="259045"/>
    <xdr:sp macro="" textlink="">
      <xdr:nvSpPr>
        <xdr:cNvPr id="887" name="n_2aveValue【庁舎】&#10;有形固定資産減価償却率"/>
        <xdr:cNvSpPr txBox="1"/>
      </xdr:nvSpPr>
      <xdr:spPr>
        <a:xfrm>
          <a:off x="14389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888" name="n_3aveValue【庁舎】&#10;有形固定資産減価償却率"/>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51179</xdr:rowOff>
    </xdr:from>
    <xdr:ext cx="405111" cy="259045"/>
    <xdr:sp macro="" textlink="">
      <xdr:nvSpPr>
        <xdr:cNvPr id="889" name="n_4aveValue【庁舎】&#10;有形固定資産減価償却率"/>
        <xdr:cNvSpPr txBox="1"/>
      </xdr:nvSpPr>
      <xdr:spPr>
        <a:xfrm>
          <a:off x="12611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31585</xdr:rowOff>
    </xdr:from>
    <xdr:ext cx="405111" cy="259045"/>
    <xdr:sp macro="" textlink="">
      <xdr:nvSpPr>
        <xdr:cNvPr id="890" name="n_1mainValue【庁舎】&#10;有形固定資産減価償却率"/>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91" name="n_2main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148426</xdr:rowOff>
    </xdr:from>
    <xdr:ext cx="405111" cy="259045"/>
    <xdr:sp macro="" textlink="">
      <xdr:nvSpPr>
        <xdr:cNvPr id="892" name="n_3mainValue【庁舎】&#10;有形固定資産減価償却率"/>
        <xdr:cNvSpPr txBox="1"/>
      </xdr:nvSpPr>
      <xdr:spPr>
        <a:xfrm>
          <a:off x="13500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110870</xdr:rowOff>
    </xdr:from>
    <xdr:ext cx="405111" cy="259045"/>
    <xdr:sp macro="" textlink="">
      <xdr:nvSpPr>
        <xdr:cNvPr id="893" name="n_4mainValue【庁舎】&#10;有形固定資産減価償却率"/>
        <xdr:cNvSpPr txBox="1"/>
      </xdr:nvSpPr>
      <xdr:spPr>
        <a:xfrm>
          <a:off x="12611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1" name="【庁舎】&#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77978</xdr:rowOff>
    </xdr:from>
    <xdr:to>
      <xdr:col>112</xdr:col>
      <xdr:colOff>38100</xdr:colOff>
      <xdr:row>106</xdr:row>
      <xdr:rowOff>8128</xdr:rowOff>
    </xdr:to>
    <xdr:sp macro="" textlink="">
      <xdr:nvSpPr>
        <xdr:cNvPr id="923" name="フローチャート: 判断 922"/>
        <xdr:cNvSpPr/>
      </xdr:nvSpPr>
      <xdr:spPr>
        <a:xfrm>
          <a:off x="21272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924" name="フローチャート: 判断 923"/>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925" name="フローチャート: 判断 924"/>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26" name="フローチャート: 判断 925"/>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98552</xdr:rowOff>
    </xdr:from>
    <xdr:to>
      <xdr:col>116</xdr:col>
      <xdr:colOff>114300</xdr:colOff>
      <xdr:row>103</xdr:row>
      <xdr:rowOff>28702</xdr:rowOff>
    </xdr:to>
    <xdr:sp macro="" textlink="">
      <xdr:nvSpPr>
        <xdr:cNvPr id="932" name="楕円 931"/>
        <xdr:cNvSpPr/>
      </xdr:nvSpPr>
      <xdr:spPr>
        <a:xfrm>
          <a:off x="221107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121429</xdr:rowOff>
    </xdr:from>
    <xdr:ext cx="469744" cy="259045"/>
    <xdr:sp macro="" textlink="">
      <xdr:nvSpPr>
        <xdr:cNvPr id="933" name="【庁舎】&#10;一人当たり面積該当値テキスト"/>
        <xdr:cNvSpPr txBox="1"/>
      </xdr:nvSpPr>
      <xdr:spPr>
        <a:xfrm>
          <a:off x="22199600" y="1743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148844</xdr:rowOff>
    </xdr:from>
    <xdr:to>
      <xdr:col>112</xdr:col>
      <xdr:colOff>38100</xdr:colOff>
      <xdr:row>103</xdr:row>
      <xdr:rowOff>78994</xdr:rowOff>
    </xdr:to>
    <xdr:sp macro="" textlink="">
      <xdr:nvSpPr>
        <xdr:cNvPr id="934" name="楕円 933"/>
        <xdr:cNvSpPr/>
      </xdr:nvSpPr>
      <xdr:spPr>
        <a:xfrm>
          <a:off x="21272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149352</xdr:rowOff>
    </xdr:from>
    <xdr:to>
      <xdr:col>116</xdr:col>
      <xdr:colOff>63500</xdr:colOff>
      <xdr:row>103</xdr:row>
      <xdr:rowOff>28194</xdr:rowOff>
    </xdr:to>
    <xdr:cxnSp macro="">
      <xdr:nvCxnSpPr>
        <xdr:cNvPr id="935" name="直線コネクタ 934"/>
        <xdr:cNvCxnSpPr/>
      </xdr:nvCxnSpPr>
      <xdr:spPr>
        <a:xfrm flipV="1">
          <a:off x="21323300" y="176372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162561</xdr:rowOff>
    </xdr:from>
    <xdr:to>
      <xdr:col>107</xdr:col>
      <xdr:colOff>101600</xdr:colOff>
      <xdr:row>103</xdr:row>
      <xdr:rowOff>92711</xdr:rowOff>
    </xdr:to>
    <xdr:sp macro="" textlink="">
      <xdr:nvSpPr>
        <xdr:cNvPr id="936" name="楕円 935"/>
        <xdr:cNvSpPr/>
      </xdr:nvSpPr>
      <xdr:spPr>
        <a:xfrm>
          <a:off x="20383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28194</xdr:rowOff>
    </xdr:from>
    <xdr:to>
      <xdr:col>111</xdr:col>
      <xdr:colOff>177800</xdr:colOff>
      <xdr:row>103</xdr:row>
      <xdr:rowOff>41911</xdr:rowOff>
    </xdr:to>
    <xdr:cxnSp macro="">
      <xdr:nvCxnSpPr>
        <xdr:cNvPr id="937" name="直線コネクタ 936"/>
        <xdr:cNvCxnSpPr/>
      </xdr:nvCxnSpPr>
      <xdr:spPr>
        <a:xfrm flipV="1">
          <a:off x="20434300" y="176875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254</xdr:rowOff>
    </xdr:from>
    <xdr:to>
      <xdr:col>102</xdr:col>
      <xdr:colOff>165100</xdr:colOff>
      <xdr:row>103</xdr:row>
      <xdr:rowOff>101854</xdr:rowOff>
    </xdr:to>
    <xdr:sp macro="" textlink="">
      <xdr:nvSpPr>
        <xdr:cNvPr id="938" name="楕円 937"/>
        <xdr:cNvSpPr/>
      </xdr:nvSpPr>
      <xdr:spPr>
        <a:xfrm>
          <a:off x="19494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41911</xdr:rowOff>
    </xdr:from>
    <xdr:to>
      <xdr:col>107</xdr:col>
      <xdr:colOff>50800</xdr:colOff>
      <xdr:row>103</xdr:row>
      <xdr:rowOff>51054</xdr:rowOff>
    </xdr:to>
    <xdr:cxnSp macro="">
      <xdr:nvCxnSpPr>
        <xdr:cNvPr id="939" name="直線コネクタ 938"/>
        <xdr:cNvCxnSpPr/>
      </xdr:nvCxnSpPr>
      <xdr:spPr>
        <a:xfrm flipV="1">
          <a:off x="19545300" y="177012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940" name="楕円 939"/>
        <xdr:cNvSpPr/>
      </xdr:nvSpPr>
      <xdr:spPr>
        <a:xfrm>
          <a:off x="18605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51054</xdr:rowOff>
    </xdr:from>
    <xdr:to>
      <xdr:col>102</xdr:col>
      <xdr:colOff>114300</xdr:colOff>
      <xdr:row>103</xdr:row>
      <xdr:rowOff>64770</xdr:rowOff>
    </xdr:to>
    <xdr:cxnSp macro="">
      <xdr:nvCxnSpPr>
        <xdr:cNvPr id="941" name="直線コネクタ 940"/>
        <xdr:cNvCxnSpPr/>
      </xdr:nvCxnSpPr>
      <xdr:spPr>
        <a:xfrm flipV="1">
          <a:off x="18656300" y="177104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170705</xdr:rowOff>
    </xdr:from>
    <xdr:ext cx="469744" cy="259045"/>
    <xdr:sp macro="" textlink="">
      <xdr:nvSpPr>
        <xdr:cNvPr id="942" name="n_1aveValue【庁舎】&#10;一人当たり面積"/>
        <xdr:cNvSpPr txBox="1"/>
      </xdr:nvSpPr>
      <xdr:spPr>
        <a:xfrm>
          <a:off x="21075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943" name="n_2aveValue【庁舎】&#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944" name="n_3aveValue【庁舎】&#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945" name="n_4aveValue【庁舎】&#10;一人当たり面積"/>
        <xdr:cNvSpPr txBox="1"/>
      </xdr:nvSpPr>
      <xdr:spPr>
        <a:xfrm>
          <a:off x="18421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95521</xdr:rowOff>
    </xdr:from>
    <xdr:ext cx="469744" cy="259045"/>
    <xdr:sp macro="" textlink="">
      <xdr:nvSpPr>
        <xdr:cNvPr id="946" name="n_1mainValue【庁舎】&#10;一人当たり面積"/>
        <xdr:cNvSpPr txBox="1"/>
      </xdr:nvSpPr>
      <xdr:spPr>
        <a:xfrm>
          <a:off x="210757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109238</xdr:rowOff>
    </xdr:from>
    <xdr:ext cx="469744" cy="259045"/>
    <xdr:sp macro="" textlink="">
      <xdr:nvSpPr>
        <xdr:cNvPr id="947" name="n_2mainValue【庁舎】&#10;一人当たり面積"/>
        <xdr:cNvSpPr txBox="1"/>
      </xdr:nvSpPr>
      <xdr:spPr>
        <a:xfrm>
          <a:off x="20199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118381</xdr:rowOff>
    </xdr:from>
    <xdr:ext cx="469744" cy="259045"/>
    <xdr:sp macro="" textlink="">
      <xdr:nvSpPr>
        <xdr:cNvPr id="948" name="n_3mainValue【庁舎】&#10;一人当たり面積"/>
        <xdr:cNvSpPr txBox="1"/>
      </xdr:nvSpPr>
      <xdr:spPr>
        <a:xfrm>
          <a:off x="193104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132097</xdr:rowOff>
    </xdr:from>
    <xdr:ext cx="469744" cy="259045"/>
    <xdr:sp macro="" textlink="">
      <xdr:nvSpPr>
        <xdr:cNvPr id="949" name="n_4mainValue【庁舎】&#10;一人当たり面積"/>
        <xdr:cNvSpPr txBox="1"/>
      </xdr:nvSpPr>
      <xdr:spPr>
        <a:xfrm>
          <a:off x="18421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が類似団体平均よりも大幅に悪い状況にある。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また、一人当たりの面積においては、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が類似団体より大幅に広く、維持管理費が他団体よりも高いことが予想される。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今後は、公共施設の再編を推進するなかで、一人当たりの面積も参考に人口減少を見据えた効率的な施設管理が必要である。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国の普通交付税の算定において、新型コロナウイルス感染症の影響による市税収入の大幅な減収等が見込まれたことにより、基準財政収入額が減少したことに加え、公債費の増加や臨時経済対策費の新設などにより、基準財政需要額が増加となったことから、前年度より</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ポイント悪化となった。</a:t>
          </a:r>
        </a:p>
        <a:p>
          <a:r>
            <a:rPr kumimoji="1" lang="ja-JP" altLang="en-US" sz="1200">
              <a:latin typeface="ＭＳ Ｐゴシック" panose="020B0600070205080204" pitchFamily="50" charset="-128"/>
              <a:ea typeface="ＭＳ Ｐゴシック" panose="020B0600070205080204" pitchFamily="50" charset="-128"/>
            </a:rPr>
            <a:t>　現状、全国及び愛媛県の平均より良い状況ではあるものの、類似団体平均よりは悪い状況にあり、今後は、人口減少により市税収入等の大幅な増加は見込みにくいことから、事業の選択と集中による歳入水準に見合った歳出構造への転換に向けた歳出改革を継続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60778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8142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9072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歳出面では、公債費の増加等により経常経費充当一般財源が増加したものの、普通交付税の増加等により、歳入面における経常一般財源が大幅な増加となったため、経常収支比率は前年度から</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ポイント改善されている。</a:t>
          </a:r>
        </a:p>
        <a:p>
          <a:r>
            <a:rPr kumimoji="1" lang="ja-JP" altLang="en-US" sz="1300">
              <a:latin typeface="ＭＳ Ｐゴシック" panose="020B0600070205080204" pitchFamily="50" charset="-128"/>
              <a:ea typeface="ＭＳ Ｐゴシック" panose="020B0600070205080204" pitchFamily="50" charset="-128"/>
            </a:rPr>
            <a:t>　今後、市税等の経常一般財源の増加は見込みがたい一方、公債費や扶助費等経常経費の増加が見込まれることから、使用料・手数料の見直しによる受益者負担の適正化や、経常経費の圧縮等による財政構造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64</xdr:row>
      <xdr:rowOff>49022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69524"/>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49022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5425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152654</xdr:rowOff>
    </xdr:from>
    <xdr:to>
      <xdr:col>19</xdr:col>
      <xdr:colOff>184150</xdr:colOff>
      <xdr:row>65</xdr:row>
      <xdr:rowOff>82804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2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64</xdr:row>
      <xdr:rowOff>53848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542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64</xdr:row>
      <xdr:rowOff>53848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301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94742</xdr:rowOff>
    </xdr:from>
    <xdr:to>
      <xdr:col>11</xdr:col>
      <xdr:colOff>82550</xdr:colOff>
      <xdr:row>65</xdr:row>
      <xdr:rowOff>24892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6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109999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3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減少したものの、物件費においては、新型コロナウイルスワクチン接種事業や体育施設の指定管理者制度導入等により大幅な増加となっており、類似団体平均よりは悪い状況となっているが、全国、愛媛県の平均よりは良い状況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今後も、引き続き適切な定員管理に努めるとともに、公共施設の適正配置、有効活用、事務事業の見直し等により経費削減に努めていく必要がある。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115150</xdr:rowOff>
    </xdr:from>
    <xdr:to>
      <xdr:col>23</xdr:col>
      <xdr:colOff>133350</xdr:colOff>
      <xdr:row>84</xdr:row>
      <xdr:rowOff>108231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45500"/>
          <a:ext cx="838200" cy="1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149902</xdr:rowOff>
    </xdr:from>
    <xdr:to>
      <xdr:col>19</xdr:col>
      <xdr:colOff>133350</xdr:colOff>
      <xdr:row>83</xdr:row>
      <xdr:rowOff>115150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8802"/>
          <a:ext cx="889000" cy="13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170969</xdr:rowOff>
    </xdr:from>
    <xdr:to>
      <xdr:col>19</xdr:col>
      <xdr:colOff>184150</xdr:colOff>
      <xdr:row>84</xdr:row>
      <xdr:rowOff>101119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85896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8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75823</xdr:rowOff>
    </xdr:from>
    <xdr:to>
      <xdr:col>15</xdr:col>
      <xdr:colOff>82550</xdr:colOff>
      <xdr:row>82</xdr:row>
      <xdr:rowOff>149902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34723"/>
          <a:ext cx="8890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120647</xdr:rowOff>
    </xdr:from>
    <xdr:to>
      <xdr:col>15</xdr:col>
      <xdr:colOff>133350</xdr:colOff>
      <xdr:row>83</xdr:row>
      <xdr:rowOff>50797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35574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16963</xdr:rowOff>
    </xdr:from>
    <xdr:to>
      <xdr:col>11</xdr:col>
      <xdr:colOff>31750</xdr:colOff>
      <xdr:row>82</xdr:row>
      <xdr:rowOff>75823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75863"/>
          <a:ext cx="889000" cy="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51033</xdr:rowOff>
    </xdr:from>
    <xdr:to>
      <xdr:col>11</xdr:col>
      <xdr:colOff>82550</xdr:colOff>
      <xdr:row>82</xdr:row>
      <xdr:rowOff>152633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137410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30367</xdr:rowOff>
    </xdr:from>
    <xdr:to>
      <xdr:col>7</xdr:col>
      <xdr:colOff>31750</xdr:colOff>
      <xdr:row>82</xdr:row>
      <xdr:rowOff>131967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116744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57431</xdr:rowOff>
    </xdr:from>
    <xdr:to>
      <xdr:col>23</xdr:col>
      <xdr:colOff>184150</xdr:colOff>
      <xdr:row>84</xdr:row>
      <xdr:rowOff>159031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29508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3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64350</xdr:rowOff>
    </xdr:from>
    <xdr:to>
      <xdr:col>19</xdr:col>
      <xdr:colOff>184150</xdr:colOff>
      <xdr:row>83</xdr:row>
      <xdr:rowOff>165950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4677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6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99102</xdr:rowOff>
    </xdr:from>
    <xdr:to>
      <xdr:col>15</xdr:col>
      <xdr:colOff>133350</xdr:colOff>
      <xdr:row>83</xdr:row>
      <xdr:rowOff>29252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39429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2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25023</xdr:rowOff>
    </xdr:from>
    <xdr:to>
      <xdr:col>11</xdr:col>
      <xdr:colOff>82550</xdr:colOff>
      <xdr:row>82</xdr:row>
      <xdr:rowOff>126623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136800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5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137613</xdr:rowOff>
    </xdr:from>
    <xdr:to>
      <xdr:col>7</xdr:col>
      <xdr:colOff>31750</xdr:colOff>
      <xdr:row>82</xdr:row>
      <xdr:rowOff>67763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77940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9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給与の適正管理により、類似団体の中では最低水準にあるため、引き続き適正管理に努める。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80</xdr:row>
      <xdr:rowOff>165100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114300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38811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114300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39213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13759</xdr:rowOff>
    </xdr:from>
    <xdr:to>
      <xdr:col>68</xdr:col>
      <xdr:colOff>152400</xdr:colOff>
      <xdr:row>81</xdr:row>
      <xdr:rowOff>33866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39012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154516</xdr:rowOff>
    </xdr:from>
    <xdr:to>
      <xdr:col>68</xdr:col>
      <xdr:colOff>203200</xdr:colOff>
      <xdr:row>81</xdr:row>
      <xdr:rowOff>84666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94843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134409</xdr:rowOff>
    </xdr:from>
    <xdr:to>
      <xdr:col>64</xdr:col>
      <xdr:colOff>152400</xdr:colOff>
      <xdr:row>81</xdr:row>
      <xdr:rowOff>64559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74736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市町村合併に伴い旧市町に総合支所を設置し、地域の拠点としてその 機能を維持していることから、類似団体平均を上回っている。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8</a:t>
          </a:r>
          <a:r>
            <a:rPr kumimoji="1" lang="ja-JP" altLang="en-US" sz="1300">
              <a:solidFill>
                <a:schemeClr val="tx1"/>
              </a:solidFill>
              <a:latin typeface="ＭＳ Ｐゴシック" panose="020B0600070205080204" pitchFamily="50" charset="-128"/>
              <a:ea typeface="ＭＳ Ｐゴシック" panose="020B0600070205080204" pitchFamily="50" charset="-128"/>
            </a:rPr>
            <a:t>月</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日に総合支所の機能を見直し、丹原総合支所、小松総合支所を丹原サービスセンター、小松サービスセンターとするなど組織のスリム化を図っていくとともに、今後とも本市の現状や地域特性を考慮しながら、組織機構、職員配置の再編・見直しを進め、簡素で効率的な執行体制の実現と適切な定員管理に努める。 </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116586</xdr:rowOff>
    </xdr:from>
    <xdr:to>
      <xdr:col>81</xdr:col>
      <xdr:colOff>44450</xdr:colOff>
      <xdr:row>64</xdr:row>
      <xdr:rowOff>138303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8938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94869</xdr:rowOff>
    </xdr:from>
    <xdr:to>
      <xdr:col>77</xdr:col>
      <xdr:colOff>44450</xdr:colOff>
      <xdr:row>64</xdr:row>
      <xdr:rowOff>116586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6766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160147</xdr:rowOff>
    </xdr:from>
    <xdr:to>
      <xdr:col>77</xdr:col>
      <xdr:colOff>95250</xdr:colOff>
      <xdr:row>63</xdr:row>
      <xdr:rowOff>90297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100474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8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90043</xdr:rowOff>
    </xdr:from>
    <xdr:to>
      <xdr:col>72</xdr:col>
      <xdr:colOff>203200</xdr:colOff>
      <xdr:row>64</xdr:row>
      <xdr:rowOff>94869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6284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102887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82804</xdr:rowOff>
    </xdr:from>
    <xdr:to>
      <xdr:col>68</xdr:col>
      <xdr:colOff>152400</xdr:colOff>
      <xdr:row>64</xdr:row>
      <xdr:rowOff>90043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556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136017</xdr:rowOff>
    </xdr:from>
    <xdr:to>
      <xdr:col>64</xdr:col>
      <xdr:colOff>152400</xdr:colOff>
      <xdr:row>63</xdr:row>
      <xdr:rowOff>66167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76344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3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87503</xdr:rowOff>
    </xdr:from>
    <xdr:to>
      <xdr:col>81</xdr:col>
      <xdr:colOff>95250</xdr:colOff>
      <xdr:row>65</xdr:row>
      <xdr:rowOff>17653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59580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3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65786</xdr:rowOff>
    </xdr:from>
    <xdr:to>
      <xdr:col>77</xdr:col>
      <xdr:colOff>95250</xdr:colOff>
      <xdr:row>64</xdr:row>
      <xdr:rowOff>167386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152163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44069</xdr:rowOff>
    </xdr:from>
    <xdr:to>
      <xdr:col>73</xdr:col>
      <xdr:colOff>44450</xdr:colOff>
      <xdr:row>64</xdr:row>
      <xdr:rowOff>145669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130446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0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39243</xdr:rowOff>
    </xdr:from>
    <xdr:to>
      <xdr:col>68</xdr:col>
      <xdr:colOff>203200</xdr:colOff>
      <xdr:row>64</xdr:row>
      <xdr:rowOff>140843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125620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32004</xdr:rowOff>
    </xdr:from>
    <xdr:to>
      <xdr:col>64</xdr:col>
      <xdr:colOff>152400</xdr:colOff>
      <xdr:row>64</xdr:row>
      <xdr:rowOff>133604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118381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合併特例債や臨時財政対策債等の元利償還の開始に伴い、公債費が増加したものの、普通交付税等の増加により、標準財政規模が増加したため、前年度と比較すると横ばいの状況となっている。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類似団体平均及び全国平均と比較すると悪い状況となっているが、愛媛県平均と比較すると良い状況である。</a:t>
          </a:r>
        </a:p>
        <a:p>
          <a:r>
            <a:rPr kumimoji="1" lang="ja-JP" altLang="en-US" sz="1100">
              <a:latin typeface="ＭＳ Ｐゴシック" panose="020B0600070205080204" pitchFamily="50" charset="-128"/>
              <a:ea typeface="ＭＳ Ｐゴシック" panose="020B0600070205080204" pitchFamily="50" charset="-128"/>
            </a:rPr>
            <a:t>　今後、近年の大型事業の実施に伴い借り入れた合併特例債等の市債の償還が本格化することに加え、さらに大型事業の実施に伴う地方債の借入を予定していることから、公債費の増加が見込まれており、財政環境は厳しい状況が続いていくものと認識し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22578</xdr:rowOff>
    </xdr:from>
    <xdr:to>
      <xdr:col>81</xdr:col>
      <xdr:colOff>44450</xdr:colOff>
      <xdr:row>41</xdr:row>
      <xdr:rowOff>22578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22578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62795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386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119239</xdr:rowOff>
    </xdr:from>
    <xdr:to>
      <xdr:col>73</xdr:col>
      <xdr:colOff>44450</xdr:colOff>
      <xdr:row>42</xdr:row>
      <xdr:rowOff>49389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34166</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62795</xdr:rowOff>
    </xdr:from>
    <xdr:to>
      <xdr:col>68</xdr:col>
      <xdr:colOff>152400</xdr:colOff>
      <xdr:row>41</xdr:row>
      <xdr:rowOff>116417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922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115305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7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129822</xdr:rowOff>
    </xdr:from>
    <xdr:to>
      <xdr:col>73</xdr:col>
      <xdr:colOff>44450</xdr:colOff>
      <xdr:row>41</xdr:row>
      <xdr:rowOff>59972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70149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11995</xdr:rowOff>
    </xdr:from>
    <xdr:to>
      <xdr:col>68</xdr:col>
      <xdr:colOff>203200</xdr:colOff>
      <xdr:row>41</xdr:row>
      <xdr:rowOff>113595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123772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当年度は、算定上の分子となる市債残高の減少や減債・財政調整基金</a:t>
          </a:r>
          <a:r>
            <a:rPr kumimoji="1" lang="ja-JP" altLang="en-US" sz="1300">
              <a:latin typeface="ＭＳ ゴシック" panose="020B0609070205080204" pitchFamily="49" charset="-128"/>
              <a:ea typeface="ＭＳ ゴシック" panose="020B0609070205080204" pitchFamily="49" charset="-128"/>
            </a:rPr>
            <a:t>残高の増加により、公債費に充当可能な財源が増加したことに加え、</a:t>
          </a:r>
          <a:r>
            <a:rPr kumimoji="1" lang="ja-JP" altLang="en-US" sz="1300">
              <a:latin typeface="ＭＳ Ｐゴシック" panose="020B0600070205080204" pitchFamily="50" charset="-128"/>
              <a:ea typeface="ＭＳ Ｐゴシック" panose="020B0600070205080204" pitchFamily="50" charset="-128"/>
            </a:rPr>
            <a:t>算定上の分母となる標準財政規模が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普通交付税の増等により</a:t>
          </a:r>
          <a:r>
            <a:rPr kumimoji="1" lang="ja-JP" altLang="en-US" sz="1300">
              <a:latin typeface="ＭＳ Ｐゴシック" panose="020B0600070205080204" pitchFamily="50" charset="-128"/>
              <a:ea typeface="ＭＳ Ｐゴシック" panose="020B0600070205080204" pitchFamily="50" charset="-128"/>
            </a:rPr>
            <a:t>増加したことから、前年度から</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全国、愛媛県、類似団体平均のいずれの数値よりも悪い状況にあり、今後も大型事業の実施に伴う合併特例債等の借入が見込まれることから、実施方針や事業規模の精査により、経費削減に努め、市債借入額の抑制を図る必要があ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23213</xdr:rowOff>
    </xdr:from>
    <xdr:to>
      <xdr:col>81</xdr:col>
      <xdr:colOff>44450</xdr:colOff>
      <xdr:row>19</xdr:row>
      <xdr:rowOff>164112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109313"/>
          <a:ext cx="838200" cy="3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164112</xdr:rowOff>
    </xdr:from>
    <xdr:to>
      <xdr:col>77</xdr:col>
      <xdr:colOff>44450</xdr:colOff>
      <xdr:row>20</xdr:row>
      <xdr:rowOff>52987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42166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33937</xdr:rowOff>
    </xdr:from>
    <xdr:to>
      <xdr:col>77</xdr:col>
      <xdr:colOff>95250</xdr:colOff>
      <xdr:row>17</xdr:row>
      <xdr:rowOff>135537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145714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1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97084</xdr:rowOff>
    </xdr:from>
    <xdr:to>
      <xdr:col>72</xdr:col>
      <xdr:colOff>203200</xdr:colOff>
      <xdr:row>20</xdr:row>
      <xdr:rowOff>52987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354634"/>
          <a:ext cx="8890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68792</xdr:rowOff>
    </xdr:from>
    <xdr:to>
      <xdr:col>73</xdr:col>
      <xdr:colOff>44450</xdr:colOff>
      <xdr:row>17</xdr:row>
      <xdr:rowOff>170392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98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9119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75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22013</xdr:rowOff>
    </xdr:from>
    <xdr:to>
      <xdr:col>68</xdr:col>
      <xdr:colOff>152400</xdr:colOff>
      <xdr:row>19</xdr:row>
      <xdr:rowOff>97084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279563"/>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37959</xdr:rowOff>
    </xdr:from>
    <xdr:to>
      <xdr:col>68</xdr:col>
      <xdr:colOff>203200</xdr:colOff>
      <xdr:row>17</xdr:row>
      <xdr:rowOff>139559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95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149736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2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91581</xdr:rowOff>
    </xdr:from>
    <xdr:to>
      <xdr:col>64</xdr:col>
      <xdr:colOff>152400</xdr:colOff>
      <xdr:row>18</xdr:row>
      <xdr:rowOff>21731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300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31908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7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143863</xdr:rowOff>
    </xdr:from>
    <xdr:to>
      <xdr:col>81</xdr:col>
      <xdr:colOff>95250</xdr:colOff>
      <xdr:row>18</xdr:row>
      <xdr:rowOff>74013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115940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03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113312</xdr:rowOff>
    </xdr:from>
    <xdr:to>
      <xdr:col>77</xdr:col>
      <xdr:colOff>95250</xdr:colOff>
      <xdr:row>20</xdr:row>
      <xdr:rowOff>43462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3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28239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457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2187</xdr:rowOff>
    </xdr:from>
    <xdr:to>
      <xdr:col>73</xdr:col>
      <xdr:colOff>44450</xdr:colOff>
      <xdr:row>20</xdr:row>
      <xdr:rowOff>103787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4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88564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51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46284</xdr:rowOff>
    </xdr:from>
    <xdr:to>
      <xdr:col>68</xdr:col>
      <xdr:colOff>203200</xdr:colOff>
      <xdr:row>19</xdr:row>
      <xdr:rowOff>147884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132661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3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142663</xdr:rowOff>
    </xdr:from>
    <xdr:to>
      <xdr:col>64</xdr:col>
      <xdr:colOff>152400</xdr:colOff>
      <xdr:row>19</xdr:row>
      <xdr:rowOff>72813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57590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136017</xdr:colOff>
      <xdr:row>26</xdr:row>
      <xdr:rowOff>54638</xdr:rowOff>
    </xdr:from>
    <xdr:ext cx="9099176" cy="486336"/>
    <xdr:sp macro="" textlink="">
      <xdr:nvSpPr>
        <xdr:cNvPr id="473" name="テキスト ボックス 472">
          <a:extLst>
            <a:ext uri="{FF2B5EF4-FFF2-40B4-BE49-F238E27FC236}">
              <a16:creationId xmlns:a16="http://schemas.microsoft.com/office/drawing/2014/main" id="{B7833EC5-7802-49C9-93AF-5F55205E114C}"/>
            </a:ext>
          </a:extLst>
        </xdr:cNvPr>
        <xdr:cNvSpPr txBox="1"/>
      </xdr:nvSpPr>
      <xdr:spPr>
        <a:xfrm>
          <a:off x="703576" y="4426941"/>
          <a:ext cx="9099176" cy="486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般職・特別職退職手当等が減少し、体育施設に指定管理者制度を導入したことにより会計年度職員報酬が減少したこと等に加え、普通交付税等が増加したことにより経常一般財源が大幅に増加したため、前年度より</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改善されている。全国平均より良い状況となっているが、類似団体平均及び愛媛県平均よりも悪い状況となっている。今後は、支所機能見直しによる組織のスリム化をはじめ事務事業の見直し、公共施設マネジメントによる公共施設の適正配置等により、人件費関係経費全体について削減を推し進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25400</xdr:rowOff>
    </xdr:from>
    <xdr:to>
      <xdr:col>24</xdr:col>
      <xdr:colOff>114300</xdr:colOff>
      <xdr:row>40</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8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38100</xdr:rowOff>
    </xdr:from>
    <xdr:to>
      <xdr:col>24</xdr:col>
      <xdr:colOff>25400</xdr:colOff>
      <xdr:row>40</xdr:row>
      <xdr:rowOff>114300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32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0</xdr:rowOff>
    </xdr:from>
    <xdr:to>
      <xdr:col>19</xdr:col>
      <xdr:colOff>187325</xdr:colOff>
      <xdr:row>40</xdr:row>
      <xdr:rowOff>114300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15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0</xdr:rowOff>
    </xdr:from>
    <xdr:to>
      <xdr:col>15</xdr:col>
      <xdr:colOff>98425</xdr:colOff>
      <xdr:row>39</xdr:row>
      <xdr:rowOff>44450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15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0</xdr:rowOff>
    </xdr:from>
    <xdr:to>
      <xdr:col>15</xdr:col>
      <xdr:colOff>149225</xdr:colOff>
      <xdr:row>36</xdr:row>
      <xdr:rowOff>101600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63500</xdr:rowOff>
    </xdr:from>
    <xdr:to>
      <xdr:col>11</xdr:col>
      <xdr:colOff>9525</xdr:colOff>
      <xdr:row>39</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7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63500</xdr:rowOff>
    </xdr:from>
    <xdr:to>
      <xdr:col>20</xdr:col>
      <xdr:colOff>38100</xdr:colOff>
      <xdr:row>40</xdr:row>
      <xdr:rowOff>165100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0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120650</xdr:rowOff>
    </xdr:from>
    <xdr:to>
      <xdr:col>15</xdr:col>
      <xdr:colOff>149225</xdr:colOff>
      <xdr:row>38</xdr:row>
      <xdr:rowOff>50800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165100</xdr:rowOff>
    </xdr:from>
    <xdr:to>
      <xdr:col>11</xdr:col>
      <xdr:colOff>60325</xdr:colOff>
      <xdr:row>39</xdr:row>
      <xdr:rowOff>95250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99077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体育施設に指定管理者制度を導入したこと等により、経費は増加しているが、普通交付税等が増加したことにより経常一般財源が増加したため、前年度より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改善されている。愛媛県平均より悪い状況ではあるものの、全国平均及び類似団体平均よりは、良い状況となっている。引き続き、公共施設マネジメントによる施設の適正配置・有効活用や事務事業の必要性・効率化を精査し、コスト削減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1814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688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17</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450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48986</xdr:rowOff>
    </xdr:from>
    <xdr:to>
      <xdr:col>74</xdr:col>
      <xdr:colOff>31750</xdr:colOff>
      <xdr:row>16</xdr:row>
      <xdr:rowOff>150586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介護給付費・訓練等給付費等により経費は増加しているが、普通交付税等が増加したことにより経常一般財源が大幅に増加したため、前年度より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されている。全国平均より良い状況ではあるが、類似団体平均及び愛媛県平均と比較すると悪い状況である。今後も、社会保障経費の充実により、扶助費は今後も増加が見込まれることから、事業効果やサービス水準を検討し、適正化を図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52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60</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282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61</xdr:row>
      <xdr:rowOff>0</xdr:rowOff>
    </xdr:from>
    <xdr:to>
      <xdr:col>20</xdr:col>
      <xdr:colOff>38100</xdr:colOff>
      <xdr:row>61</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86377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54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60</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044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61</xdr:row>
      <xdr:rowOff>152400</xdr:rowOff>
    </xdr:from>
    <xdr:to>
      <xdr:col>15</xdr:col>
      <xdr:colOff>149225</xdr:colOff>
      <xdr:row>62</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67327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152400</xdr:rowOff>
    </xdr:from>
    <xdr:to>
      <xdr:col>11</xdr:col>
      <xdr:colOff>60325</xdr:colOff>
      <xdr:row>61</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95250</xdr:rowOff>
    </xdr:from>
    <xdr:to>
      <xdr:col>6</xdr:col>
      <xdr:colOff>171450</xdr:colOff>
      <xdr:row>61</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1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3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投資・出資金・貸付金の減少等に加え、普通交付税等が増加したことにより経常一般財源が大幅に増加したため、前年度から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改善されている。しかし、全国、愛媛県、類似団体平均より悪い状況となっており、特別会計の収支改善による繰出金の抑制や、公共施設マネジメントによる施設の適正配置や長期的視点にたった施設の修繕・更新計画を策定するなど、事業費の抑制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60</xdr:row>
      <xdr:rowOff>38100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56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38100</xdr:rowOff>
    </xdr:from>
    <xdr:to>
      <xdr:col>82</xdr:col>
      <xdr:colOff>196850</xdr:colOff>
      <xdr:row>60</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2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58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60977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61</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223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31750</xdr:rowOff>
    </xdr:from>
    <xdr:to>
      <xdr:col>73</xdr:col>
      <xdr:colOff>180975</xdr:colOff>
      <xdr:row>61</xdr:row>
      <xdr:rowOff>82550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49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6350</xdr:rowOff>
    </xdr:from>
    <xdr:to>
      <xdr:col>69</xdr:col>
      <xdr:colOff>92075</xdr:colOff>
      <xdr:row>61</xdr:row>
      <xdr:rowOff>82550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6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152400</xdr:rowOff>
    </xdr:from>
    <xdr:to>
      <xdr:col>74</xdr:col>
      <xdr:colOff>31750</xdr:colOff>
      <xdr:row>61</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31750</xdr:rowOff>
    </xdr:from>
    <xdr:to>
      <xdr:col>69</xdr:col>
      <xdr:colOff>142875</xdr:colOff>
      <xdr:row>61</xdr:row>
      <xdr:rowOff>133350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127000</xdr:rowOff>
    </xdr:from>
    <xdr:to>
      <xdr:col>65</xdr:col>
      <xdr:colOff>53975</xdr:colOff>
      <xdr:row>61</xdr:row>
      <xdr:rowOff>57150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41927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賦課徴収費の減少等に加え、普通交付税等が増加したことにより経常一般財源が大幅に増加したため、前年度より</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ポイント改善されている。全国、愛媛県、類似団体平均より良い状況で推移しており、引き続き事業の必要性を精査し、事業の廃止、縮小、統合や補助率の見直し等、効率的な運用に努める。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39</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9686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34</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8968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136144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8648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49276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8648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49276</xdr:rowOff>
    </xdr:from>
    <xdr:to>
      <xdr:col>69</xdr:col>
      <xdr:colOff>92075</xdr:colOff>
      <xdr:row>34</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878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80281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xdr:rowOff>
    </xdr:from>
    <xdr:to>
      <xdr:col>82</xdr:col>
      <xdr:colOff>158750</xdr:colOff>
      <xdr:row>34</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96791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169926</xdr:rowOff>
    </xdr:from>
    <xdr:to>
      <xdr:col>69</xdr:col>
      <xdr:colOff>142875</xdr:colOff>
      <xdr:row>34</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169926</xdr:rowOff>
    </xdr:from>
    <xdr:to>
      <xdr:col>65</xdr:col>
      <xdr:colOff>53975</xdr:colOff>
      <xdr:row>34</xdr:row>
      <xdr:rowOff>100076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110253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昨年度より公債費は増加したが、普通交付税等が増加したことにより経常一般財源が大幅に増加したため、前年度より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改善されている。全国平均、愛媛県平均より良い状況であるが、類似団体平均と比較すると悪い状況である。今後、近年の大型事業の実施に伴い借り入れた合併特例債等の市債の償還が本格化することに加え、給食センター整備等の大型事業の実施が予定されていることから、公債費の増加を見込んでおり、財政環境は厳しい状況が続いていくものと認識し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86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181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31750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人件費及び補助費等が減少したことに加え、普通交付税等が増加したことにより経常一般財源が大幅に増加したため、前年度から</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ポイント改善されている。全国、愛媛県、類似団体平均より良い状況となっている。今後も、公共施設マネジメントによる長期的視点にたった施設の修繕・更新計画を策定するなど、事業費のさらなる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77</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14884"/>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42418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83565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83565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074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xdr:rowOff>
    </xdr:from>
    <xdr:to>
      <xdr:col>82</xdr:col>
      <xdr:colOff>158750</xdr:colOff>
      <xdr:row>75</xdr:row>
      <xdr:rowOff>106934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21861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171310</xdr:rowOff>
    </xdr:from>
    <xdr:to>
      <xdr:col>29</xdr:col>
      <xdr:colOff>127000</xdr:colOff>
      <xdr:row>16</xdr:row>
      <xdr:rowOff>28988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90685"/>
          <a:ext cx="647700" cy="29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171310</xdr:rowOff>
    </xdr:from>
    <xdr:to>
      <xdr:col>26</xdr:col>
      <xdr:colOff>50800</xdr:colOff>
      <xdr:row>16</xdr:row>
      <xdr:rowOff>27692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0685"/>
          <a:ext cx="698500" cy="27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23355</xdr:rowOff>
    </xdr:from>
    <xdr:to>
      <xdr:col>26</xdr:col>
      <xdr:colOff>101600</xdr:colOff>
      <xdr:row>16</xdr:row>
      <xdr:rowOff>124955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1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109732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27692</xdr:rowOff>
    </xdr:from>
    <xdr:to>
      <xdr:col>22</xdr:col>
      <xdr:colOff>114300</xdr:colOff>
      <xdr:row>16</xdr:row>
      <xdr:rowOff>126600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18517"/>
          <a:ext cx="698500" cy="9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36462</xdr:rowOff>
    </xdr:from>
    <xdr:to>
      <xdr:col>22</xdr:col>
      <xdr:colOff>165100</xdr:colOff>
      <xdr:row>16</xdr:row>
      <xdr:rowOff>138062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7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122839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126600</xdr:rowOff>
    </xdr:from>
    <xdr:to>
      <xdr:col>18</xdr:col>
      <xdr:colOff>177800</xdr:colOff>
      <xdr:row>16</xdr:row>
      <xdr:rowOff>152965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7425"/>
          <a:ext cx="698500" cy="2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66542</xdr:rowOff>
    </xdr:from>
    <xdr:to>
      <xdr:col>19</xdr:col>
      <xdr:colOff>38100</xdr:colOff>
      <xdr:row>16</xdr:row>
      <xdr:rowOff>168142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57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6869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84792</xdr:rowOff>
    </xdr:from>
    <xdr:to>
      <xdr:col>15</xdr:col>
      <xdr:colOff>101600</xdr:colOff>
      <xdr:row>17</xdr:row>
      <xdr:rowOff>14942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7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25119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4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149638</xdr:rowOff>
    </xdr:from>
    <xdr:to>
      <xdr:col>29</xdr:col>
      <xdr:colOff>177800</xdr:colOff>
      <xdr:row>16</xdr:row>
      <xdr:rowOff>79788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166165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120510</xdr:rowOff>
    </xdr:from>
    <xdr:to>
      <xdr:col>26</xdr:col>
      <xdr:colOff>101600</xdr:colOff>
      <xdr:row>16</xdr:row>
      <xdr:rowOff>50660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3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60837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08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148342</xdr:rowOff>
    </xdr:from>
    <xdr:to>
      <xdr:col>22</xdr:col>
      <xdr:colOff>165100</xdr:colOff>
      <xdr:row>16</xdr:row>
      <xdr:rowOff>78492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6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88669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75800</xdr:rowOff>
    </xdr:from>
    <xdr:to>
      <xdr:col>19</xdr:col>
      <xdr:colOff>38100</xdr:colOff>
      <xdr:row>17</xdr:row>
      <xdr:rowOff>5950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162177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102165</xdr:rowOff>
    </xdr:from>
    <xdr:to>
      <xdr:col>15</xdr:col>
      <xdr:colOff>101600</xdr:colOff>
      <xdr:row>17</xdr:row>
      <xdr:rowOff>32315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7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153609</xdr:rowOff>
    </xdr:from>
    <xdr:to>
      <xdr:col>29</xdr:col>
      <xdr:colOff>127000</xdr:colOff>
      <xdr:row>35</xdr:row>
      <xdr:rowOff>173314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63959"/>
          <a:ext cx="647700" cy="1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173314</xdr:rowOff>
    </xdr:from>
    <xdr:to>
      <xdr:col>26</xdr:col>
      <xdr:colOff>50800</xdr:colOff>
      <xdr:row>35</xdr:row>
      <xdr:rowOff>278059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83664"/>
          <a:ext cx="698500" cy="10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118080</xdr:rowOff>
    </xdr:from>
    <xdr:to>
      <xdr:col>26</xdr:col>
      <xdr:colOff>101600</xdr:colOff>
      <xdr:row>35</xdr:row>
      <xdr:rowOff>219680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2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229857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49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237871</xdr:rowOff>
    </xdr:from>
    <xdr:to>
      <xdr:col>22</xdr:col>
      <xdr:colOff>114300</xdr:colOff>
      <xdr:row>35</xdr:row>
      <xdr:rowOff>278059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48221"/>
          <a:ext cx="698500" cy="4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85618</xdr:rowOff>
    </xdr:from>
    <xdr:to>
      <xdr:col>22</xdr:col>
      <xdr:colOff>165100</xdr:colOff>
      <xdr:row>35</xdr:row>
      <xdr:rowOff>187218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95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197395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6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237871</xdr:rowOff>
    </xdr:from>
    <xdr:to>
      <xdr:col>18</xdr:col>
      <xdr:colOff>177800</xdr:colOff>
      <xdr:row>35</xdr:row>
      <xdr:rowOff>239288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48221"/>
          <a:ext cx="698500" cy="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88178</xdr:rowOff>
    </xdr:from>
    <xdr:to>
      <xdr:col>19</xdr:col>
      <xdr:colOff>38100</xdr:colOff>
      <xdr:row>35</xdr:row>
      <xdr:rowOff>189778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98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199955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4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61387</xdr:rowOff>
    </xdr:from>
    <xdr:to>
      <xdr:col>15</xdr:col>
      <xdr:colOff>101600</xdr:colOff>
      <xdr:row>35</xdr:row>
      <xdr:rowOff>162987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71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173164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4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102809</xdr:rowOff>
    </xdr:from>
    <xdr:to>
      <xdr:col>29</xdr:col>
      <xdr:colOff>177800</xdr:colOff>
      <xdr:row>35</xdr:row>
      <xdr:rowOff>204409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1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290786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5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122514</xdr:rowOff>
    </xdr:from>
    <xdr:to>
      <xdr:col>26</xdr:col>
      <xdr:colOff>101600</xdr:colOff>
      <xdr:row>35</xdr:row>
      <xdr:rowOff>224114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3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208891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81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227259</xdr:rowOff>
    </xdr:from>
    <xdr:to>
      <xdr:col>22</xdr:col>
      <xdr:colOff>165100</xdr:colOff>
      <xdr:row>35</xdr:row>
      <xdr:rowOff>328859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3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313636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187071</xdr:rowOff>
    </xdr:from>
    <xdr:to>
      <xdr:col>19</xdr:col>
      <xdr:colOff>38100</xdr:colOff>
      <xdr:row>35</xdr:row>
      <xdr:rowOff>288671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9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273448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8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188488</xdr:rowOff>
    </xdr:from>
    <xdr:to>
      <xdr:col>15</xdr:col>
      <xdr:colOff>101600</xdr:colOff>
      <xdr:row>35</xdr:row>
      <xdr:rowOff>290088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9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274865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8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149568</xdr:rowOff>
    </xdr:from>
    <xdr:to>
      <xdr:col>24</xdr:col>
      <xdr:colOff>63500</xdr:colOff>
      <xdr:row>33</xdr:row>
      <xdr:rowOff>20371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35968"/>
          <a:ext cx="8382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149568</xdr:rowOff>
    </xdr:from>
    <xdr:to>
      <xdr:col>19</xdr:col>
      <xdr:colOff>177800</xdr:colOff>
      <xdr:row>35</xdr:row>
      <xdr:rowOff>53213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35968"/>
          <a:ext cx="889000" cy="4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120599</xdr:rowOff>
    </xdr:from>
    <xdr:to>
      <xdr:col>20</xdr:col>
      <xdr:colOff>38100</xdr:colOff>
      <xdr:row>35</xdr:row>
      <xdr:rowOff>50749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4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41876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113792</xdr:rowOff>
    </xdr:from>
    <xdr:to>
      <xdr:col>15</xdr:col>
      <xdr:colOff>50800</xdr:colOff>
      <xdr:row>35</xdr:row>
      <xdr:rowOff>53213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43092"/>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152146</xdr:rowOff>
    </xdr:from>
    <xdr:to>
      <xdr:col>15</xdr:col>
      <xdr:colOff>101600</xdr:colOff>
      <xdr:row>36</xdr:row>
      <xdr:rowOff>82296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5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73423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113792</xdr:rowOff>
    </xdr:from>
    <xdr:to>
      <xdr:col>10</xdr:col>
      <xdr:colOff>114300</xdr:colOff>
      <xdr:row>35</xdr:row>
      <xdr:rowOff>65900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43092"/>
          <a:ext cx="8890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171234</xdr:rowOff>
    </xdr:from>
    <xdr:to>
      <xdr:col>10</xdr:col>
      <xdr:colOff>165100</xdr:colOff>
      <xdr:row>36</xdr:row>
      <xdr:rowOff>101384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51219</xdr:rowOff>
    </xdr:from>
    <xdr:to>
      <xdr:col>6</xdr:col>
      <xdr:colOff>38100</xdr:colOff>
      <xdr:row>36</xdr:row>
      <xdr:rowOff>152819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143946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1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141021</xdr:rowOff>
    </xdr:from>
    <xdr:to>
      <xdr:col>24</xdr:col>
      <xdr:colOff>114300</xdr:colOff>
      <xdr:row>33</xdr:row>
      <xdr:rowOff>71171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2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163898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7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98768</xdr:rowOff>
    </xdr:from>
    <xdr:to>
      <xdr:col>20</xdr:col>
      <xdr:colOff>38100</xdr:colOff>
      <xdr:row>33</xdr:row>
      <xdr:rowOff>28918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45445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xdr:rowOff>
    </xdr:from>
    <xdr:to>
      <xdr:col>15</xdr:col>
      <xdr:colOff>101600</xdr:colOff>
      <xdr:row>35</xdr:row>
      <xdr:rowOff>104013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120540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62992</xdr:rowOff>
    </xdr:from>
    <xdr:to>
      <xdr:col>10</xdr:col>
      <xdr:colOff>165100</xdr:colOff>
      <xdr:row>34</xdr:row>
      <xdr:rowOff>164592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9669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15100</xdr:rowOff>
    </xdr:from>
    <xdr:to>
      <xdr:col>6</xdr:col>
      <xdr:colOff>38100</xdr:colOff>
      <xdr:row>35</xdr:row>
      <xdr:rowOff>116700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133227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9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26576</xdr:rowOff>
    </xdr:from>
    <xdr:to>
      <xdr:col>24</xdr:col>
      <xdr:colOff>63500</xdr:colOff>
      <xdr:row>56</xdr:row>
      <xdr:rowOff>155735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56326"/>
          <a:ext cx="838200" cy="30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110603</xdr:rowOff>
    </xdr:from>
    <xdr:to>
      <xdr:col>19</xdr:col>
      <xdr:colOff>177800</xdr:colOff>
      <xdr:row>56</xdr:row>
      <xdr:rowOff>155735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11803"/>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169073</xdr:rowOff>
    </xdr:from>
    <xdr:to>
      <xdr:col>20</xdr:col>
      <xdr:colOff>38100</xdr:colOff>
      <xdr:row>54</xdr:row>
      <xdr:rowOff>99223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25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115750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110603</xdr:rowOff>
    </xdr:from>
    <xdr:to>
      <xdr:col>15</xdr:col>
      <xdr:colOff>50800</xdr:colOff>
      <xdr:row>57</xdr:row>
      <xdr:rowOff>76280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11803"/>
          <a:ext cx="889000" cy="13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165677</xdr:rowOff>
    </xdr:from>
    <xdr:to>
      <xdr:col>15</xdr:col>
      <xdr:colOff>101600</xdr:colOff>
      <xdr:row>55</xdr:row>
      <xdr:rowOff>95827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112354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19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76280</xdr:rowOff>
    </xdr:from>
    <xdr:to>
      <xdr:col>10</xdr:col>
      <xdr:colOff>114300</xdr:colOff>
      <xdr:row>57</xdr:row>
      <xdr:rowOff>122653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8930"/>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110454</xdr:rowOff>
    </xdr:from>
    <xdr:to>
      <xdr:col>10</xdr:col>
      <xdr:colOff>165100</xdr:colOff>
      <xdr:row>56</xdr:row>
      <xdr:rowOff>40604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125999</xdr:rowOff>
    </xdr:from>
    <xdr:to>
      <xdr:col>6</xdr:col>
      <xdr:colOff>38100</xdr:colOff>
      <xdr:row>56</xdr:row>
      <xdr:rowOff>56149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72676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147226</xdr:rowOff>
    </xdr:from>
    <xdr:to>
      <xdr:col>24</xdr:col>
      <xdr:colOff>114300</xdr:colOff>
      <xdr:row>55</xdr:row>
      <xdr:rowOff>77376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125653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8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104935</xdr:rowOff>
    </xdr:from>
    <xdr:to>
      <xdr:col>20</xdr:col>
      <xdr:colOff>38100</xdr:colOff>
      <xdr:row>57</xdr:row>
      <xdr:rowOff>35085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26212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59803</xdr:rowOff>
    </xdr:from>
    <xdr:to>
      <xdr:col>15</xdr:col>
      <xdr:colOff>101600</xdr:colOff>
      <xdr:row>56</xdr:row>
      <xdr:rowOff>161403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152530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25480</xdr:rowOff>
    </xdr:from>
    <xdr:to>
      <xdr:col>10</xdr:col>
      <xdr:colOff>165100</xdr:colOff>
      <xdr:row>57</xdr:row>
      <xdr:rowOff>127080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118207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9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71853</xdr:rowOff>
    </xdr:from>
    <xdr:to>
      <xdr:col>6</xdr:col>
      <xdr:colOff>38100</xdr:colOff>
      <xdr:row>58</xdr:row>
      <xdr:rowOff>2003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164580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7003</xdr:rowOff>
    </xdr:from>
    <xdr:to>
      <xdr:col>24</xdr:col>
      <xdr:colOff>63500</xdr:colOff>
      <xdr:row>76</xdr:row>
      <xdr:rowOff>75256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037203"/>
          <a:ext cx="8382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9834</xdr:rowOff>
    </xdr:from>
    <xdr:to>
      <xdr:col>19</xdr:col>
      <xdr:colOff>177800</xdr:colOff>
      <xdr:row>76</xdr:row>
      <xdr:rowOff>75256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040034"/>
          <a:ext cx="889000" cy="6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11067</xdr:rowOff>
    </xdr:from>
    <xdr:to>
      <xdr:col>20</xdr:col>
      <xdr:colOff>38100</xdr:colOff>
      <xdr:row>75</xdr:row>
      <xdr:rowOff>112667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86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129194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64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9834</xdr:rowOff>
    </xdr:from>
    <xdr:to>
      <xdr:col>15</xdr:col>
      <xdr:colOff>50800</xdr:colOff>
      <xdr:row>76</xdr:row>
      <xdr:rowOff>23440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040034"/>
          <a:ext cx="889000" cy="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11937</xdr:rowOff>
    </xdr:from>
    <xdr:to>
      <xdr:col>15</xdr:col>
      <xdr:colOff>101600</xdr:colOff>
      <xdr:row>76</xdr:row>
      <xdr:rowOff>113537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4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104664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3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23440</xdr:rowOff>
    </xdr:from>
    <xdr:to>
      <xdr:col>10</xdr:col>
      <xdr:colOff>114300</xdr:colOff>
      <xdr:row>76</xdr:row>
      <xdr:rowOff>90497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053640"/>
          <a:ext cx="889000" cy="6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143438</xdr:rowOff>
    </xdr:from>
    <xdr:to>
      <xdr:col>10</xdr:col>
      <xdr:colOff>165100</xdr:colOff>
      <xdr:row>76</xdr:row>
      <xdr:rowOff>73588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90115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7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108386</xdr:rowOff>
    </xdr:from>
    <xdr:to>
      <xdr:col>6</xdr:col>
      <xdr:colOff>38100</xdr:colOff>
      <xdr:row>76</xdr:row>
      <xdr:rowOff>38536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6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55063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74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127653</xdr:rowOff>
    </xdr:from>
    <xdr:to>
      <xdr:col>24</xdr:col>
      <xdr:colOff>114300</xdr:colOff>
      <xdr:row>76</xdr:row>
      <xdr:rowOff>57804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864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150530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83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24456</xdr:rowOff>
    </xdr:from>
    <xdr:to>
      <xdr:col>20</xdr:col>
      <xdr:colOff>38100</xdr:colOff>
      <xdr:row>76</xdr:row>
      <xdr:rowOff>126056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117183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1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130484</xdr:rowOff>
    </xdr:from>
    <xdr:to>
      <xdr:col>15</xdr:col>
      <xdr:colOff>101600</xdr:colOff>
      <xdr:row>76</xdr:row>
      <xdr:rowOff>60634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9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77161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76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144090</xdr:rowOff>
    </xdr:from>
    <xdr:to>
      <xdr:col>10</xdr:col>
      <xdr:colOff>165100</xdr:colOff>
      <xdr:row>76</xdr:row>
      <xdr:rowOff>74240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0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65367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39697</xdr:rowOff>
    </xdr:from>
    <xdr:to>
      <xdr:col>6</xdr:col>
      <xdr:colOff>38100</xdr:colOff>
      <xdr:row>76</xdr:row>
      <xdr:rowOff>141297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0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132424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16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63539</xdr:rowOff>
    </xdr:from>
    <xdr:to>
      <xdr:col>24</xdr:col>
      <xdr:colOff>62865</xdr:colOff>
      <xdr:row>97</xdr:row>
      <xdr:rowOff>160655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94039"/>
          <a:ext cx="1270" cy="1297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164482</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160655</xdr:rowOff>
    </xdr:from>
    <xdr:to>
      <xdr:col>24</xdr:col>
      <xdr:colOff>152400</xdr:colOff>
      <xdr:row>97</xdr:row>
      <xdr:rowOff>160655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9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10216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63539</xdr:rowOff>
    </xdr:from>
    <xdr:to>
      <xdr:col>24</xdr:col>
      <xdr:colOff>152400</xdr:colOff>
      <xdr:row>90</xdr:row>
      <xdr:rowOff>63539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33973</xdr:rowOff>
    </xdr:from>
    <xdr:to>
      <xdr:col>24</xdr:col>
      <xdr:colOff>63500</xdr:colOff>
      <xdr:row>96</xdr:row>
      <xdr:rowOff>137757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635923"/>
          <a:ext cx="838200" cy="96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139107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83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160680</xdr:rowOff>
    </xdr:from>
    <xdr:to>
      <xdr:col>24</xdr:col>
      <xdr:colOff>114300</xdr:colOff>
      <xdr:row>94</xdr:row>
      <xdr:rowOff>90830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0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137757</xdr:rowOff>
    </xdr:from>
    <xdr:to>
      <xdr:col>19</xdr:col>
      <xdr:colOff>177800</xdr:colOff>
      <xdr:row>96</xdr:row>
      <xdr:rowOff>149492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96957"/>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57505</xdr:rowOff>
    </xdr:from>
    <xdr:to>
      <xdr:col>20</xdr:col>
      <xdr:colOff>38100</xdr:colOff>
      <xdr:row>91</xdr:row>
      <xdr:rowOff>159105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65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4182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43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149492</xdr:rowOff>
    </xdr:from>
    <xdr:to>
      <xdr:col>15</xdr:col>
      <xdr:colOff>50800</xdr:colOff>
      <xdr:row>98</xdr:row>
      <xdr:rowOff>19875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08692"/>
          <a:ext cx="889000" cy="2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92</xdr:row>
      <xdr:rowOff>160680</xdr:rowOff>
    </xdr:from>
    <xdr:to>
      <xdr:col>15</xdr:col>
      <xdr:colOff>101600</xdr:colOff>
      <xdr:row>93</xdr:row>
      <xdr:rowOff>90830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593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107357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570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106896</xdr:rowOff>
    </xdr:from>
    <xdr:to>
      <xdr:col>10</xdr:col>
      <xdr:colOff>114300</xdr:colOff>
      <xdr:row>98</xdr:row>
      <xdr:rowOff>19875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737546"/>
          <a:ext cx="889000" cy="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38342</xdr:rowOff>
    </xdr:from>
    <xdr:to>
      <xdr:col>10</xdr:col>
      <xdr:colOff>165100</xdr:colOff>
      <xdr:row>94</xdr:row>
      <xdr:rowOff>139942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15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156469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5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102693</xdr:rowOff>
    </xdr:from>
    <xdr:to>
      <xdr:col>6</xdr:col>
      <xdr:colOff>38100</xdr:colOff>
      <xdr:row>95</xdr:row>
      <xdr:rowOff>32843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2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49370</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599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154623</xdr:rowOff>
    </xdr:from>
    <xdr:to>
      <xdr:col>24</xdr:col>
      <xdr:colOff>114300</xdr:colOff>
      <xdr:row>91</xdr:row>
      <xdr:rowOff>84773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5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6050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43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86957</xdr:rowOff>
    </xdr:from>
    <xdr:to>
      <xdr:col>20</xdr:col>
      <xdr:colOff>38100</xdr:colOff>
      <xdr:row>97</xdr:row>
      <xdr:rowOff>17107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8234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3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98692</xdr:rowOff>
    </xdr:from>
    <xdr:to>
      <xdr:col>15</xdr:col>
      <xdr:colOff>101600</xdr:colOff>
      <xdr:row>97</xdr:row>
      <xdr:rowOff>28842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19969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65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140525</xdr:rowOff>
    </xdr:from>
    <xdr:to>
      <xdr:col>10</xdr:col>
      <xdr:colOff>165100</xdr:colOff>
      <xdr:row>98</xdr:row>
      <xdr:rowOff>70675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61802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56096</xdr:rowOff>
    </xdr:from>
    <xdr:to>
      <xdr:col>6</xdr:col>
      <xdr:colOff>38100</xdr:colOff>
      <xdr:row>97</xdr:row>
      <xdr:rowOff>157696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148823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7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5219</xdr:rowOff>
    </xdr:from>
    <xdr:to>
      <xdr:col>55</xdr:col>
      <xdr:colOff>0</xdr:colOff>
      <xdr:row>37</xdr:row>
      <xdr:rowOff>94511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005969"/>
          <a:ext cx="838200" cy="43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5219</xdr:rowOff>
    </xdr:from>
    <xdr:to>
      <xdr:col>50</xdr:col>
      <xdr:colOff>114300</xdr:colOff>
      <xdr:row>37</xdr:row>
      <xdr:rowOff>171352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005969"/>
          <a:ext cx="889000" cy="50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27329</xdr:rowOff>
    </xdr:from>
    <xdr:to>
      <xdr:col>50</xdr:col>
      <xdr:colOff>165100</xdr:colOff>
      <xdr:row>34</xdr:row>
      <xdr:rowOff>128929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8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145456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63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171352</xdr:rowOff>
    </xdr:from>
    <xdr:to>
      <xdr:col>45</xdr:col>
      <xdr:colOff>177800</xdr:colOff>
      <xdr:row>38</xdr:row>
      <xdr:rowOff>39395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15002"/>
          <a:ext cx="889000" cy="3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24691</xdr:rowOff>
    </xdr:from>
    <xdr:to>
      <xdr:col>46</xdr:col>
      <xdr:colOff>38100</xdr:colOff>
      <xdr:row>37</xdr:row>
      <xdr:rowOff>126291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6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142818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28577</xdr:rowOff>
    </xdr:from>
    <xdr:to>
      <xdr:col>41</xdr:col>
      <xdr:colOff>50800</xdr:colOff>
      <xdr:row>38</xdr:row>
      <xdr:rowOff>39395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43677"/>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38562</xdr:rowOff>
    </xdr:from>
    <xdr:to>
      <xdr:col>41</xdr:col>
      <xdr:colOff>101600</xdr:colOff>
      <xdr:row>37</xdr:row>
      <xdr:rowOff>140162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8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156689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5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43029</xdr:rowOff>
    </xdr:from>
    <xdr:to>
      <xdr:col>36</xdr:col>
      <xdr:colOff>165100</xdr:colOff>
      <xdr:row>37</xdr:row>
      <xdr:rowOff>144629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161156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43711</xdr:rowOff>
    </xdr:from>
    <xdr:to>
      <xdr:col>55</xdr:col>
      <xdr:colOff>50800</xdr:colOff>
      <xdr:row>37</xdr:row>
      <xdr:rowOff>145311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125869</xdr:rowOff>
    </xdr:from>
    <xdr:to>
      <xdr:col>50</xdr:col>
      <xdr:colOff>165100</xdr:colOff>
      <xdr:row>35</xdr:row>
      <xdr:rowOff>56019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9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47146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604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120552</xdr:rowOff>
    </xdr:from>
    <xdr:to>
      <xdr:col>46</xdr:col>
      <xdr:colOff>38100</xdr:colOff>
      <xdr:row>38</xdr:row>
      <xdr:rowOff>50702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41829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160045</xdr:rowOff>
    </xdr:from>
    <xdr:to>
      <xdr:col>41</xdr:col>
      <xdr:colOff>101600</xdr:colOff>
      <xdr:row>38</xdr:row>
      <xdr:rowOff>90195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81322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149228</xdr:rowOff>
    </xdr:from>
    <xdr:to>
      <xdr:col>36</xdr:col>
      <xdr:colOff>165100</xdr:colOff>
      <xdr:row>38</xdr:row>
      <xdr:rowOff>79378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9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70504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78035</xdr:rowOff>
    </xdr:from>
    <xdr:to>
      <xdr:col>55</xdr:col>
      <xdr:colOff>0</xdr:colOff>
      <xdr:row>56</xdr:row>
      <xdr:rowOff>92225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79235"/>
          <a:ext cx="8382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123527</xdr:rowOff>
    </xdr:from>
    <xdr:to>
      <xdr:col>50</xdr:col>
      <xdr:colOff>114300</xdr:colOff>
      <xdr:row>56</xdr:row>
      <xdr:rowOff>78035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381827"/>
          <a:ext cx="889000" cy="29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73150</xdr:rowOff>
    </xdr:from>
    <xdr:to>
      <xdr:col>50</xdr:col>
      <xdr:colOff>165100</xdr:colOff>
      <xdr:row>56</xdr:row>
      <xdr:rowOff>3300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19827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2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123527</xdr:rowOff>
    </xdr:from>
    <xdr:to>
      <xdr:col>45</xdr:col>
      <xdr:colOff>177800</xdr:colOff>
      <xdr:row>55</xdr:row>
      <xdr:rowOff>100643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381827"/>
          <a:ext cx="889000" cy="14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77178</xdr:rowOff>
    </xdr:from>
    <xdr:to>
      <xdr:col>46</xdr:col>
      <xdr:colOff>38100</xdr:colOff>
      <xdr:row>56</xdr:row>
      <xdr:rowOff>7328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0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169905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100643</xdr:rowOff>
    </xdr:from>
    <xdr:to>
      <xdr:col>41</xdr:col>
      <xdr:colOff>50800</xdr:colOff>
      <xdr:row>55</xdr:row>
      <xdr:rowOff>110308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30393"/>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106828</xdr:rowOff>
    </xdr:from>
    <xdr:to>
      <xdr:col>41</xdr:col>
      <xdr:colOff>101600</xdr:colOff>
      <xdr:row>56</xdr:row>
      <xdr:rowOff>36978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28105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2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96586</xdr:rowOff>
    </xdr:from>
    <xdr:to>
      <xdr:col>36</xdr:col>
      <xdr:colOff>165100</xdr:colOff>
      <xdr:row>56</xdr:row>
      <xdr:rowOff>26736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2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17863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1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41425</xdr:rowOff>
    </xdr:from>
    <xdr:to>
      <xdr:col>55</xdr:col>
      <xdr:colOff>50800</xdr:colOff>
      <xdr:row>56</xdr:row>
      <xdr:rowOff>143025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4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19852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27235</xdr:rowOff>
    </xdr:from>
    <xdr:to>
      <xdr:col>50</xdr:col>
      <xdr:colOff>165100</xdr:colOff>
      <xdr:row>56</xdr:row>
      <xdr:rowOff>128835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119962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72727</xdr:rowOff>
    </xdr:from>
    <xdr:to>
      <xdr:col>46</xdr:col>
      <xdr:colOff>38100</xdr:colOff>
      <xdr:row>55</xdr:row>
      <xdr:rowOff>2877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19404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10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49843</xdr:rowOff>
    </xdr:from>
    <xdr:to>
      <xdr:col>41</xdr:col>
      <xdr:colOff>101600</xdr:colOff>
      <xdr:row>55</xdr:row>
      <xdr:rowOff>151443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167970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2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59508</xdr:rowOff>
    </xdr:from>
    <xdr:to>
      <xdr:col>36</xdr:col>
      <xdr:colOff>165100</xdr:colOff>
      <xdr:row>55</xdr:row>
      <xdr:rowOff>161108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8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6185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2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70945</xdr:rowOff>
    </xdr:from>
    <xdr:to>
      <xdr:col>55</xdr:col>
      <xdr:colOff>0</xdr:colOff>
      <xdr:row>78</xdr:row>
      <xdr:rowOff>101195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44045"/>
          <a:ext cx="838200" cy="3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108854</xdr:rowOff>
    </xdr:from>
    <xdr:to>
      <xdr:col>50</xdr:col>
      <xdr:colOff>114300</xdr:colOff>
      <xdr:row>78</xdr:row>
      <xdr:rowOff>70945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10504"/>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18217</xdr:rowOff>
    </xdr:from>
    <xdr:to>
      <xdr:col>50</xdr:col>
      <xdr:colOff>165100</xdr:colOff>
      <xdr:row>78</xdr:row>
      <xdr:rowOff>119817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9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136344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6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108854</xdr:rowOff>
    </xdr:from>
    <xdr:to>
      <xdr:col>45</xdr:col>
      <xdr:colOff>177800</xdr:colOff>
      <xdr:row>77</xdr:row>
      <xdr:rowOff>149881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10504"/>
          <a:ext cx="889000" cy="4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54549</xdr:rowOff>
    </xdr:from>
    <xdr:to>
      <xdr:col>46</xdr:col>
      <xdr:colOff>38100</xdr:colOff>
      <xdr:row>78</xdr:row>
      <xdr:rowOff>156149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147276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149881</xdr:rowOff>
    </xdr:from>
    <xdr:to>
      <xdr:col>41</xdr:col>
      <xdr:colOff>50800</xdr:colOff>
      <xdr:row>78</xdr:row>
      <xdr:rowOff>16735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51531"/>
          <a:ext cx="889000" cy="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72586</xdr:rowOff>
    </xdr:from>
    <xdr:to>
      <xdr:col>41</xdr:col>
      <xdr:colOff>101600</xdr:colOff>
      <xdr:row>79</xdr:row>
      <xdr:rowOff>2736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165313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3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49375</xdr:rowOff>
    </xdr:from>
    <xdr:to>
      <xdr:col>36</xdr:col>
      <xdr:colOff>165100</xdr:colOff>
      <xdr:row>78</xdr:row>
      <xdr:rowOff>150975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50395</xdr:rowOff>
    </xdr:from>
    <xdr:to>
      <xdr:col>55</xdr:col>
      <xdr:colOff>50800</xdr:colOff>
      <xdr:row>78</xdr:row>
      <xdr:rowOff>151995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9772</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20145</xdr:rowOff>
    </xdr:from>
    <xdr:to>
      <xdr:col>50</xdr:col>
      <xdr:colOff>165100</xdr:colOff>
      <xdr:row>78</xdr:row>
      <xdr:rowOff>121745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112872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48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58054</xdr:rowOff>
    </xdr:from>
    <xdr:to>
      <xdr:col>46</xdr:col>
      <xdr:colOff>38100</xdr:colOff>
      <xdr:row>77</xdr:row>
      <xdr:rowOff>159654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4731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3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99081</xdr:rowOff>
    </xdr:from>
    <xdr:to>
      <xdr:col>41</xdr:col>
      <xdr:colOff>101600</xdr:colOff>
      <xdr:row>78</xdr:row>
      <xdr:rowOff>29231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45758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7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137385</xdr:rowOff>
    </xdr:from>
    <xdr:to>
      <xdr:col>36</xdr:col>
      <xdr:colOff>165100</xdr:colOff>
      <xdr:row>78</xdr:row>
      <xdr:rowOff>67535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3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84062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1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71828</xdr:rowOff>
    </xdr:from>
    <xdr:to>
      <xdr:col>55</xdr:col>
      <xdr:colOff>0</xdr:colOff>
      <xdr:row>95</xdr:row>
      <xdr:rowOff>116931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359578"/>
          <a:ext cx="8382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168298</xdr:rowOff>
    </xdr:from>
    <xdr:to>
      <xdr:col>50</xdr:col>
      <xdr:colOff>114300</xdr:colOff>
      <xdr:row>95</xdr:row>
      <xdr:rowOff>116931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5770248"/>
          <a:ext cx="889000" cy="63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72417</xdr:rowOff>
    </xdr:from>
    <xdr:to>
      <xdr:col>50</xdr:col>
      <xdr:colOff>165100</xdr:colOff>
      <xdr:row>94</xdr:row>
      <xdr:rowOff>2567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19094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168298</xdr:rowOff>
    </xdr:from>
    <xdr:to>
      <xdr:col>45</xdr:col>
      <xdr:colOff>177800</xdr:colOff>
      <xdr:row>94</xdr:row>
      <xdr:rowOff>125778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5770248"/>
          <a:ext cx="889000" cy="47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113635</xdr:rowOff>
    </xdr:from>
    <xdr:to>
      <xdr:col>46</xdr:col>
      <xdr:colOff>38100</xdr:colOff>
      <xdr:row>93</xdr:row>
      <xdr:rowOff>43785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34912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59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125778</xdr:rowOff>
    </xdr:from>
    <xdr:to>
      <xdr:col>41</xdr:col>
      <xdr:colOff>50800</xdr:colOff>
      <xdr:row>95</xdr:row>
      <xdr:rowOff>89362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242078"/>
          <a:ext cx="889000" cy="13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59410</xdr:rowOff>
    </xdr:from>
    <xdr:to>
      <xdr:col>41</xdr:col>
      <xdr:colOff>101600</xdr:colOff>
      <xdr:row>93</xdr:row>
      <xdr:rowOff>161010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6087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122047</xdr:rowOff>
    </xdr:from>
    <xdr:to>
      <xdr:col>36</xdr:col>
      <xdr:colOff>165100</xdr:colOff>
      <xdr:row>94</xdr:row>
      <xdr:rowOff>52197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0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68724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58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21028</xdr:rowOff>
    </xdr:from>
    <xdr:to>
      <xdr:col>55</xdr:col>
      <xdr:colOff>50800</xdr:colOff>
      <xdr:row>95</xdr:row>
      <xdr:rowOff>122628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3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170905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66131</xdr:rowOff>
    </xdr:from>
    <xdr:to>
      <xdr:col>50</xdr:col>
      <xdr:colOff>165100</xdr:colOff>
      <xdr:row>95</xdr:row>
      <xdr:rowOff>167731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3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158858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117498</xdr:rowOff>
    </xdr:from>
    <xdr:to>
      <xdr:col>46</xdr:col>
      <xdr:colOff>38100</xdr:colOff>
      <xdr:row>92</xdr:row>
      <xdr:rowOff>47648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57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64175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54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74978</xdr:rowOff>
    </xdr:from>
    <xdr:to>
      <xdr:col>41</xdr:col>
      <xdr:colOff>101600</xdr:colOff>
      <xdr:row>95</xdr:row>
      <xdr:rowOff>5128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1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167705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8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38562</xdr:rowOff>
    </xdr:from>
    <xdr:to>
      <xdr:col>36</xdr:col>
      <xdr:colOff>165100</xdr:colOff>
      <xdr:row>95</xdr:row>
      <xdr:rowOff>140162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3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131289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1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13856</xdr:rowOff>
    </xdr:from>
    <xdr:to>
      <xdr:col>85</xdr:col>
      <xdr:colOff>127000</xdr:colOff>
      <xdr:row>39</xdr:row>
      <xdr:rowOff>24638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00406"/>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155169</xdr:rowOff>
    </xdr:from>
    <xdr:to>
      <xdr:col>81</xdr:col>
      <xdr:colOff>50800</xdr:colOff>
      <xdr:row>39</xdr:row>
      <xdr:rowOff>13856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70269"/>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xdr:rowOff>
    </xdr:from>
    <xdr:to>
      <xdr:col>81</xdr:col>
      <xdr:colOff>101600</xdr:colOff>
      <xdr:row>38</xdr:row>
      <xdr:rowOff>101956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118483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29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99543</xdr:rowOff>
    </xdr:from>
    <xdr:to>
      <xdr:col>76</xdr:col>
      <xdr:colOff>114300</xdr:colOff>
      <xdr:row>38</xdr:row>
      <xdr:rowOff>155169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14643"/>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19748</xdr:rowOff>
    </xdr:from>
    <xdr:to>
      <xdr:col>76</xdr:col>
      <xdr:colOff>165100</xdr:colOff>
      <xdr:row>38</xdr:row>
      <xdr:rowOff>121348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137875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99543</xdr:rowOff>
    </xdr:from>
    <xdr:to>
      <xdr:col>71</xdr:col>
      <xdr:colOff>177800</xdr:colOff>
      <xdr:row>38</xdr:row>
      <xdr:rowOff>162408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14643"/>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80023</xdr:rowOff>
    </xdr:from>
    <xdr:to>
      <xdr:col>72</xdr:col>
      <xdr:colOff>38100</xdr:colOff>
      <xdr:row>39</xdr:row>
      <xdr:rowOff>10173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6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95491</xdr:rowOff>
    </xdr:from>
    <xdr:to>
      <xdr:col>67</xdr:col>
      <xdr:colOff>101600</xdr:colOff>
      <xdr:row>39</xdr:row>
      <xdr:rowOff>25641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42168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145288</xdr:rowOff>
    </xdr:from>
    <xdr:to>
      <xdr:col>85</xdr:col>
      <xdr:colOff>177800</xdr:colOff>
      <xdr:row>39</xdr:row>
      <xdr:rowOff>75438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134506</xdr:rowOff>
    </xdr:from>
    <xdr:to>
      <xdr:col>81</xdr:col>
      <xdr:colOff>101600</xdr:colOff>
      <xdr:row>39</xdr:row>
      <xdr:rowOff>64656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55783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4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104369</xdr:rowOff>
    </xdr:from>
    <xdr:to>
      <xdr:col>76</xdr:col>
      <xdr:colOff>165100</xdr:colOff>
      <xdr:row>39</xdr:row>
      <xdr:rowOff>34519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25646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1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48743</xdr:rowOff>
    </xdr:from>
    <xdr:to>
      <xdr:col>72</xdr:col>
      <xdr:colOff>38100</xdr:colOff>
      <xdr:row>38</xdr:row>
      <xdr:rowOff>150343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166870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3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111608</xdr:rowOff>
    </xdr:from>
    <xdr:to>
      <xdr:col>67</xdr:col>
      <xdr:colOff>101600</xdr:colOff>
      <xdr:row>39</xdr:row>
      <xdr:rowOff>41758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32885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1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126169</xdr:rowOff>
    </xdr:from>
    <xdr:to>
      <xdr:col>85</xdr:col>
      <xdr:colOff>127000</xdr:colOff>
      <xdr:row>76</xdr:row>
      <xdr:rowOff>168025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156369"/>
          <a:ext cx="8382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168025</xdr:rowOff>
    </xdr:from>
    <xdr:to>
      <xdr:col>81</xdr:col>
      <xdr:colOff>50800</xdr:colOff>
      <xdr:row>77</xdr:row>
      <xdr:rowOff>29569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198225"/>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71558</xdr:rowOff>
    </xdr:from>
    <xdr:to>
      <xdr:col>81</xdr:col>
      <xdr:colOff>101600</xdr:colOff>
      <xdr:row>77</xdr:row>
      <xdr:rowOff>1708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0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18236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29569</xdr:rowOff>
    </xdr:from>
    <xdr:to>
      <xdr:col>76</xdr:col>
      <xdr:colOff>114300</xdr:colOff>
      <xdr:row>77</xdr:row>
      <xdr:rowOff>31333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31219"/>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63852</xdr:rowOff>
    </xdr:from>
    <xdr:to>
      <xdr:col>76</xdr:col>
      <xdr:colOff>165100</xdr:colOff>
      <xdr:row>76</xdr:row>
      <xdr:rowOff>165452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10529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31333</xdr:rowOff>
    </xdr:from>
    <xdr:to>
      <xdr:col>71</xdr:col>
      <xdr:colOff>177800</xdr:colOff>
      <xdr:row>77</xdr:row>
      <xdr:rowOff>43743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3298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54251</xdr:rowOff>
    </xdr:from>
    <xdr:to>
      <xdr:col>72</xdr:col>
      <xdr:colOff>38100</xdr:colOff>
      <xdr:row>76</xdr:row>
      <xdr:rowOff>155851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84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85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66312</xdr:rowOff>
    </xdr:from>
    <xdr:to>
      <xdr:col>67</xdr:col>
      <xdr:colOff>101600</xdr:colOff>
      <xdr:row>76</xdr:row>
      <xdr:rowOff>167912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9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12989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75369</xdr:rowOff>
    </xdr:from>
    <xdr:to>
      <xdr:col>85</xdr:col>
      <xdr:colOff>177800</xdr:colOff>
      <xdr:row>77</xdr:row>
      <xdr:rowOff>5519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98246</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9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117225</xdr:rowOff>
    </xdr:from>
    <xdr:to>
      <xdr:col>81</xdr:col>
      <xdr:colOff>101600</xdr:colOff>
      <xdr:row>77</xdr:row>
      <xdr:rowOff>47375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4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38502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4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150219</xdr:rowOff>
    </xdr:from>
    <xdr:to>
      <xdr:col>76</xdr:col>
      <xdr:colOff>165100</xdr:colOff>
      <xdr:row>77</xdr:row>
      <xdr:rowOff>80369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71496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7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151983</xdr:rowOff>
    </xdr:from>
    <xdr:to>
      <xdr:col>72</xdr:col>
      <xdr:colOff>38100</xdr:colOff>
      <xdr:row>77</xdr:row>
      <xdr:rowOff>82133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73260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164393</xdr:rowOff>
    </xdr:from>
    <xdr:to>
      <xdr:col>67</xdr:col>
      <xdr:colOff>101600</xdr:colOff>
      <xdr:row>77</xdr:row>
      <xdr:rowOff>94543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9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85670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50012</xdr:rowOff>
    </xdr:from>
    <xdr:to>
      <xdr:col>85</xdr:col>
      <xdr:colOff>127000</xdr:colOff>
      <xdr:row>97</xdr:row>
      <xdr:rowOff>127622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337762"/>
          <a:ext cx="838200" cy="4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169094</xdr:rowOff>
    </xdr:from>
    <xdr:to>
      <xdr:col>81</xdr:col>
      <xdr:colOff>50800</xdr:colOff>
      <xdr:row>97</xdr:row>
      <xdr:rowOff>127622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456844"/>
          <a:ext cx="889000" cy="30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32207</xdr:rowOff>
    </xdr:from>
    <xdr:to>
      <xdr:col>81</xdr:col>
      <xdr:colOff>101600</xdr:colOff>
      <xdr:row>97</xdr:row>
      <xdr:rowOff>133807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150334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169094</xdr:rowOff>
    </xdr:from>
    <xdr:to>
      <xdr:col>76</xdr:col>
      <xdr:colOff>114300</xdr:colOff>
      <xdr:row>96</xdr:row>
      <xdr:rowOff>154387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456844"/>
          <a:ext cx="889000" cy="1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118542</xdr:rowOff>
    </xdr:from>
    <xdr:to>
      <xdr:col>76</xdr:col>
      <xdr:colOff>165100</xdr:colOff>
      <xdr:row>98</xdr:row>
      <xdr:rowOff>48692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39819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68853</xdr:rowOff>
    </xdr:from>
    <xdr:to>
      <xdr:col>71</xdr:col>
      <xdr:colOff>177800</xdr:colOff>
      <xdr:row>96</xdr:row>
      <xdr:rowOff>154387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528053"/>
          <a:ext cx="8890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75946</xdr:rowOff>
    </xdr:from>
    <xdr:to>
      <xdr:col>72</xdr:col>
      <xdr:colOff>38100</xdr:colOff>
      <xdr:row>98</xdr:row>
      <xdr:rowOff>6096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168673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83508</xdr:rowOff>
    </xdr:from>
    <xdr:to>
      <xdr:col>67</xdr:col>
      <xdr:colOff>101600</xdr:colOff>
      <xdr:row>98</xdr:row>
      <xdr:rowOff>13658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4785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170662</xdr:rowOff>
    </xdr:from>
    <xdr:to>
      <xdr:col>85</xdr:col>
      <xdr:colOff>177800</xdr:colOff>
      <xdr:row>95</xdr:row>
      <xdr:rowOff>100812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2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22089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1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76822</xdr:rowOff>
    </xdr:from>
    <xdr:to>
      <xdr:col>81</xdr:col>
      <xdr:colOff>101600</xdr:colOff>
      <xdr:row>98</xdr:row>
      <xdr:rowOff>6972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169549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80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118294</xdr:rowOff>
    </xdr:from>
    <xdr:to>
      <xdr:col>76</xdr:col>
      <xdr:colOff>165100</xdr:colOff>
      <xdr:row>96</xdr:row>
      <xdr:rowOff>48444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4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64971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1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103587</xdr:rowOff>
    </xdr:from>
    <xdr:to>
      <xdr:col>72</xdr:col>
      <xdr:colOff>38100</xdr:colOff>
      <xdr:row>97</xdr:row>
      <xdr:rowOff>33737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5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50264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33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18053</xdr:rowOff>
    </xdr:from>
    <xdr:to>
      <xdr:col>67</xdr:col>
      <xdr:colOff>101600</xdr:colOff>
      <xdr:row>96</xdr:row>
      <xdr:rowOff>119653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4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136180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25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65786</xdr:rowOff>
    </xdr:from>
    <xdr:to>
      <xdr:col>116</xdr:col>
      <xdr:colOff>63500</xdr:colOff>
      <xdr:row>36</xdr:row>
      <xdr:rowOff>98806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237986"/>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65786</xdr:rowOff>
    </xdr:from>
    <xdr:to>
      <xdr:col>111</xdr:col>
      <xdr:colOff>177800</xdr:colOff>
      <xdr:row>38</xdr:row>
      <xdr:rowOff>166243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237986"/>
          <a:ext cx="889000" cy="4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37211</xdr:rowOff>
    </xdr:from>
    <xdr:to>
      <xdr:col>112</xdr:col>
      <xdr:colOff>38100</xdr:colOff>
      <xdr:row>37</xdr:row>
      <xdr:rowOff>138811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129938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162052</xdr:rowOff>
    </xdr:from>
    <xdr:to>
      <xdr:col>107</xdr:col>
      <xdr:colOff>50800</xdr:colOff>
      <xdr:row>38</xdr:row>
      <xdr:rowOff>166243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7715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139954</xdr:rowOff>
    </xdr:from>
    <xdr:to>
      <xdr:col>107</xdr:col>
      <xdr:colOff>101600</xdr:colOff>
      <xdr:row>38</xdr:row>
      <xdr:rowOff>70104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86631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162052</xdr:rowOff>
    </xdr:from>
    <xdr:to>
      <xdr:col>102</xdr:col>
      <xdr:colOff>114300</xdr:colOff>
      <xdr:row>38</xdr:row>
      <xdr:rowOff>169418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67715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90441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136779</xdr:rowOff>
    </xdr:from>
    <xdr:to>
      <xdr:col>98</xdr:col>
      <xdr:colOff>38100</xdr:colOff>
      <xdr:row>38</xdr:row>
      <xdr:rowOff>66929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83456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48006</xdr:rowOff>
    </xdr:from>
    <xdr:to>
      <xdr:col>116</xdr:col>
      <xdr:colOff>114300</xdr:colOff>
      <xdr:row>36</xdr:row>
      <xdr:rowOff>149606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2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70883</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07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14986</xdr:rowOff>
    </xdr:from>
    <xdr:to>
      <xdr:col>112</xdr:col>
      <xdr:colOff>38100</xdr:colOff>
      <xdr:row>36</xdr:row>
      <xdr:rowOff>116586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1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133113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96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115443</xdr:rowOff>
    </xdr:from>
    <xdr:to>
      <xdr:col>107</xdr:col>
      <xdr:colOff>101600</xdr:colOff>
      <xdr:row>39</xdr:row>
      <xdr:rowOff>45593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36720</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23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111252</xdr:rowOff>
    </xdr:from>
    <xdr:to>
      <xdr:col>102</xdr:col>
      <xdr:colOff>165100</xdr:colOff>
      <xdr:row>39</xdr:row>
      <xdr:rowOff>41402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32529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71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39895</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13341</xdr:rowOff>
    </xdr:from>
    <xdr:to>
      <xdr:col>116</xdr:col>
      <xdr:colOff>63500</xdr:colOff>
      <xdr:row>56</xdr:row>
      <xdr:rowOff>21513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614541"/>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13341</xdr:rowOff>
    </xdr:from>
    <xdr:to>
      <xdr:col>111</xdr:col>
      <xdr:colOff>177800</xdr:colOff>
      <xdr:row>56</xdr:row>
      <xdr:rowOff>59461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614541"/>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141478</xdr:rowOff>
    </xdr:from>
    <xdr:to>
      <xdr:col>112</xdr:col>
      <xdr:colOff>38100</xdr:colOff>
      <xdr:row>56</xdr:row>
      <xdr:rowOff>71628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62755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59461</xdr:rowOff>
    </xdr:from>
    <xdr:to>
      <xdr:col>107</xdr:col>
      <xdr:colOff>50800</xdr:colOff>
      <xdr:row>56</xdr:row>
      <xdr:rowOff>60776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660661"/>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167253</xdr:rowOff>
    </xdr:from>
    <xdr:to>
      <xdr:col>107</xdr:col>
      <xdr:colOff>101600</xdr:colOff>
      <xdr:row>56</xdr:row>
      <xdr:rowOff>97403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113930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60776</xdr:rowOff>
    </xdr:from>
    <xdr:to>
      <xdr:col>102</xdr:col>
      <xdr:colOff>114300</xdr:colOff>
      <xdr:row>56</xdr:row>
      <xdr:rowOff>66148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661976"/>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154394</xdr:rowOff>
    </xdr:from>
    <xdr:to>
      <xdr:col>102</xdr:col>
      <xdr:colOff>165100</xdr:colOff>
      <xdr:row>56</xdr:row>
      <xdr:rowOff>84544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101071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124505</xdr:rowOff>
    </xdr:from>
    <xdr:to>
      <xdr:col>98</xdr:col>
      <xdr:colOff>38100</xdr:colOff>
      <xdr:row>56</xdr:row>
      <xdr:rowOff>54655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55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71182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3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142163</xdr:rowOff>
    </xdr:from>
    <xdr:to>
      <xdr:col>116</xdr:col>
      <xdr:colOff>114300</xdr:colOff>
      <xdr:row>56</xdr:row>
      <xdr:rowOff>72313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5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165040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4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133991</xdr:rowOff>
    </xdr:from>
    <xdr:to>
      <xdr:col>112</xdr:col>
      <xdr:colOff>38100</xdr:colOff>
      <xdr:row>56</xdr:row>
      <xdr:rowOff>64141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5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80668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8661</xdr:rowOff>
    </xdr:from>
    <xdr:to>
      <xdr:col>107</xdr:col>
      <xdr:colOff>101600</xdr:colOff>
      <xdr:row>56</xdr:row>
      <xdr:rowOff>110261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6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101388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0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9976</xdr:rowOff>
    </xdr:from>
    <xdr:to>
      <xdr:col>102</xdr:col>
      <xdr:colOff>165100</xdr:colOff>
      <xdr:row>56</xdr:row>
      <xdr:rowOff>111576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61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102703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0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15348</xdr:rowOff>
    </xdr:from>
    <xdr:to>
      <xdr:col>98</xdr:col>
      <xdr:colOff>38100</xdr:colOff>
      <xdr:row>56</xdr:row>
      <xdr:rowOff>116948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6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108075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119240</xdr:rowOff>
    </xdr:from>
    <xdr:to>
      <xdr:col>116</xdr:col>
      <xdr:colOff>62864</xdr:colOff>
      <xdr:row>79</xdr:row>
      <xdr:rowOff>69710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463640"/>
          <a:ext cx="1269"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73537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69710</xdr:rowOff>
    </xdr:from>
    <xdr:to>
      <xdr:col>116</xdr:col>
      <xdr:colOff>152400</xdr:colOff>
      <xdr:row>79</xdr:row>
      <xdr:rowOff>69710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65917</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2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119240</xdr:rowOff>
    </xdr:from>
    <xdr:to>
      <xdr:col>116</xdr:col>
      <xdr:colOff>152400</xdr:colOff>
      <xdr:row>72</xdr:row>
      <xdr:rowOff>119240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4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131623</xdr:rowOff>
    </xdr:from>
    <xdr:to>
      <xdr:col>116</xdr:col>
      <xdr:colOff>63500</xdr:colOff>
      <xdr:row>73</xdr:row>
      <xdr:rowOff>134366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4747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65117</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2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86690</xdr:rowOff>
    </xdr:from>
    <xdr:to>
      <xdr:col>116</xdr:col>
      <xdr:colOff>114300</xdr:colOff>
      <xdr:row>76</xdr:row>
      <xdr:rowOff>16839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161112</xdr:rowOff>
    </xdr:from>
    <xdr:to>
      <xdr:col>111</xdr:col>
      <xdr:colOff>177800</xdr:colOff>
      <xdr:row>73</xdr:row>
      <xdr:rowOff>134366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162612"/>
          <a:ext cx="889000" cy="4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51067</xdr:rowOff>
    </xdr:from>
    <xdr:to>
      <xdr:col>112</xdr:col>
      <xdr:colOff>38100</xdr:colOff>
      <xdr:row>75</xdr:row>
      <xdr:rowOff>152667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143794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161112</xdr:rowOff>
    </xdr:from>
    <xdr:to>
      <xdr:col>107</xdr:col>
      <xdr:colOff>50800</xdr:colOff>
      <xdr:row>71</xdr:row>
      <xdr:rowOff>368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16261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168148</xdr:rowOff>
    </xdr:from>
    <xdr:to>
      <xdr:col>107</xdr:col>
      <xdr:colOff>101600</xdr:colOff>
      <xdr:row>74</xdr:row>
      <xdr:rowOff>98298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89425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368</xdr:rowOff>
    </xdr:from>
    <xdr:to>
      <xdr:col>102</xdr:col>
      <xdr:colOff>114300</xdr:colOff>
      <xdr:row>71</xdr:row>
      <xdr:rowOff>66434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173318"/>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32207</xdr:rowOff>
    </xdr:from>
    <xdr:to>
      <xdr:col>102</xdr:col>
      <xdr:colOff>165100</xdr:colOff>
      <xdr:row>74</xdr:row>
      <xdr:rowOff>133807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124934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161633</xdr:rowOff>
    </xdr:from>
    <xdr:to>
      <xdr:col>98</xdr:col>
      <xdr:colOff>38100</xdr:colOff>
      <xdr:row>74</xdr:row>
      <xdr:rowOff>91783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82910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80823</xdr:rowOff>
    </xdr:from>
    <xdr:to>
      <xdr:col>116</xdr:col>
      <xdr:colOff>114300</xdr:colOff>
      <xdr:row>74</xdr:row>
      <xdr:rowOff>10973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9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103700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4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83566</xdr:rowOff>
    </xdr:from>
    <xdr:to>
      <xdr:col>112</xdr:col>
      <xdr:colOff>38100</xdr:colOff>
      <xdr:row>74</xdr:row>
      <xdr:rowOff>13716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5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30243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3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110312</xdr:rowOff>
    </xdr:from>
    <xdr:to>
      <xdr:col>107</xdr:col>
      <xdr:colOff>101600</xdr:colOff>
      <xdr:row>71</xdr:row>
      <xdr:rowOff>40462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1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56989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18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121018</xdr:rowOff>
    </xdr:from>
    <xdr:to>
      <xdr:col>102</xdr:col>
      <xdr:colOff>165100</xdr:colOff>
      <xdr:row>71</xdr:row>
      <xdr:rowOff>51168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1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67695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18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15634</xdr:rowOff>
    </xdr:from>
    <xdr:to>
      <xdr:col>98</xdr:col>
      <xdr:colOff>38100</xdr:colOff>
      <xdr:row>71</xdr:row>
      <xdr:rowOff>117234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1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133761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196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補助費等は、住民一人あたり</a:t>
          </a:r>
          <a:r>
            <a:rPr kumimoji="1" lang="en-US" altLang="ja-JP" sz="1200">
              <a:latin typeface="ＭＳ Ｐゴシック" panose="020B0600070205080204" pitchFamily="50" charset="-128"/>
              <a:ea typeface="ＭＳ Ｐゴシック" panose="020B0600070205080204" pitchFamily="50" charset="-128"/>
            </a:rPr>
            <a:t>47,384</a:t>
          </a:r>
          <a:r>
            <a:rPr kumimoji="1" lang="ja-JP" altLang="en-US" sz="1200">
              <a:latin typeface="ＭＳ Ｐゴシック" panose="020B0600070205080204" pitchFamily="50" charset="-128"/>
              <a:ea typeface="ＭＳ Ｐゴシック" panose="020B0600070205080204" pitchFamily="50" charset="-128"/>
            </a:rPr>
            <a:t>円であり、前年度から</a:t>
          </a:r>
          <a:r>
            <a:rPr kumimoji="1" lang="en-US" altLang="ja-JP" sz="1200">
              <a:latin typeface="ＭＳ Ｐゴシック" panose="020B0600070205080204" pitchFamily="50" charset="-128"/>
              <a:ea typeface="ＭＳ Ｐゴシック" panose="020B0600070205080204" pitchFamily="50" charset="-128"/>
            </a:rPr>
            <a:t>94,530</a:t>
          </a:r>
          <a:r>
            <a:rPr kumimoji="1" lang="ja-JP" altLang="en-US" sz="1200">
              <a:latin typeface="ＭＳ Ｐゴシック" panose="020B0600070205080204" pitchFamily="50" charset="-128"/>
              <a:ea typeface="ＭＳ Ｐゴシック" panose="020B0600070205080204" pitchFamily="50" charset="-128"/>
            </a:rPr>
            <a:t>円と大幅に減少している。主な要因としては、特別定額給付金支給事業といった新型コロナウイルス感染症対策に関連した事業費が減少したためである。</a:t>
          </a:r>
        </a:p>
        <a:p>
          <a:r>
            <a:rPr kumimoji="1" lang="ja-JP" altLang="en-US" sz="1200">
              <a:latin typeface="ＭＳ Ｐゴシック" panose="020B0600070205080204" pitchFamily="50" charset="-128"/>
              <a:ea typeface="ＭＳ Ｐゴシック" panose="020B0600070205080204" pitchFamily="50" charset="-128"/>
            </a:rPr>
            <a:t>扶助費は、住民一人あたり</a:t>
          </a:r>
          <a:r>
            <a:rPr kumimoji="1" lang="en-US" altLang="ja-JP" sz="1200">
              <a:latin typeface="ＭＳ Ｐゴシック" panose="020B0600070205080204" pitchFamily="50" charset="-128"/>
              <a:ea typeface="ＭＳ Ｐゴシック" panose="020B0600070205080204" pitchFamily="50" charset="-128"/>
            </a:rPr>
            <a:t>126,275</a:t>
          </a:r>
          <a:r>
            <a:rPr kumimoji="1" lang="ja-JP" altLang="en-US" sz="1200">
              <a:latin typeface="ＭＳ Ｐゴシック" panose="020B0600070205080204" pitchFamily="50" charset="-128"/>
              <a:ea typeface="ＭＳ Ｐゴシック" panose="020B0600070205080204" pitchFamily="50" charset="-128"/>
            </a:rPr>
            <a:t>円であり、前年度から</a:t>
          </a:r>
          <a:r>
            <a:rPr kumimoji="1" lang="en-US" altLang="ja-JP" sz="1200">
              <a:latin typeface="ＭＳ Ｐゴシック" panose="020B0600070205080204" pitchFamily="50" charset="-128"/>
              <a:ea typeface="ＭＳ Ｐゴシック" panose="020B0600070205080204" pitchFamily="50" charset="-128"/>
            </a:rPr>
            <a:t>25,224</a:t>
          </a:r>
          <a:r>
            <a:rPr kumimoji="1" lang="ja-JP" altLang="en-US" sz="1200">
              <a:latin typeface="ＭＳ Ｐゴシック" panose="020B0600070205080204" pitchFamily="50" charset="-128"/>
              <a:ea typeface="ＭＳ Ｐゴシック" panose="020B0600070205080204" pitchFamily="50" charset="-128"/>
            </a:rPr>
            <a:t>円増加している。主な要因としては、子育て世帯臨時特別給付金支給事業といった新型コロナウイルス感染症対策に関連した事業費が増加したためである。</a:t>
          </a:r>
        </a:p>
        <a:p>
          <a:r>
            <a:rPr kumimoji="1" lang="ja-JP" altLang="en-US" sz="1200">
              <a:latin typeface="ＭＳ Ｐゴシック" panose="020B0600070205080204" pitchFamily="50" charset="-128"/>
              <a:ea typeface="ＭＳ Ｐゴシック" panose="020B0600070205080204" pitchFamily="50" charset="-128"/>
            </a:rPr>
            <a:t>積立金は、住民一人あたり</a:t>
          </a:r>
          <a:r>
            <a:rPr kumimoji="1" lang="en-US" altLang="ja-JP" sz="1200">
              <a:latin typeface="ＭＳ Ｐゴシック" panose="020B0600070205080204" pitchFamily="50" charset="-128"/>
              <a:ea typeface="ＭＳ Ｐゴシック" panose="020B0600070205080204" pitchFamily="50" charset="-128"/>
            </a:rPr>
            <a:t>35,708</a:t>
          </a:r>
          <a:r>
            <a:rPr kumimoji="1" lang="ja-JP" altLang="en-US" sz="1200">
              <a:latin typeface="ＭＳ Ｐゴシック" panose="020B0600070205080204" pitchFamily="50" charset="-128"/>
              <a:ea typeface="ＭＳ Ｐゴシック" panose="020B0600070205080204" pitchFamily="50" charset="-128"/>
            </a:rPr>
            <a:t>円であり、前年度から</a:t>
          </a:r>
          <a:r>
            <a:rPr kumimoji="1" lang="en-US" altLang="ja-JP" sz="1200">
              <a:latin typeface="ＭＳ Ｐゴシック" panose="020B0600070205080204" pitchFamily="50" charset="-128"/>
              <a:ea typeface="ＭＳ Ｐゴシック" panose="020B0600070205080204" pitchFamily="50" charset="-128"/>
            </a:rPr>
            <a:t>22,074</a:t>
          </a:r>
          <a:r>
            <a:rPr kumimoji="1" lang="ja-JP" altLang="en-US" sz="1200">
              <a:latin typeface="ＭＳ Ｐゴシック" panose="020B0600070205080204" pitchFamily="50" charset="-128"/>
              <a:ea typeface="ＭＳ Ｐゴシック" panose="020B0600070205080204" pitchFamily="50" charset="-128"/>
            </a:rPr>
            <a:t>円増加している。主な要因としては、財政調整基金積立金及び減債基金積立金が増加したためである。</a:t>
          </a:r>
        </a:p>
        <a:p>
          <a:r>
            <a:rPr kumimoji="1" lang="ja-JP" altLang="en-US" sz="1200">
              <a:latin typeface="ＭＳ Ｐゴシック" panose="020B0600070205080204" pitchFamily="50" charset="-128"/>
              <a:ea typeface="ＭＳ Ｐゴシック" panose="020B0600070205080204" pitchFamily="50" charset="-128"/>
            </a:rPr>
            <a:t>物件費は、住民一人あたり</a:t>
          </a:r>
          <a:r>
            <a:rPr kumimoji="1" lang="en-US" altLang="ja-JP" sz="1200">
              <a:latin typeface="ＭＳ Ｐゴシック" panose="020B0600070205080204" pitchFamily="50" charset="-128"/>
              <a:ea typeface="ＭＳ Ｐゴシック" panose="020B0600070205080204" pitchFamily="50" charset="-128"/>
            </a:rPr>
            <a:t>63,214</a:t>
          </a:r>
          <a:r>
            <a:rPr kumimoji="1" lang="ja-JP" altLang="en-US" sz="1200">
              <a:latin typeface="ＭＳ Ｐゴシック" panose="020B0600070205080204" pitchFamily="50" charset="-128"/>
              <a:ea typeface="ＭＳ Ｐゴシック" panose="020B0600070205080204" pitchFamily="50" charset="-128"/>
            </a:rPr>
            <a:t>円であり、前年度から</a:t>
          </a:r>
          <a:r>
            <a:rPr kumimoji="1" lang="en-US" altLang="ja-JP" sz="1200">
              <a:latin typeface="ＭＳ Ｐゴシック" panose="020B0600070205080204" pitchFamily="50" charset="-128"/>
              <a:ea typeface="ＭＳ Ｐゴシック" panose="020B0600070205080204" pitchFamily="50" charset="-128"/>
            </a:rPr>
            <a:t>9,205</a:t>
          </a:r>
          <a:r>
            <a:rPr kumimoji="1" lang="ja-JP" altLang="en-US" sz="1200">
              <a:latin typeface="ＭＳ Ｐゴシック" panose="020B0600070205080204" pitchFamily="50" charset="-128"/>
              <a:ea typeface="ＭＳ Ｐゴシック" panose="020B0600070205080204" pitchFamily="50" charset="-128"/>
            </a:rPr>
            <a:t>円増加している、主な原因としては、新型コロナウイルスワクチン接種事業や体育施設に指定管理者制度を導入したことにより、事業費が増加したためである。</a:t>
          </a:r>
        </a:p>
        <a:p>
          <a:r>
            <a:rPr kumimoji="1" lang="ja-JP" altLang="en-US" sz="1200">
              <a:latin typeface="ＭＳ Ｐゴシック" panose="020B0600070205080204" pitchFamily="50" charset="-128"/>
              <a:ea typeface="ＭＳ Ｐゴシック" panose="020B0600070205080204" pitchFamily="50" charset="-128"/>
            </a:rPr>
            <a:t>公債費は、住民一人あたり</a:t>
          </a:r>
          <a:r>
            <a:rPr kumimoji="1" lang="en-US" altLang="ja-JP" sz="1200">
              <a:latin typeface="ＭＳ Ｐゴシック" panose="020B0600070205080204" pitchFamily="50" charset="-128"/>
              <a:ea typeface="ＭＳ Ｐゴシック" panose="020B0600070205080204" pitchFamily="50" charset="-128"/>
            </a:rPr>
            <a:t>44,743</a:t>
          </a:r>
          <a:r>
            <a:rPr kumimoji="1" lang="ja-JP" altLang="en-US" sz="1200">
              <a:latin typeface="ＭＳ Ｐゴシック" panose="020B0600070205080204" pitchFamily="50" charset="-128"/>
              <a:ea typeface="ＭＳ Ｐゴシック" panose="020B0600070205080204" pitchFamily="50" charset="-128"/>
            </a:rPr>
            <a:t>円であり、前年度から</a:t>
          </a:r>
          <a:r>
            <a:rPr kumimoji="1" lang="en-US" altLang="ja-JP" sz="1200">
              <a:latin typeface="ＭＳ Ｐゴシック" panose="020B0600070205080204" pitchFamily="50" charset="-128"/>
              <a:ea typeface="ＭＳ Ｐゴシック" panose="020B0600070205080204" pitchFamily="50" charset="-128"/>
            </a:rPr>
            <a:t>3,845</a:t>
          </a:r>
          <a:r>
            <a:rPr kumimoji="1" lang="ja-JP" altLang="en-US" sz="1200">
              <a:latin typeface="ＭＳ Ｐゴシック" panose="020B0600070205080204" pitchFamily="50" charset="-128"/>
              <a:ea typeface="ＭＳ Ｐゴシック" panose="020B0600070205080204" pitchFamily="50" charset="-128"/>
            </a:rPr>
            <a:t>円増加している。今後は、大型整備事業の実施に伴い借り入れた市債の償還が始まることから、更なる公債費負担の増加が見込まれる。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公共施設等の老朽化による改修等大型事業が予定されており、普通建設事業の増加に加え、公債費の増加が見込まれていることから、引き続き、事業実施方法や事業規模の適正化、費用対効果を十分考慮し、歳入規模に見合った歳出の抑制を図り、持続可能な財政基盤の確立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67310</xdr:rowOff>
    </xdr:from>
    <xdr:to>
      <xdr:col>24</xdr:col>
      <xdr:colOff>63500</xdr:colOff>
      <xdr:row>34</xdr:row>
      <xdr:rowOff>50437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25160"/>
          <a:ext cx="8382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54792</xdr:rowOff>
    </xdr:from>
    <xdr:to>
      <xdr:col>19</xdr:col>
      <xdr:colOff>177800</xdr:colOff>
      <xdr:row>33</xdr:row>
      <xdr:rowOff>67310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41192"/>
          <a:ext cx="889000" cy="18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74204</xdr:rowOff>
    </xdr:from>
    <xdr:to>
      <xdr:col>20</xdr:col>
      <xdr:colOff>38100</xdr:colOff>
      <xdr:row>34</xdr:row>
      <xdr:rowOff>4354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166931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5806</xdr:rowOff>
    </xdr:from>
    <xdr:to>
      <xdr:col>15</xdr:col>
      <xdr:colOff>50800</xdr:colOff>
      <xdr:row>32</xdr:row>
      <xdr:rowOff>54792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922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135708</xdr:rowOff>
    </xdr:from>
    <xdr:to>
      <xdr:col>15</xdr:col>
      <xdr:colOff>101600</xdr:colOff>
      <xdr:row>33</xdr:row>
      <xdr:rowOff>65858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56985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135890</xdr:rowOff>
    </xdr:from>
    <xdr:to>
      <xdr:col>10</xdr:col>
      <xdr:colOff>114300</xdr:colOff>
      <xdr:row>32</xdr:row>
      <xdr:rowOff>5806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508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156392</xdr:rowOff>
    </xdr:from>
    <xdr:to>
      <xdr:col>10</xdr:col>
      <xdr:colOff>165100</xdr:colOff>
      <xdr:row>33</xdr:row>
      <xdr:rowOff>86542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77669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136797</xdr:rowOff>
    </xdr:from>
    <xdr:to>
      <xdr:col>6</xdr:col>
      <xdr:colOff>38100</xdr:colOff>
      <xdr:row>33</xdr:row>
      <xdr:rowOff>66947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2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58074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1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171087</xdr:rowOff>
    </xdr:from>
    <xdr:to>
      <xdr:col>24</xdr:col>
      <xdr:colOff>114300</xdr:colOff>
      <xdr:row>34</xdr:row>
      <xdr:rowOff>101237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22514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16510</xdr:rowOff>
    </xdr:from>
    <xdr:to>
      <xdr:col>20</xdr:col>
      <xdr:colOff>38100</xdr:colOff>
      <xdr:row>33</xdr:row>
      <xdr:rowOff>118110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134637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3992</xdr:rowOff>
    </xdr:from>
    <xdr:to>
      <xdr:col>15</xdr:col>
      <xdr:colOff>101600</xdr:colOff>
      <xdr:row>32</xdr:row>
      <xdr:rowOff>105592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122119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126456</xdr:rowOff>
    </xdr:from>
    <xdr:to>
      <xdr:col>10</xdr:col>
      <xdr:colOff>165100</xdr:colOff>
      <xdr:row>32</xdr:row>
      <xdr:rowOff>56606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73133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85090</xdr:rowOff>
    </xdr:from>
    <xdr:to>
      <xdr:col>6</xdr:col>
      <xdr:colOff>38100</xdr:colOff>
      <xdr:row>32</xdr:row>
      <xdr:rowOff>15240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31767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7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26097</xdr:rowOff>
    </xdr:from>
    <xdr:to>
      <xdr:col>24</xdr:col>
      <xdr:colOff>62865</xdr:colOff>
      <xdr:row>59</xdr:row>
      <xdr:rowOff>46834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284397"/>
          <a:ext cx="1270" cy="87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50661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6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46834</xdr:rowOff>
    </xdr:from>
    <xdr:to>
      <xdr:col>24</xdr:col>
      <xdr:colOff>152400</xdr:colOff>
      <xdr:row>59</xdr:row>
      <xdr:rowOff>46834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6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144224</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0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26097</xdr:rowOff>
    </xdr:from>
    <xdr:to>
      <xdr:col>24</xdr:col>
      <xdr:colOff>152400</xdr:colOff>
      <xdr:row>54</xdr:row>
      <xdr:rowOff>26097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2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113716</xdr:rowOff>
    </xdr:from>
    <xdr:to>
      <xdr:col>24</xdr:col>
      <xdr:colOff>63500</xdr:colOff>
      <xdr:row>56</xdr:row>
      <xdr:rowOff>63304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857666"/>
          <a:ext cx="838200" cy="80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19223</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9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40796</xdr:rowOff>
    </xdr:from>
    <xdr:to>
      <xdr:col>24</xdr:col>
      <xdr:colOff>114300</xdr:colOff>
      <xdr:row>57</xdr:row>
      <xdr:rowOff>142396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113716</xdr:rowOff>
    </xdr:from>
    <xdr:to>
      <xdr:col>19</xdr:col>
      <xdr:colOff>177800</xdr:colOff>
      <xdr:row>57</xdr:row>
      <xdr:rowOff>5338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857666"/>
          <a:ext cx="889000" cy="9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122189</xdr:rowOff>
    </xdr:from>
    <xdr:to>
      <xdr:col>20</xdr:col>
      <xdr:colOff>38100</xdr:colOff>
      <xdr:row>51</xdr:row>
      <xdr:rowOff>52339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68866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4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5338</xdr:rowOff>
    </xdr:from>
    <xdr:to>
      <xdr:col>15</xdr:col>
      <xdr:colOff>50800</xdr:colOff>
      <xdr:row>57</xdr:row>
      <xdr:rowOff>110613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77988"/>
          <a:ext cx="889000" cy="10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66334</xdr:rowOff>
    </xdr:from>
    <xdr:to>
      <xdr:col>15</xdr:col>
      <xdr:colOff>101600</xdr:colOff>
      <xdr:row>57</xdr:row>
      <xdr:rowOff>167934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159061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90670</xdr:rowOff>
    </xdr:from>
    <xdr:to>
      <xdr:col>10</xdr:col>
      <xdr:colOff>114300</xdr:colOff>
      <xdr:row>57</xdr:row>
      <xdr:rowOff>110613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863320"/>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92666</xdr:rowOff>
    </xdr:from>
    <xdr:to>
      <xdr:col>10</xdr:col>
      <xdr:colOff>165100</xdr:colOff>
      <xdr:row>58</xdr:row>
      <xdr:rowOff>22816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13943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90119</xdr:rowOff>
    </xdr:from>
    <xdr:to>
      <xdr:col>6</xdr:col>
      <xdr:colOff>38100</xdr:colOff>
      <xdr:row>58</xdr:row>
      <xdr:rowOff>20269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11396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12504</xdr:rowOff>
    </xdr:from>
    <xdr:to>
      <xdr:col>24</xdr:col>
      <xdr:colOff>114300</xdr:colOff>
      <xdr:row>56</xdr:row>
      <xdr:rowOff>114104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6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35381</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4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62916</xdr:rowOff>
    </xdr:from>
    <xdr:to>
      <xdr:col>20</xdr:col>
      <xdr:colOff>38100</xdr:colOff>
      <xdr:row>51</xdr:row>
      <xdr:rowOff>164516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8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155643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89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125988</xdr:rowOff>
    </xdr:from>
    <xdr:to>
      <xdr:col>15</xdr:col>
      <xdr:colOff>101600</xdr:colOff>
      <xdr:row>57</xdr:row>
      <xdr:rowOff>56138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72665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50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59813</xdr:rowOff>
    </xdr:from>
    <xdr:to>
      <xdr:col>10</xdr:col>
      <xdr:colOff>165100</xdr:colOff>
      <xdr:row>57</xdr:row>
      <xdr:rowOff>161413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6490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60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39870</xdr:rowOff>
    </xdr:from>
    <xdr:to>
      <xdr:col>6</xdr:col>
      <xdr:colOff>38100</xdr:colOff>
      <xdr:row>57</xdr:row>
      <xdr:rowOff>141470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157997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5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114257</xdr:rowOff>
    </xdr:from>
    <xdr:to>
      <xdr:col>24</xdr:col>
      <xdr:colOff>62865</xdr:colOff>
      <xdr:row>77</xdr:row>
      <xdr:rowOff>149439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15757"/>
          <a:ext cx="1270" cy="1235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153266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5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149439</xdr:rowOff>
    </xdr:from>
    <xdr:to>
      <xdr:col>24</xdr:col>
      <xdr:colOff>152400</xdr:colOff>
      <xdr:row>77</xdr:row>
      <xdr:rowOff>149439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60934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9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114257</xdr:rowOff>
    </xdr:from>
    <xdr:to>
      <xdr:col>24</xdr:col>
      <xdr:colOff>152400</xdr:colOff>
      <xdr:row>70</xdr:row>
      <xdr:rowOff>114257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1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12347</xdr:rowOff>
    </xdr:from>
    <xdr:to>
      <xdr:col>24</xdr:col>
      <xdr:colOff>63500</xdr:colOff>
      <xdr:row>75</xdr:row>
      <xdr:rowOff>81567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356747"/>
          <a:ext cx="838200" cy="58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70116</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91689</xdr:rowOff>
    </xdr:from>
    <xdr:to>
      <xdr:col>24</xdr:col>
      <xdr:colOff>114300</xdr:colOff>
      <xdr:row>75</xdr:row>
      <xdr:rowOff>21839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7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81567</xdr:rowOff>
    </xdr:from>
    <xdr:to>
      <xdr:col>19</xdr:col>
      <xdr:colOff>177800</xdr:colOff>
      <xdr:row>75</xdr:row>
      <xdr:rowOff>83716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4031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153663</xdr:rowOff>
    </xdr:from>
    <xdr:to>
      <xdr:col>20</xdr:col>
      <xdr:colOff>38100</xdr:colOff>
      <xdr:row>72</xdr:row>
      <xdr:rowOff>83813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3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100340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10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83716</xdr:rowOff>
    </xdr:from>
    <xdr:to>
      <xdr:col>15</xdr:col>
      <xdr:colOff>50800</xdr:colOff>
      <xdr:row>76</xdr:row>
      <xdr:rowOff>116201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42466"/>
          <a:ext cx="889000" cy="20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48552</xdr:rowOff>
    </xdr:from>
    <xdr:to>
      <xdr:col>15</xdr:col>
      <xdr:colOff>101600</xdr:colOff>
      <xdr:row>73</xdr:row>
      <xdr:rowOff>150152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5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166679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33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103147</xdr:rowOff>
    </xdr:from>
    <xdr:to>
      <xdr:col>10</xdr:col>
      <xdr:colOff>114300</xdr:colOff>
      <xdr:row>76</xdr:row>
      <xdr:rowOff>116201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133347"/>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27178</xdr:rowOff>
    </xdr:from>
    <xdr:to>
      <xdr:col>10</xdr:col>
      <xdr:colOff>165100</xdr:colOff>
      <xdr:row>74</xdr:row>
      <xdr:rowOff>128778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71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145305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48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53650</xdr:rowOff>
    </xdr:from>
    <xdr:to>
      <xdr:col>6</xdr:col>
      <xdr:colOff>38100</xdr:colOff>
      <xdr:row>74</xdr:row>
      <xdr:rowOff>155250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7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327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51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132997</xdr:rowOff>
    </xdr:from>
    <xdr:to>
      <xdr:col>24</xdr:col>
      <xdr:colOff>114300</xdr:colOff>
      <xdr:row>72</xdr:row>
      <xdr:rowOff>63147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3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155874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15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30767</xdr:rowOff>
    </xdr:from>
    <xdr:to>
      <xdr:col>20</xdr:col>
      <xdr:colOff>38100</xdr:colOff>
      <xdr:row>75</xdr:row>
      <xdr:rowOff>132367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123494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8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32916</xdr:rowOff>
    </xdr:from>
    <xdr:to>
      <xdr:col>15</xdr:col>
      <xdr:colOff>101600</xdr:colOff>
      <xdr:row>75</xdr:row>
      <xdr:rowOff>134516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9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125643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98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65401</xdr:rowOff>
    </xdr:from>
    <xdr:to>
      <xdr:col>10</xdr:col>
      <xdr:colOff>165100</xdr:colOff>
      <xdr:row>76</xdr:row>
      <xdr:rowOff>167001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158128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8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52347</xdr:rowOff>
    </xdr:from>
    <xdr:to>
      <xdr:col>6</xdr:col>
      <xdr:colOff>38100</xdr:colOff>
      <xdr:row>76</xdr:row>
      <xdr:rowOff>153947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145074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7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164712</xdr:rowOff>
    </xdr:from>
    <xdr:to>
      <xdr:col>24</xdr:col>
      <xdr:colOff>63500</xdr:colOff>
      <xdr:row>98</xdr:row>
      <xdr:rowOff>49155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23912"/>
          <a:ext cx="838200" cy="2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57919</xdr:rowOff>
    </xdr:from>
    <xdr:to>
      <xdr:col>19</xdr:col>
      <xdr:colOff>177800</xdr:colOff>
      <xdr:row>98</xdr:row>
      <xdr:rowOff>49155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345669"/>
          <a:ext cx="889000" cy="50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92100</xdr:rowOff>
    </xdr:from>
    <xdr:to>
      <xdr:col>20</xdr:col>
      <xdr:colOff>38100</xdr:colOff>
      <xdr:row>97</xdr:row>
      <xdr:rowOff>22250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38777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57919</xdr:rowOff>
    </xdr:from>
    <xdr:to>
      <xdr:col>15</xdr:col>
      <xdr:colOff>50800</xdr:colOff>
      <xdr:row>98</xdr:row>
      <xdr:rowOff>82417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345669"/>
          <a:ext cx="889000" cy="5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143326</xdr:rowOff>
    </xdr:from>
    <xdr:to>
      <xdr:col>15</xdr:col>
      <xdr:colOff>101600</xdr:colOff>
      <xdr:row>97</xdr:row>
      <xdr:rowOff>73476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64603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82417</xdr:rowOff>
    </xdr:from>
    <xdr:to>
      <xdr:col>10</xdr:col>
      <xdr:colOff>114300</xdr:colOff>
      <xdr:row>98</xdr:row>
      <xdr:rowOff>121965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84517"/>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18262</xdr:rowOff>
    </xdr:from>
    <xdr:to>
      <xdr:col>10</xdr:col>
      <xdr:colOff>165100</xdr:colOff>
      <xdr:row>97</xdr:row>
      <xdr:rowOff>119862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136389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47467</xdr:rowOff>
    </xdr:from>
    <xdr:to>
      <xdr:col>6</xdr:col>
      <xdr:colOff>38100</xdr:colOff>
      <xdr:row>97</xdr:row>
      <xdr:rowOff>149067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165594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113912</xdr:rowOff>
    </xdr:from>
    <xdr:to>
      <xdr:col>24</xdr:col>
      <xdr:colOff>114300</xdr:colOff>
      <xdr:row>97</xdr:row>
      <xdr:rowOff>44062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92339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5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169805</xdr:rowOff>
    </xdr:from>
    <xdr:to>
      <xdr:col>20</xdr:col>
      <xdr:colOff>38100</xdr:colOff>
      <xdr:row>98</xdr:row>
      <xdr:rowOff>99955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91082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7119</xdr:rowOff>
    </xdr:from>
    <xdr:to>
      <xdr:col>15</xdr:col>
      <xdr:colOff>101600</xdr:colOff>
      <xdr:row>95</xdr:row>
      <xdr:rowOff>108719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2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125246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0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31617</xdr:rowOff>
    </xdr:from>
    <xdr:to>
      <xdr:col>10</xdr:col>
      <xdr:colOff>165100</xdr:colOff>
      <xdr:row>98</xdr:row>
      <xdr:rowOff>133217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124344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2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71165</xdr:rowOff>
    </xdr:from>
    <xdr:to>
      <xdr:col>6</xdr:col>
      <xdr:colOff>38100</xdr:colOff>
      <xdr:row>99</xdr:row>
      <xdr:rowOff>1315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7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163892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6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106781</xdr:rowOff>
    </xdr:from>
    <xdr:to>
      <xdr:col>55</xdr:col>
      <xdr:colOff>0</xdr:colOff>
      <xdr:row>37</xdr:row>
      <xdr:rowOff>152227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50431"/>
          <a:ext cx="8382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106781</xdr:rowOff>
    </xdr:from>
    <xdr:to>
      <xdr:col>50</xdr:col>
      <xdr:colOff>114300</xdr:colOff>
      <xdr:row>37</xdr:row>
      <xdr:rowOff>131287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50431"/>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134712</xdr:rowOff>
    </xdr:from>
    <xdr:to>
      <xdr:col>50</xdr:col>
      <xdr:colOff>165100</xdr:colOff>
      <xdr:row>38</xdr:row>
      <xdr:rowOff>64861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783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55988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57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131287</xdr:rowOff>
    </xdr:from>
    <xdr:to>
      <xdr:col>45</xdr:col>
      <xdr:colOff>177800</xdr:colOff>
      <xdr:row>37</xdr:row>
      <xdr:rowOff>132476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7493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127396</xdr:rowOff>
    </xdr:from>
    <xdr:to>
      <xdr:col>46</xdr:col>
      <xdr:colOff>38100</xdr:colOff>
      <xdr:row>38</xdr:row>
      <xdr:rowOff>57546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48673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56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130465</xdr:rowOff>
    </xdr:from>
    <xdr:to>
      <xdr:col>41</xdr:col>
      <xdr:colOff>50800</xdr:colOff>
      <xdr:row>37</xdr:row>
      <xdr:rowOff>132476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7411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127671</xdr:rowOff>
    </xdr:from>
    <xdr:to>
      <xdr:col>41</xdr:col>
      <xdr:colOff>101600</xdr:colOff>
      <xdr:row>38</xdr:row>
      <xdr:rowOff>57821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7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48948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56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123099</xdr:rowOff>
    </xdr:from>
    <xdr:to>
      <xdr:col>36</xdr:col>
      <xdr:colOff>165100</xdr:colOff>
      <xdr:row>38</xdr:row>
      <xdr:rowOff>53249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6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44376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55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101427</xdr:rowOff>
    </xdr:from>
    <xdr:to>
      <xdr:col>55</xdr:col>
      <xdr:colOff>50800</xdr:colOff>
      <xdr:row>38</xdr:row>
      <xdr:rowOff>31577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79854</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55981</xdr:rowOff>
    </xdr:from>
    <xdr:to>
      <xdr:col>50</xdr:col>
      <xdr:colOff>165100</xdr:colOff>
      <xdr:row>37</xdr:row>
      <xdr:rowOff>157581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2658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80487</xdr:rowOff>
    </xdr:from>
    <xdr:to>
      <xdr:col>46</xdr:col>
      <xdr:colOff>38100</xdr:colOff>
      <xdr:row>38</xdr:row>
      <xdr:rowOff>10637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27164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81676</xdr:rowOff>
    </xdr:from>
    <xdr:to>
      <xdr:col>41</xdr:col>
      <xdr:colOff>101600</xdr:colOff>
      <xdr:row>38</xdr:row>
      <xdr:rowOff>11826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28353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0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79665</xdr:rowOff>
    </xdr:from>
    <xdr:to>
      <xdr:col>36</xdr:col>
      <xdr:colOff>165100</xdr:colOff>
      <xdr:row>38</xdr:row>
      <xdr:rowOff>9815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26342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98598</xdr:rowOff>
    </xdr:from>
    <xdr:to>
      <xdr:col>55</xdr:col>
      <xdr:colOff>0</xdr:colOff>
      <xdr:row>54</xdr:row>
      <xdr:rowOff>139243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356898"/>
          <a:ext cx="8382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139243</xdr:rowOff>
    </xdr:from>
    <xdr:to>
      <xdr:col>50</xdr:col>
      <xdr:colOff>114300</xdr:colOff>
      <xdr:row>54</xdr:row>
      <xdr:rowOff>139334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39754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126847</xdr:rowOff>
    </xdr:from>
    <xdr:to>
      <xdr:col>50</xdr:col>
      <xdr:colOff>165100</xdr:colOff>
      <xdr:row>54</xdr:row>
      <xdr:rowOff>56997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73524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133345</xdr:rowOff>
    </xdr:from>
    <xdr:to>
      <xdr:col>45</xdr:col>
      <xdr:colOff>177800</xdr:colOff>
      <xdr:row>54</xdr:row>
      <xdr:rowOff>139334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391645"/>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81448</xdr:rowOff>
    </xdr:from>
    <xdr:to>
      <xdr:col>46</xdr:col>
      <xdr:colOff>38100</xdr:colOff>
      <xdr:row>54</xdr:row>
      <xdr:rowOff>11598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28125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116383</xdr:rowOff>
    </xdr:from>
    <xdr:to>
      <xdr:col>41</xdr:col>
      <xdr:colOff>50800</xdr:colOff>
      <xdr:row>54</xdr:row>
      <xdr:rowOff>133345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031783"/>
          <a:ext cx="889000" cy="3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68966</xdr:rowOff>
    </xdr:from>
    <xdr:to>
      <xdr:col>41</xdr:col>
      <xdr:colOff>101600</xdr:colOff>
      <xdr:row>53</xdr:row>
      <xdr:rowOff>170566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15643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40894</xdr:rowOff>
    </xdr:from>
    <xdr:to>
      <xdr:col>36</xdr:col>
      <xdr:colOff>165100</xdr:colOff>
      <xdr:row>53</xdr:row>
      <xdr:rowOff>142494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12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133621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2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47798</xdr:rowOff>
    </xdr:from>
    <xdr:to>
      <xdr:col>55</xdr:col>
      <xdr:colOff>50800</xdr:colOff>
      <xdr:row>54</xdr:row>
      <xdr:rowOff>149398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3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70675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88443</xdr:rowOff>
    </xdr:from>
    <xdr:to>
      <xdr:col>50</xdr:col>
      <xdr:colOff>165100</xdr:colOff>
      <xdr:row>55</xdr:row>
      <xdr:rowOff>18593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9720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43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88534</xdr:rowOff>
    </xdr:from>
    <xdr:to>
      <xdr:col>46</xdr:col>
      <xdr:colOff>38100</xdr:colOff>
      <xdr:row>55</xdr:row>
      <xdr:rowOff>18684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4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3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82545</xdr:rowOff>
    </xdr:from>
    <xdr:to>
      <xdr:col>41</xdr:col>
      <xdr:colOff>101600</xdr:colOff>
      <xdr:row>55</xdr:row>
      <xdr:rowOff>12695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65583</xdr:rowOff>
    </xdr:from>
    <xdr:to>
      <xdr:col>36</xdr:col>
      <xdr:colOff>165100</xdr:colOff>
      <xdr:row>52</xdr:row>
      <xdr:rowOff>167183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98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12260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75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92151</xdr:rowOff>
    </xdr:from>
    <xdr:to>
      <xdr:col>55</xdr:col>
      <xdr:colOff>0</xdr:colOff>
      <xdr:row>75</xdr:row>
      <xdr:rowOff>130132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779451"/>
          <a:ext cx="838200" cy="20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130132</xdr:rowOff>
    </xdr:from>
    <xdr:to>
      <xdr:col>50</xdr:col>
      <xdr:colOff>114300</xdr:colOff>
      <xdr:row>76</xdr:row>
      <xdr:rowOff>12827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88882"/>
          <a:ext cx="8890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113164</xdr:rowOff>
    </xdr:from>
    <xdr:to>
      <xdr:col>50</xdr:col>
      <xdr:colOff>165100</xdr:colOff>
      <xdr:row>75</xdr:row>
      <xdr:rowOff>43314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0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59841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5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12827</xdr:rowOff>
    </xdr:from>
    <xdr:to>
      <xdr:col>45</xdr:col>
      <xdr:colOff>177800</xdr:colOff>
      <xdr:row>76</xdr:row>
      <xdr:rowOff>17171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4302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71591</xdr:rowOff>
    </xdr:from>
    <xdr:to>
      <xdr:col>46</xdr:col>
      <xdr:colOff>38100</xdr:colOff>
      <xdr:row>77</xdr:row>
      <xdr:rowOff>1741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17171</xdr:rowOff>
    </xdr:from>
    <xdr:to>
      <xdr:col>41</xdr:col>
      <xdr:colOff>50800</xdr:colOff>
      <xdr:row>77</xdr:row>
      <xdr:rowOff>118506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47371"/>
          <a:ext cx="889000" cy="27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144418</xdr:rowOff>
    </xdr:from>
    <xdr:to>
      <xdr:col>41</xdr:col>
      <xdr:colOff>101600</xdr:colOff>
      <xdr:row>77</xdr:row>
      <xdr:rowOff>74568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65695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137722</xdr:rowOff>
    </xdr:from>
    <xdr:to>
      <xdr:col>36</xdr:col>
      <xdr:colOff>165100</xdr:colOff>
      <xdr:row>77</xdr:row>
      <xdr:rowOff>67872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84400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41351</xdr:rowOff>
    </xdr:from>
    <xdr:to>
      <xdr:col>55</xdr:col>
      <xdr:colOff>50800</xdr:colOff>
      <xdr:row>74</xdr:row>
      <xdr:rowOff>142951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64228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8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79332</xdr:rowOff>
    </xdr:from>
    <xdr:to>
      <xdr:col>50</xdr:col>
      <xdr:colOff>165100</xdr:colOff>
      <xdr:row>76</xdr:row>
      <xdr:rowOff>9482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133477</xdr:rowOff>
    </xdr:from>
    <xdr:to>
      <xdr:col>46</xdr:col>
      <xdr:colOff>38100</xdr:colOff>
      <xdr:row>76</xdr:row>
      <xdr:rowOff>63627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80154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137820</xdr:rowOff>
    </xdr:from>
    <xdr:to>
      <xdr:col>41</xdr:col>
      <xdr:colOff>101600</xdr:colOff>
      <xdr:row>76</xdr:row>
      <xdr:rowOff>67971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96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84497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67706</xdr:rowOff>
    </xdr:from>
    <xdr:to>
      <xdr:col>36</xdr:col>
      <xdr:colOff>165100</xdr:colOff>
      <xdr:row>77</xdr:row>
      <xdr:rowOff>169306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160433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6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21296</xdr:rowOff>
    </xdr:from>
    <xdr:to>
      <xdr:col>55</xdr:col>
      <xdr:colOff>0</xdr:colOff>
      <xdr:row>98</xdr:row>
      <xdr:rowOff>59381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23396"/>
          <a:ext cx="8382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165410</xdr:rowOff>
    </xdr:from>
    <xdr:to>
      <xdr:col>50</xdr:col>
      <xdr:colOff>114300</xdr:colOff>
      <xdr:row>98</xdr:row>
      <xdr:rowOff>21296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96060"/>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156741</xdr:rowOff>
    </xdr:from>
    <xdr:to>
      <xdr:col>50</xdr:col>
      <xdr:colOff>165100</xdr:colOff>
      <xdr:row>98</xdr:row>
      <xdr:rowOff>86891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8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78018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8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145594</xdr:rowOff>
    </xdr:from>
    <xdr:to>
      <xdr:col>45</xdr:col>
      <xdr:colOff>177800</xdr:colOff>
      <xdr:row>97</xdr:row>
      <xdr:rowOff>165410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76244"/>
          <a:ext cx="8890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164162</xdr:rowOff>
    </xdr:from>
    <xdr:to>
      <xdr:col>46</xdr:col>
      <xdr:colOff>38100</xdr:colOff>
      <xdr:row>98</xdr:row>
      <xdr:rowOff>94312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9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85439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145594</xdr:rowOff>
    </xdr:from>
    <xdr:to>
      <xdr:col>41</xdr:col>
      <xdr:colOff>50800</xdr:colOff>
      <xdr:row>97</xdr:row>
      <xdr:rowOff>154273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76244"/>
          <a:ext cx="8890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156200</xdr:rowOff>
    </xdr:from>
    <xdr:to>
      <xdr:col>41</xdr:col>
      <xdr:colOff>101600</xdr:colOff>
      <xdr:row>98</xdr:row>
      <xdr:rowOff>86350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8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77477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151754</xdr:rowOff>
    </xdr:from>
    <xdr:to>
      <xdr:col>36</xdr:col>
      <xdr:colOff>165100</xdr:colOff>
      <xdr:row>98</xdr:row>
      <xdr:rowOff>81904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8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73031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8581</xdr:rowOff>
    </xdr:from>
    <xdr:to>
      <xdr:col>55</xdr:col>
      <xdr:colOff>50800</xdr:colOff>
      <xdr:row>98</xdr:row>
      <xdr:rowOff>110181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141946</xdr:rowOff>
    </xdr:from>
    <xdr:to>
      <xdr:col>50</xdr:col>
      <xdr:colOff>165100</xdr:colOff>
      <xdr:row>98</xdr:row>
      <xdr:rowOff>72096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88623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4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114610</xdr:rowOff>
    </xdr:from>
    <xdr:to>
      <xdr:col>46</xdr:col>
      <xdr:colOff>38100</xdr:colOff>
      <xdr:row>98</xdr:row>
      <xdr:rowOff>44760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61287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94794</xdr:rowOff>
    </xdr:from>
    <xdr:to>
      <xdr:col>41</xdr:col>
      <xdr:colOff>101600</xdr:colOff>
      <xdr:row>98</xdr:row>
      <xdr:rowOff>24944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2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41471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103473</xdr:rowOff>
    </xdr:from>
    <xdr:to>
      <xdr:col>36</xdr:col>
      <xdr:colOff>165100</xdr:colOff>
      <xdr:row>98</xdr:row>
      <xdr:rowOff>33623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50150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163170</xdr:rowOff>
    </xdr:from>
    <xdr:to>
      <xdr:col>85</xdr:col>
      <xdr:colOff>127000</xdr:colOff>
      <xdr:row>38</xdr:row>
      <xdr:rowOff>19685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06820"/>
          <a:ext cx="8382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69291</xdr:rowOff>
    </xdr:from>
    <xdr:to>
      <xdr:col>81</xdr:col>
      <xdr:colOff>50800</xdr:colOff>
      <xdr:row>38</xdr:row>
      <xdr:rowOff>19685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12941"/>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11176</xdr:rowOff>
    </xdr:from>
    <xdr:to>
      <xdr:col>81</xdr:col>
      <xdr:colOff>101600</xdr:colOff>
      <xdr:row>36</xdr:row>
      <xdr:rowOff>112776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129303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69291</xdr:rowOff>
    </xdr:from>
    <xdr:to>
      <xdr:col>76</xdr:col>
      <xdr:colOff>114300</xdr:colOff>
      <xdr:row>37</xdr:row>
      <xdr:rowOff>76454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12941"/>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35560</xdr:rowOff>
    </xdr:from>
    <xdr:to>
      <xdr:col>76</xdr:col>
      <xdr:colOff>165100</xdr:colOff>
      <xdr:row>36</xdr:row>
      <xdr:rowOff>137160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153687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76454</xdr:rowOff>
    </xdr:from>
    <xdr:to>
      <xdr:col>71</xdr:col>
      <xdr:colOff>177800</xdr:colOff>
      <xdr:row>37</xdr:row>
      <xdr:rowOff>116764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20104"/>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31674</xdr:rowOff>
    </xdr:from>
    <xdr:to>
      <xdr:col>72</xdr:col>
      <xdr:colOff>38100</xdr:colOff>
      <xdr:row>36</xdr:row>
      <xdr:rowOff>133274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149801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95377</xdr:rowOff>
    </xdr:from>
    <xdr:to>
      <xdr:col>67</xdr:col>
      <xdr:colOff>101600</xdr:colOff>
      <xdr:row>37</xdr:row>
      <xdr:rowOff>25527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42054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4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112369</xdr:rowOff>
    </xdr:from>
    <xdr:to>
      <xdr:col>85</xdr:col>
      <xdr:colOff>177800</xdr:colOff>
      <xdr:row>38</xdr:row>
      <xdr:rowOff>42520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56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90796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140335</xdr:rowOff>
    </xdr:from>
    <xdr:to>
      <xdr:col>81</xdr:col>
      <xdr:colOff>101600</xdr:colOff>
      <xdr:row>38</xdr:row>
      <xdr:rowOff>70485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61612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7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18491</xdr:rowOff>
    </xdr:from>
    <xdr:to>
      <xdr:col>76</xdr:col>
      <xdr:colOff>165100</xdr:colOff>
      <xdr:row>37</xdr:row>
      <xdr:rowOff>120091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111218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25654</xdr:rowOff>
    </xdr:from>
    <xdr:to>
      <xdr:col>72</xdr:col>
      <xdr:colOff>38100</xdr:colOff>
      <xdr:row>37</xdr:row>
      <xdr:rowOff>127254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118381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65964</xdr:rowOff>
    </xdr:from>
    <xdr:to>
      <xdr:col>67</xdr:col>
      <xdr:colOff>101600</xdr:colOff>
      <xdr:row>37</xdr:row>
      <xdr:rowOff>167563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09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158690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36242</xdr:rowOff>
    </xdr:from>
    <xdr:to>
      <xdr:col>85</xdr:col>
      <xdr:colOff>127000</xdr:colOff>
      <xdr:row>56</xdr:row>
      <xdr:rowOff>91760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3744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141429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9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156714</xdr:rowOff>
    </xdr:from>
    <xdr:to>
      <xdr:col>81</xdr:col>
      <xdr:colOff>50800</xdr:colOff>
      <xdr:row>56</xdr:row>
      <xdr:rowOff>36242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415014"/>
          <a:ext cx="889000" cy="2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152124</xdr:rowOff>
    </xdr:from>
    <xdr:to>
      <xdr:col>81</xdr:col>
      <xdr:colOff>101600</xdr:colOff>
      <xdr:row>54</xdr:row>
      <xdr:rowOff>82274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23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98801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0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156714</xdr:rowOff>
    </xdr:from>
    <xdr:to>
      <xdr:col>76</xdr:col>
      <xdr:colOff>114300</xdr:colOff>
      <xdr:row>56</xdr:row>
      <xdr:rowOff>88265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415014"/>
          <a:ext cx="889000" cy="27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88508</xdr:rowOff>
    </xdr:from>
    <xdr:to>
      <xdr:col>76</xdr:col>
      <xdr:colOff>165100</xdr:colOff>
      <xdr:row>55</xdr:row>
      <xdr:rowOff>18658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35185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1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157923</xdr:rowOff>
    </xdr:from>
    <xdr:to>
      <xdr:col>71</xdr:col>
      <xdr:colOff>177800</xdr:colOff>
      <xdr:row>56</xdr:row>
      <xdr:rowOff>88265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587673"/>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64570</xdr:rowOff>
    </xdr:from>
    <xdr:to>
      <xdr:col>67</xdr:col>
      <xdr:colOff>101600</xdr:colOff>
      <xdr:row>55</xdr:row>
      <xdr:rowOff>166170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11247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2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40960</xdr:rowOff>
    </xdr:from>
    <xdr:to>
      <xdr:col>85</xdr:col>
      <xdr:colOff>177800</xdr:colOff>
      <xdr:row>56</xdr:row>
      <xdr:rowOff>142560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19387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2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156892</xdr:rowOff>
    </xdr:from>
    <xdr:to>
      <xdr:col>81</xdr:col>
      <xdr:colOff>101600</xdr:colOff>
      <xdr:row>56</xdr:row>
      <xdr:rowOff>87042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78169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6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105914</xdr:rowOff>
    </xdr:from>
    <xdr:to>
      <xdr:col>76</xdr:col>
      <xdr:colOff>165100</xdr:colOff>
      <xdr:row>55</xdr:row>
      <xdr:rowOff>36064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27191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37465</xdr:rowOff>
    </xdr:from>
    <xdr:to>
      <xdr:col>72</xdr:col>
      <xdr:colOff>38100</xdr:colOff>
      <xdr:row>56</xdr:row>
      <xdr:rowOff>139065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130192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107123</xdr:rowOff>
    </xdr:from>
    <xdr:to>
      <xdr:col>67</xdr:col>
      <xdr:colOff>101600</xdr:colOff>
      <xdr:row>56</xdr:row>
      <xdr:rowOff>37273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28400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6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13855</xdr:rowOff>
    </xdr:from>
    <xdr:to>
      <xdr:col>85</xdr:col>
      <xdr:colOff>127000</xdr:colOff>
      <xdr:row>79</xdr:row>
      <xdr:rowOff>24637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58405"/>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155169</xdr:rowOff>
    </xdr:from>
    <xdr:to>
      <xdr:col>81</xdr:col>
      <xdr:colOff>50800</xdr:colOff>
      <xdr:row>79</xdr:row>
      <xdr:rowOff>13855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28269"/>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355</xdr:rowOff>
    </xdr:from>
    <xdr:to>
      <xdr:col>81</xdr:col>
      <xdr:colOff>101600</xdr:colOff>
      <xdr:row>78</xdr:row>
      <xdr:rowOff>101955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118482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99543</xdr:rowOff>
    </xdr:from>
    <xdr:to>
      <xdr:col>76</xdr:col>
      <xdr:colOff>114300</xdr:colOff>
      <xdr:row>78</xdr:row>
      <xdr:rowOff>155169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72643"/>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19749</xdr:rowOff>
    </xdr:from>
    <xdr:to>
      <xdr:col>76</xdr:col>
      <xdr:colOff>165100</xdr:colOff>
      <xdr:row>78</xdr:row>
      <xdr:rowOff>121349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137876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99543</xdr:rowOff>
    </xdr:from>
    <xdr:to>
      <xdr:col>71</xdr:col>
      <xdr:colOff>177800</xdr:colOff>
      <xdr:row>78</xdr:row>
      <xdr:rowOff>162407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7264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80023</xdr:rowOff>
    </xdr:from>
    <xdr:to>
      <xdr:col>72</xdr:col>
      <xdr:colOff>38100</xdr:colOff>
      <xdr:row>79</xdr:row>
      <xdr:rowOff>10173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95414</xdr:rowOff>
    </xdr:from>
    <xdr:to>
      <xdr:col>67</xdr:col>
      <xdr:colOff>101600</xdr:colOff>
      <xdr:row>79</xdr:row>
      <xdr:rowOff>25564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42091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145287</xdr:rowOff>
    </xdr:from>
    <xdr:to>
      <xdr:col>85</xdr:col>
      <xdr:colOff>177800</xdr:colOff>
      <xdr:row>79</xdr:row>
      <xdr:rowOff>75437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116285</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8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134505</xdr:rowOff>
    </xdr:from>
    <xdr:to>
      <xdr:col>81</xdr:col>
      <xdr:colOff>101600</xdr:colOff>
      <xdr:row>79</xdr:row>
      <xdr:rowOff>64655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55782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00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104369</xdr:rowOff>
    </xdr:from>
    <xdr:to>
      <xdr:col>76</xdr:col>
      <xdr:colOff>165100</xdr:colOff>
      <xdr:row>79</xdr:row>
      <xdr:rowOff>34519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25646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7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48743</xdr:rowOff>
    </xdr:from>
    <xdr:to>
      <xdr:col>72</xdr:col>
      <xdr:colOff>38100</xdr:colOff>
      <xdr:row>78</xdr:row>
      <xdr:rowOff>150343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166870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1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111607</xdr:rowOff>
    </xdr:from>
    <xdr:to>
      <xdr:col>67</xdr:col>
      <xdr:colOff>101600</xdr:colOff>
      <xdr:row>79</xdr:row>
      <xdr:rowOff>41757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32884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7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126169</xdr:rowOff>
    </xdr:from>
    <xdr:to>
      <xdr:col>85</xdr:col>
      <xdr:colOff>127000</xdr:colOff>
      <xdr:row>96</xdr:row>
      <xdr:rowOff>168025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85369"/>
          <a:ext cx="8382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168025</xdr:rowOff>
    </xdr:from>
    <xdr:to>
      <xdr:col>81</xdr:col>
      <xdr:colOff>50800</xdr:colOff>
      <xdr:row>97</xdr:row>
      <xdr:rowOff>29569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27225"/>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71548</xdr:rowOff>
    </xdr:from>
    <xdr:to>
      <xdr:col>81</xdr:col>
      <xdr:colOff>101600</xdr:colOff>
      <xdr:row>97</xdr:row>
      <xdr:rowOff>1698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18225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0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29569</xdr:rowOff>
    </xdr:from>
    <xdr:to>
      <xdr:col>76</xdr:col>
      <xdr:colOff>114300</xdr:colOff>
      <xdr:row>97</xdr:row>
      <xdr:rowOff>31333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60219"/>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63841</xdr:rowOff>
    </xdr:from>
    <xdr:to>
      <xdr:col>76</xdr:col>
      <xdr:colOff>165100</xdr:colOff>
      <xdr:row>96</xdr:row>
      <xdr:rowOff>165441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2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10518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9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31333</xdr:rowOff>
    </xdr:from>
    <xdr:to>
      <xdr:col>71</xdr:col>
      <xdr:colOff>177800</xdr:colOff>
      <xdr:row>97</xdr:row>
      <xdr:rowOff>43743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6198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54251</xdr:rowOff>
    </xdr:from>
    <xdr:to>
      <xdr:col>72</xdr:col>
      <xdr:colOff>38100</xdr:colOff>
      <xdr:row>96</xdr:row>
      <xdr:rowOff>155851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8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66312</xdr:rowOff>
    </xdr:from>
    <xdr:to>
      <xdr:col>67</xdr:col>
      <xdr:colOff>101600</xdr:colOff>
      <xdr:row>96</xdr:row>
      <xdr:rowOff>167912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2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12989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75369</xdr:rowOff>
    </xdr:from>
    <xdr:to>
      <xdr:col>85</xdr:col>
      <xdr:colOff>177800</xdr:colOff>
      <xdr:row>97</xdr:row>
      <xdr:rowOff>5519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98246</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117225</xdr:rowOff>
    </xdr:from>
    <xdr:to>
      <xdr:col>81</xdr:col>
      <xdr:colOff>101600</xdr:colOff>
      <xdr:row>97</xdr:row>
      <xdr:rowOff>47375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38502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6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150219</xdr:rowOff>
    </xdr:from>
    <xdr:to>
      <xdr:col>76</xdr:col>
      <xdr:colOff>165100</xdr:colOff>
      <xdr:row>97</xdr:row>
      <xdr:rowOff>80369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0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71496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0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151983</xdr:rowOff>
    </xdr:from>
    <xdr:to>
      <xdr:col>72</xdr:col>
      <xdr:colOff>38100</xdr:colOff>
      <xdr:row>97</xdr:row>
      <xdr:rowOff>82133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73260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164393</xdr:rowOff>
    </xdr:from>
    <xdr:to>
      <xdr:col>67</xdr:col>
      <xdr:colOff>101600</xdr:colOff>
      <xdr:row>97</xdr:row>
      <xdr:rowOff>94543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85670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45085</xdr:rowOff>
    </xdr:from>
    <xdr:to>
      <xdr:col>112</xdr:col>
      <xdr:colOff>38100</xdr:colOff>
      <xdr:row>38</xdr:row>
      <xdr:rowOff>146685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163212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3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17272</xdr:rowOff>
    </xdr:from>
    <xdr:to>
      <xdr:col>107</xdr:col>
      <xdr:colOff>101600</xdr:colOff>
      <xdr:row>38</xdr:row>
      <xdr:rowOff>118872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135399</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129667</xdr:rowOff>
    </xdr:from>
    <xdr:to>
      <xdr:col>102</xdr:col>
      <xdr:colOff>165100</xdr:colOff>
      <xdr:row>39</xdr:row>
      <xdr:rowOff>59817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76344</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125095</xdr:rowOff>
    </xdr:from>
    <xdr:to>
      <xdr:col>98</xdr:col>
      <xdr:colOff>38100</xdr:colOff>
      <xdr:row>39</xdr:row>
      <xdr:rowOff>55245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71772</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80,518</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74,119</a:t>
          </a:r>
          <a:r>
            <a:rPr kumimoji="1" lang="ja-JP" altLang="en-US" sz="1300">
              <a:latin typeface="ＭＳ Ｐゴシック" panose="020B0600070205080204" pitchFamily="50" charset="-128"/>
              <a:ea typeface="ＭＳ Ｐゴシック" panose="020B0600070205080204" pitchFamily="50" charset="-128"/>
            </a:rPr>
            <a:t>円と大幅に減少している。主な要因としては、新型コロナウイルス感染症対策である特別定額給付金支給事業完了によるものである。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190,571</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25,528</a:t>
          </a:r>
          <a:r>
            <a:rPr kumimoji="1" lang="ja-JP" altLang="en-US" sz="1300">
              <a:latin typeface="ＭＳ Ｐゴシック" panose="020B0600070205080204" pitchFamily="50" charset="-128"/>
              <a:ea typeface="ＭＳ Ｐゴシック" panose="020B0600070205080204" pitchFamily="50" charset="-128"/>
            </a:rPr>
            <a:t>円増加している。また、衛生費は、住民一人あたり</a:t>
          </a:r>
          <a:r>
            <a:rPr kumimoji="1" lang="en-US" altLang="ja-JP" sz="1300">
              <a:latin typeface="ＭＳ Ｐゴシック" panose="020B0600070205080204" pitchFamily="50" charset="-128"/>
              <a:ea typeface="ＭＳ Ｐゴシック" panose="020B0600070205080204" pitchFamily="50" charset="-128"/>
            </a:rPr>
            <a:t>40,687</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11,934</a:t>
          </a:r>
          <a:r>
            <a:rPr kumimoji="1" lang="ja-JP" altLang="en-US" sz="1300">
              <a:latin typeface="ＭＳ Ｐゴシック" panose="020B0600070205080204" pitchFamily="50" charset="-128"/>
              <a:ea typeface="ＭＳ Ｐゴシック" panose="020B0600070205080204" pitchFamily="50" charset="-128"/>
            </a:rPr>
            <a:t>円増加している。その他にも、商工費は、住民一人あたり</a:t>
          </a:r>
          <a:r>
            <a:rPr kumimoji="1" lang="en-US" altLang="ja-JP" sz="1300">
              <a:latin typeface="ＭＳ Ｐゴシック" panose="020B0600070205080204" pitchFamily="50" charset="-128"/>
              <a:ea typeface="ＭＳ Ｐゴシック" panose="020B0600070205080204" pitchFamily="50" charset="-128"/>
            </a:rPr>
            <a:t>26,456</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6,413</a:t>
          </a:r>
          <a:r>
            <a:rPr kumimoji="1" lang="ja-JP" altLang="en-US" sz="1300">
              <a:latin typeface="ＭＳ Ｐゴシック" panose="020B0600070205080204" pitchFamily="50" charset="-128"/>
              <a:ea typeface="ＭＳ Ｐゴシック" panose="020B0600070205080204" pitchFamily="50" charset="-128"/>
            </a:rPr>
            <a:t>円増加している。これらの主な要因としては、子育て世帯臨時特別給付金支給事業や新型コロナウイルスワクチン接種事業の実施といった新型コロナウイルス感染症対策事業の実施によるものである。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土木費は、住民一人あたり</a:t>
          </a:r>
          <a:r>
            <a:rPr kumimoji="1" lang="en-US" altLang="ja-JP" sz="1300">
              <a:latin typeface="ＭＳ Ｐゴシック" panose="020B0600070205080204" pitchFamily="50" charset="-128"/>
              <a:ea typeface="ＭＳ Ｐゴシック" panose="020B0600070205080204" pitchFamily="50" charset="-128"/>
            </a:rPr>
            <a:t>41,081</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9,996</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円減少している。主な要因としては、（仮称）新泉町団地整備事業の工事完了にるものである。</a:t>
          </a:r>
        </a:p>
        <a:p>
          <a:r>
            <a:rPr kumimoji="1" lang="ja-JP" altLang="en-US" sz="1300">
              <a:latin typeface="ＭＳ Ｐゴシック" panose="020B0600070205080204" pitchFamily="50" charset="-128"/>
              <a:ea typeface="ＭＳ Ｐゴシック" panose="020B0600070205080204" pitchFamily="50" charset="-128"/>
            </a:rPr>
            <a:t>今後、公共施設等の老朽化による改修等大型事業が予定されており、普通建設事業の増加に加え、公債費の増加が見込まれていることから、事業実施方法や事業規模の適正化、費用対効果を十分考慮し、歳入規模に見合った歳出の抑制を図り、持続可能な財政基盤の確立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年度の実質収支比率は、</a:t>
          </a:r>
          <a:r>
            <a:rPr kumimoji="1" lang="en-US" altLang="ja-JP" sz="1300">
              <a:latin typeface="ＭＳ ゴシック" pitchFamily="49" charset="-128"/>
              <a:ea typeface="ＭＳ ゴシック" pitchFamily="49" charset="-128"/>
            </a:rPr>
            <a:t>12.9</a:t>
          </a:r>
          <a:r>
            <a:rPr kumimoji="1" lang="ja-JP" altLang="en-US" sz="1300">
              <a:latin typeface="ＭＳ ゴシック" pitchFamily="49" charset="-128"/>
              <a:ea typeface="ＭＳ ゴシック" pitchFamily="49" charset="-128"/>
            </a:rPr>
            <a:t>％で前年度比</a:t>
          </a:r>
          <a:r>
            <a:rPr kumimoji="1" lang="en-US" altLang="ja-JP" sz="1300">
              <a:latin typeface="ＭＳ ゴシック" pitchFamily="49" charset="-128"/>
              <a:ea typeface="ＭＳ ゴシック" pitchFamily="49" charset="-128"/>
            </a:rPr>
            <a:t>1.91</a:t>
          </a:r>
          <a:r>
            <a:rPr kumimoji="1" lang="ja-JP" altLang="en-US" sz="1300">
              <a:latin typeface="ＭＳ ゴシック" pitchFamily="49" charset="-128"/>
              <a:ea typeface="ＭＳ ゴシック" pitchFamily="49" charset="-128"/>
            </a:rPr>
            <a:t>ポイントの増加となっている。</a:t>
          </a:r>
        </a:p>
        <a:p>
          <a:r>
            <a:rPr kumimoji="1" lang="ja-JP" altLang="en-US" sz="1300">
              <a:latin typeface="ＭＳ ゴシック" pitchFamily="49" charset="-128"/>
              <a:ea typeface="ＭＳ ゴシック" pitchFamily="49" charset="-128"/>
            </a:rPr>
            <a:t>　増加の主な要因は、令和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おいては、コロナの影響による減収を見込んでいた市税や地方消費税交付金を始めとする譲与税・交付金等について、結果として対前年度比では増加となったことや、普通交付税についても、国の補正予算による追加交付等もあり、大幅な増加となるなど、一般財源が見込みを上回る歳入となっ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全会計において黒字決算または、歳入歳出同額となっており、収支の均衡が図られている。今後とも健全で安定した財政運営に努める。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57661953</v>
      </c>
      <c r="BO4" s="374"/>
      <c r="BP4" s="374"/>
      <c r="BQ4" s="374"/>
      <c r="BR4" s="374"/>
      <c r="BS4" s="374"/>
      <c r="BT4" s="374"/>
      <c r="BU4" s="375"/>
      <c r="BV4" s="373">
        <v>61731445</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12.9</v>
      </c>
      <c r="CU4" s="380"/>
      <c r="CV4" s="380"/>
      <c r="CW4" s="380"/>
      <c r="CX4" s="380"/>
      <c r="CY4" s="380"/>
      <c r="CZ4" s="380"/>
      <c r="DA4" s="381"/>
      <c r="DB4" s="379">
        <v>11</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53822004</v>
      </c>
      <c r="BO5" s="411"/>
      <c r="BP5" s="411"/>
      <c r="BQ5" s="411"/>
      <c r="BR5" s="411"/>
      <c r="BS5" s="411"/>
      <c r="BT5" s="411"/>
      <c r="BU5" s="412"/>
      <c r="BV5" s="410">
        <v>58497217</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82.4</v>
      </c>
      <c r="CU5" s="408"/>
      <c r="CV5" s="408"/>
      <c r="CW5" s="408"/>
      <c r="CX5" s="408"/>
      <c r="CY5" s="408"/>
      <c r="CZ5" s="408"/>
      <c r="DA5" s="409"/>
      <c r="DB5" s="407">
        <v>89.7</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3839949</v>
      </c>
      <c r="BO6" s="411"/>
      <c r="BP6" s="411"/>
      <c r="BQ6" s="411"/>
      <c r="BR6" s="411"/>
      <c r="BS6" s="411"/>
      <c r="BT6" s="411"/>
      <c r="BU6" s="412"/>
      <c r="BV6" s="410">
        <v>3234228</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86.1</v>
      </c>
      <c r="CU6" s="448"/>
      <c r="CV6" s="448"/>
      <c r="CW6" s="448"/>
      <c r="CX6" s="448"/>
      <c r="CY6" s="448"/>
      <c r="CZ6" s="448"/>
      <c r="DA6" s="449"/>
      <c r="DB6" s="447">
        <v>94.4</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94</v>
      </c>
      <c r="AV7" s="443"/>
      <c r="AW7" s="443"/>
      <c r="AX7" s="443"/>
      <c r="AY7" s="444" t="s">
        <v>106</v>
      </c>
      <c r="AZ7" s="445"/>
      <c r="BA7" s="445"/>
      <c r="BB7" s="445"/>
      <c r="BC7" s="445"/>
      <c r="BD7" s="445"/>
      <c r="BE7" s="445"/>
      <c r="BF7" s="445"/>
      <c r="BG7" s="445"/>
      <c r="BH7" s="445"/>
      <c r="BI7" s="445"/>
      <c r="BJ7" s="445"/>
      <c r="BK7" s="445"/>
      <c r="BL7" s="445"/>
      <c r="BM7" s="446"/>
      <c r="BN7" s="410">
        <v>41559</v>
      </c>
      <c r="BO7" s="411"/>
      <c r="BP7" s="411"/>
      <c r="BQ7" s="411"/>
      <c r="BR7" s="411"/>
      <c r="BS7" s="411"/>
      <c r="BT7" s="411"/>
      <c r="BU7" s="412"/>
      <c r="BV7" s="410">
        <v>176932</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29453096</v>
      </c>
      <c r="CU7" s="411"/>
      <c r="CV7" s="411"/>
      <c r="CW7" s="411"/>
      <c r="CX7" s="411"/>
      <c r="CY7" s="411"/>
      <c r="CZ7" s="411"/>
      <c r="DA7" s="412"/>
      <c r="DB7" s="410">
        <v>27819480</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102</v>
      </c>
      <c r="AV8" s="443"/>
      <c r="AW8" s="443"/>
      <c r="AX8" s="443"/>
      <c r="AY8" s="444" t="s">
        <v>109</v>
      </c>
      <c r="AZ8" s="445"/>
      <c r="BA8" s="445"/>
      <c r="BB8" s="445"/>
      <c r="BC8" s="445"/>
      <c r="BD8" s="445"/>
      <c r="BE8" s="445"/>
      <c r="BF8" s="445"/>
      <c r="BG8" s="445"/>
      <c r="BH8" s="445"/>
      <c r="BI8" s="445"/>
      <c r="BJ8" s="445"/>
      <c r="BK8" s="445"/>
      <c r="BL8" s="445"/>
      <c r="BM8" s="446"/>
      <c r="BN8" s="410">
        <v>3798390</v>
      </c>
      <c r="BO8" s="411"/>
      <c r="BP8" s="411"/>
      <c r="BQ8" s="411"/>
      <c r="BR8" s="411"/>
      <c r="BS8" s="411"/>
      <c r="BT8" s="411"/>
      <c r="BU8" s="412"/>
      <c r="BV8" s="410">
        <v>3057296</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0.64</v>
      </c>
      <c r="CU8" s="451"/>
      <c r="CV8" s="451"/>
      <c r="CW8" s="451"/>
      <c r="CX8" s="451"/>
      <c r="CY8" s="451"/>
      <c r="CZ8" s="451"/>
      <c r="DA8" s="452"/>
      <c r="DB8" s="450">
        <v>0.67</v>
      </c>
      <c r="DC8" s="451"/>
      <c r="DD8" s="451"/>
      <c r="DE8" s="451"/>
      <c r="DF8" s="451"/>
      <c r="DG8" s="451"/>
      <c r="DH8" s="451"/>
      <c r="DI8" s="452"/>
    </row>
    <row r="9" spans="1:119" ht="18.75" customHeight="1" thickBot="1">
      <c r="A9" s="178"/>
      <c r="B9" s="404" t="s">
        <v>111</v>
      </c>
      <c r="C9" s="405"/>
      <c r="D9" s="405"/>
      <c r="E9" s="405"/>
      <c r="F9" s="405"/>
      <c r="G9" s="405"/>
      <c r="H9" s="405"/>
      <c r="I9" s="405"/>
      <c r="J9" s="405"/>
      <c r="K9" s="453"/>
      <c r="L9" s="454" t="s">
        <v>112</v>
      </c>
      <c r="M9" s="455"/>
      <c r="N9" s="455"/>
      <c r="O9" s="455"/>
      <c r="P9" s="455"/>
      <c r="Q9" s="456"/>
      <c r="R9" s="457">
        <v>104791</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741094</v>
      </c>
      <c r="BO9" s="411"/>
      <c r="BP9" s="411"/>
      <c r="BQ9" s="411"/>
      <c r="BR9" s="411"/>
      <c r="BS9" s="411"/>
      <c r="BT9" s="411"/>
      <c r="BU9" s="412"/>
      <c r="BV9" s="410">
        <v>674485</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12</v>
      </c>
      <c r="CU9" s="408"/>
      <c r="CV9" s="408"/>
      <c r="CW9" s="408"/>
      <c r="CX9" s="408"/>
      <c r="CY9" s="408"/>
      <c r="CZ9" s="408"/>
      <c r="DA9" s="409"/>
      <c r="DB9" s="407">
        <v>12</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117</v>
      </c>
      <c r="M10" s="440"/>
      <c r="N10" s="440"/>
      <c r="O10" s="440"/>
      <c r="P10" s="440"/>
      <c r="Q10" s="441"/>
      <c r="R10" s="461">
        <v>108174</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2501268</v>
      </c>
      <c r="BO10" s="411"/>
      <c r="BP10" s="411"/>
      <c r="BQ10" s="411"/>
      <c r="BR10" s="411"/>
      <c r="BS10" s="411"/>
      <c r="BT10" s="411"/>
      <c r="BU10" s="412"/>
      <c r="BV10" s="410">
        <v>1002625</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c r="A12" s="178"/>
      <c r="B12" s="470" t="s">
        <v>130</v>
      </c>
      <c r="C12" s="471"/>
      <c r="D12" s="471"/>
      <c r="E12" s="471"/>
      <c r="F12" s="471"/>
      <c r="G12" s="471"/>
      <c r="H12" s="471"/>
      <c r="I12" s="471"/>
      <c r="J12" s="471"/>
      <c r="K12" s="472"/>
      <c r="L12" s="479" t="s">
        <v>131</v>
      </c>
      <c r="M12" s="480"/>
      <c r="N12" s="480"/>
      <c r="O12" s="480"/>
      <c r="P12" s="480"/>
      <c r="Q12" s="481"/>
      <c r="R12" s="482">
        <v>106842</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102</v>
      </c>
      <c r="AV12" s="443"/>
      <c r="AW12" s="443"/>
      <c r="AX12" s="443"/>
      <c r="AY12" s="444" t="s">
        <v>135</v>
      </c>
      <c r="AZ12" s="445"/>
      <c r="BA12" s="445"/>
      <c r="BB12" s="445"/>
      <c r="BC12" s="445"/>
      <c r="BD12" s="445"/>
      <c r="BE12" s="445"/>
      <c r="BF12" s="445"/>
      <c r="BG12" s="445"/>
      <c r="BH12" s="445"/>
      <c r="BI12" s="445"/>
      <c r="BJ12" s="445"/>
      <c r="BK12" s="445"/>
      <c r="BL12" s="445"/>
      <c r="BM12" s="446"/>
      <c r="BN12" s="410">
        <v>1411348</v>
      </c>
      <c r="BO12" s="411"/>
      <c r="BP12" s="411"/>
      <c r="BQ12" s="411"/>
      <c r="BR12" s="411"/>
      <c r="BS12" s="411"/>
      <c r="BT12" s="411"/>
      <c r="BU12" s="412"/>
      <c r="BV12" s="410">
        <v>1500000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137</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138</v>
      </c>
      <c r="N13" s="502"/>
      <c r="O13" s="502"/>
      <c r="P13" s="502"/>
      <c r="Q13" s="503"/>
      <c r="R13" s="494">
        <v>105616</v>
      </c>
      <c r="S13" s="495"/>
      <c r="T13" s="495"/>
      <c r="U13" s="495"/>
      <c r="V13" s="496"/>
      <c r="W13" s="426" t="s">
        <v>139</v>
      </c>
      <c r="X13" s="427"/>
      <c r="Y13" s="427"/>
      <c r="Z13" s="427"/>
      <c r="AA13" s="427"/>
      <c r="AB13" s="417"/>
      <c r="AC13" s="461">
        <v>3413</v>
      </c>
      <c r="AD13" s="462"/>
      <c r="AE13" s="462"/>
      <c r="AF13" s="462"/>
      <c r="AG13" s="504"/>
      <c r="AH13" s="461">
        <v>3811</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1831014</v>
      </c>
      <c r="BO13" s="411"/>
      <c r="BP13" s="411"/>
      <c r="BQ13" s="411"/>
      <c r="BR13" s="411"/>
      <c r="BS13" s="411"/>
      <c r="BT13" s="411"/>
      <c r="BU13" s="412"/>
      <c r="BV13" s="410">
        <v>177110</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6.5</v>
      </c>
      <c r="CU13" s="408"/>
      <c r="CV13" s="408"/>
      <c r="CW13" s="408"/>
      <c r="CX13" s="408"/>
      <c r="CY13" s="408"/>
      <c r="CZ13" s="408"/>
      <c r="DA13" s="409"/>
      <c r="DB13" s="407">
        <v>6.5</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144</v>
      </c>
      <c r="M14" s="492"/>
      <c r="N14" s="492"/>
      <c r="O14" s="492"/>
      <c r="P14" s="492"/>
      <c r="Q14" s="493"/>
      <c r="R14" s="494">
        <v>108025</v>
      </c>
      <c r="S14" s="495"/>
      <c r="T14" s="495"/>
      <c r="U14" s="495"/>
      <c r="V14" s="496"/>
      <c r="W14" s="400"/>
      <c r="X14" s="401"/>
      <c r="Y14" s="401"/>
      <c r="Z14" s="401"/>
      <c r="AA14" s="401"/>
      <c r="AB14" s="390"/>
      <c r="AC14" s="497">
        <v>7</v>
      </c>
      <c r="AD14" s="498"/>
      <c r="AE14" s="498"/>
      <c r="AF14" s="498"/>
      <c r="AG14" s="499"/>
      <c r="AH14" s="497">
        <v>7.7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55.1</v>
      </c>
      <c r="CU14" s="509"/>
      <c r="CV14" s="509"/>
      <c r="CW14" s="509"/>
      <c r="CX14" s="509"/>
      <c r="CY14" s="509"/>
      <c r="CZ14" s="509"/>
      <c r="DA14" s="510"/>
      <c r="DB14" s="508">
        <v>78.400000000000006</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146</v>
      </c>
      <c r="N15" s="502"/>
      <c r="O15" s="502"/>
      <c r="P15" s="502"/>
      <c r="Q15" s="503"/>
      <c r="R15" s="494">
        <v>106509</v>
      </c>
      <c r="S15" s="495"/>
      <c r="T15" s="495"/>
      <c r="U15" s="495"/>
      <c r="V15" s="496"/>
      <c r="W15" s="426" t="s">
        <v>147</v>
      </c>
      <c r="X15" s="427"/>
      <c r="Y15" s="427"/>
      <c r="Z15" s="427"/>
      <c r="AA15" s="427"/>
      <c r="AB15" s="417"/>
      <c r="AC15" s="461">
        <v>16006</v>
      </c>
      <c r="AD15" s="462"/>
      <c r="AE15" s="462"/>
      <c r="AF15" s="462"/>
      <c r="AG15" s="504"/>
      <c r="AH15" s="461">
        <v>16186</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14079232</v>
      </c>
      <c r="BO15" s="374"/>
      <c r="BP15" s="374"/>
      <c r="BQ15" s="374"/>
      <c r="BR15" s="374"/>
      <c r="BS15" s="374"/>
      <c r="BT15" s="374"/>
      <c r="BU15" s="375"/>
      <c r="BV15" s="373">
        <v>14805234</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32.799999999999997</v>
      </c>
      <c r="AD16" s="498"/>
      <c r="AE16" s="498"/>
      <c r="AF16" s="498"/>
      <c r="AG16" s="499"/>
      <c r="AH16" s="497">
        <v>32.5</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23319728</v>
      </c>
      <c r="BO16" s="411"/>
      <c r="BP16" s="411"/>
      <c r="BQ16" s="411"/>
      <c r="BR16" s="411"/>
      <c r="BS16" s="411"/>
      <c r="BT16" s="411"/>
      <c r="BU16" s="412"/>
      <c r="BV16" s="410">
        <v>22275179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29358</v>
      </c>
      <c r="AD17" s="462"/>
      <c r="AE17" s="462"/>
      <c r="AF17" s="462"/>
      <c r="AG17" s="504"/>
      <c r="AH17" s="461">
        <v>29752</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17870307</v>
      </c>
      <c r="BO17" s="411"/>
      <c r="BP17" s="411"/>
      <c r="BQ17" s="411"/>
      <c r="BR17" s="411"/>
      <c r="BS17" s="411"/>
      <c r="BT17" s="411"/>
      <c r="BU17" s="412"/>
      <c r="BV17" s="410">
        <v>18858291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157</v>
      </c>
      <c r="C18" s="453"/>
      <c r="D18" s="453"/>
      <c r="E18" s="533"/>
      <c r="F18" s="533"/>
      <c r="G18" s="533"/>
      <c r="H18" s="533"/>
      <c r="I18" s="533"/>
      <c r="J18" s="533"/>
      <c r="K18" s="533"/>
      <c r="L18" s="534">
        <v>510.04</v>
      </c>
      <c r="M18" s="534"/>
      <c r="N18" s="534"/>
      <c r="O18" s="534"/>
      <c r="P18" s="534"/>
      <c r="Q18" s="534"/>
      <c r="R18" s="535"/>
      <c r="S18" s="535"/>
      <c r="T18" s="535"/>
      <c r="U18" s="535"/>
      <c r="V18" s="536"/>
      <c r="W18" s="428"/>
      <c r="X18" s="429"/>
      <c r="Y18" s="429"/>
      <c r="Z18" s="429"/>
      <c r="AA18" s="429"/>
      <c r="AB18" s="420"/>
      <c r="AC18" s="537">
        <v>60.2</v>
      </c>
      <c r="AD18" s="538"/>
      <c r="AE18" s="538"/>
      <c r="AF18" s="538"/>
      <c r="AG18" s="539"/>
      <c r="AH18" s="537">
        <v>59.8</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24895239</v>
      </c>
      <c r="BO18" s="411"/>
      <c r="BP18" s="411"/>
      <c r="BQ18" s="411"/>
      <c r="BR18" s="411"/>
      <c r="BS18" s="411"/>
      <c r="BT18" s="411"/>
      <c r="BU18" s="412"/>
      <c r="BV18" s="410">
        <v>24858169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159</v>
      </c>
      <c r="C19" s="453"/>
      <c r="D19" s="453"/>
      <c r="E19" s="533"/>
      <c r="F19" s="533"/>
      <c r="G19" s="533"/>
      <c r="H19" s="533"/>
      <c r="I19" s="533"/>
      <c r="J19" s="533"/>
      <c r="K19" s="533"/>
      <c r="L19" s="541">
        <v>205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38135001</v>
      </c>
      <c r="BO19" s="411"/>
      <c r="BP19" s="411"/>
      <c r="BQ19" s="411"/>
      <c r="BR19" s="411"/>
      <c r="BS19" s="411"/>
      <c r="BT19" s="411"/>
      <c r="BU19" s="412"/>
      <c r="BV19" s="410">
        <v>35140153</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161</v>
      </c>
      <c r="C20" s="453"/>
      <c r="D20" s="453"/>
      <c r="E20" s="533"/>
      <c r="F20" s="533"/>
      <c r="G20" s="533"/>
      <c r="H20" s="533"/>
      <c r="I20" s="533"/>
      <c r="J20" s="533"/>
      <c r="K20" s="533"/>
      <c r="L20" s="541">
        <v>45193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61639045</v>
      </c>
      <c r="BO22" s="374"/>
      <c r="BP22" s="374"/>
      <c r="BQ22" s="374"/>
      <c r="BR22" s="374"/>
      <c r="BS22" s="374"/>
      <c r="BT22" s="374"/>
      <c r="BU22" s="375"/>
      <c r="BV22" s="373">
        <v>62069599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41096846</v>
      </c>
      <c r="BO23" s="411"/>
      <c r="BP23" s="411"/>
      <c r="BQ23" s="411"/>
      <c r="BR23" s="411"/>
      <c r="BS23" s="411"/>
      <c r="BT23" s="411"/>
      <c r="BU23" s="412"/>
      <c r="BV23" s="410">
        <v>41118062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171</v>
      </c>
      <c r="F24" s="440"/>
      <c r="G24" s="440"/>
      <c r="H24" s="440"/>
      <c r="I24" s="440"/>
      <c r="J24" s="440"/>
      <c r="K24" s="441"/>
      <c r="L24" s="461">
        <v>1</v>
      </c>
      <c r="M24" s="462"/>
      <c r="N24" s="462"/>
      <c r="O24" s="462"/>
      <c r="P24" s="504"/>
      <c r="Q24" s="461">
        <v>9130</v>
      </c>
      <c r="R24" s="462"/>
      <c r="S24" s="462"/>
      <c r="T24" s="462"/>
      <c r="U24" s="462"/>
      <c r="V24" s="504"/>
      <c r="W24" s="556"/>
      <c r="X24" s="557"/>
      <c r="Y24" s="558"/>
      <c r="Z24" s="460" t="s">
        <v>172</v>
      </c>
      <c r="AA24" s="440"/>
      <c r="AB24" s="440"/>
      <c r="AC24" s="440"/>
      <c r="AD24" s="440"/>
      <c r="AE24" s="440"/>
      <c r="AF24" s="440"/>
      <c r="AG24" s="441"/>
      <c r="AH24" s="461">
        <v>874</v>
      </c>
      <c r="AI24" s="462"/>
      <c r="AJ24" s="462"/>
      <c r="AK24" s="462"/>
      <c r="AL24" s="504"/>
      <c r="AM24" s="461">
        <v>2573056</v>
      </c>
      <c r="AN24" s="462"/>
      <c r="AO24" s="462"/>
      <c r="AP24" s="462"/>
      <c r="AQ24" s="462"/>
      <c r="AR24" s="504"/>
      <c r="AS24" s="461">
        <v>2944</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40674349</v>
      </c>
      <c r="BO24" s="411"/>
      <c r="BP24" s="411"/>
      <c r="BQ24" s="411"/>
      <c r="BR24" s="411"/>
      <c r="BS24" s="411"/>
      <c r="BT24" s="411"/>
      <c r="BU24" s="412"/>
      <c r="BV24" s="410">
        <v>40702969</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174</v>
      </c>
      <c r="F25" s="440"/>
      <c r="G25" s="440"/>
      <c r="H25" s="440"/>
      <c r="I25" s="440"/>
      <c r="J25" s="440"/>
      <c r="K25" s="441"/>
      <c r="L25" s="461">
        <v>2</v>
      </c>
      <c r="M25" s="462"/>
      <c r="N25" s="462"/>
      <c r="O25" s="462"/>
      <c r="P25" s="504"/>
      <c r="Q25" s="461">
        <v>7210</v>
      </c>
      <c r="R25" s="462"/>
      <c r="S25" s="462"/>
      <c r="T25" s="462"/>
      <c r="U25" s="462"/>
      <c r="V25" s="504"/>
      <c r="W25" s="556"/>
      <c r="X25" s="557"/>
      <c r="Y25" s="558"/>
      <c r="Z25" s="460" t="s">
        <v>175</v>
      </c>
      <c r="AA25" s="440"/>
      <c r="AB25" s="440"/>
      <c r="AC25" s="440"/>
      <c r="AD25" s="440"/>
      <c r="AE25" s="440"/>
      <c r="AF25" s="440"/>
      <c r="AG25" s="441"/>
      <c r="AH25" s="461">
        <v>154</v>
      </c>
      <c r="AI25" s="462"/>
      <c r="AJ25" s="462"/>
      <c r="AK25" s="462"/>
      <c r="AL25" s="504"/>
      <c r="AM25" s="461">
        <v>425040</v>
      </c>
      <c r="AN25" s="462"/>
      <c r="AO25" s="462"/>
      <c r="AP25" s="462"/>
      <c r="AQ25" s="462"/>
      <c r="AR25" s="504"/>
      <c r="AS25" s="461">
        <v>2760</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9128918</v>
      </c>
      <c r="BO25" s="374"/>
      <c r="BP25" s="374"/>
      <c r="BQ25" s="374"/>
      <c r="BR25" s="374"/>
      <c r="BS25" s="374"/>
      <c r="BT25" s="374"/>
      <c r="BU25" s="375"/>
      <c r="BV25" s="373">
        <v>9677778</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177</v>
      </c>
      <c r="F26" s="440"/>
      <c r="G26" s="440"/>
      <c r="H26" s="440"/>
      <c r="I26" s="440"/>
      <c r="J26" s="440"/>
      <c r="K26" s="441"/>
      <c r="L26" s="461">
        <v>1</v>
      </c>
      <c r="M26" s="462"/>
      <c r="N26" s="462"/>
      <c r="O26" s="462"/>
      <c r="P26" s="504"/>
      <c r="Q26" s="461">
        <v>6020</v>
      </c>
      <c r="R26" s="462"/>
      <c r="S26" s="462"/>
      <c r="T26" s="462"/>
      <c r="U26" s="462"/>
      <c r="V26" s="504"/>
      <c r="W26" s="556"/>
      <c r="X26" s="557"/>
      <c r="Y26" s="558"/>
      <c r="Z26" s="460" t="s">
        <v>178</v>
      </c>
      <c r="AA26" s="562"/>
      <c r="AB26" s="562"/>
      <c r="AC26" s="562"/>
      <c r="AD26" s="562"/>
      <c r="AE26" s="562"/>
      <c r="AF26" s="562"/>
      <c r="AG26" s="563"/>
      <c r="AH26" s="461">
        <v>41</v>
      </c>
      <c r="AI26" s="462"/>
      <c r="AJ26" s="462"/>
      <c r="AK26" s="462"/>
      <c r="AL26" s="504"/>
      <c r="AM26" s="461">
        <v>118162</v>
      </c>
      <c r="AN26" s="462"/>
      <c r="AO26" s="462"/>
      <c r="AP26" s="462"/>
      <c r="AQ26" s="462"/>
      <c r="AR26" s="504"/>
      <c r="AS26" s="461">
        <v>2882</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137</v>
      </c>
      <c r="BO26" s="411"/>
      <c r="BP26" s="411"/>
      <c r="BQ26" s="411"/>
      <c r="BR26" s="411"/>
      <c r="BS26" s="411"/>
      <c r="BT26" s="411"/>
      <c r="BU26" s="412"/>
      <c r="BV26" s="410" t="s">
        <v>137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180</v>
      </c>
      <c r="F27" s="440"/>
      <c r="G27" s="440"/>
      <c r="H27" s="440"/>
      <c r="I27" s="440"/>
      <c r="J27" s="440"/>
      <c r="K27" s="441"/>
      <c r="L27" s="461">
        <v>1</v>
      </c>
      <c r="M27" s="462"/>
      <c r="N27" s="462"/>
      <c r="O27" s="462"/>
      <c r="P27" s="504"/>
      <c r="Q27" s="461">
        <v>4560</v>
      </c>
      <c r="R27" s="462"/>
      <c r="S27" s="462"/>
      <c r="T27" s="462"/>
      <c r="U27" s="462"/>
      <c r="V27" s="504"/>
      <c r="W27" s="556"/>
      <c r="X27" s="557"/>
      <c r="Y27" s="558"/>
      <c r="Z27" s="460" t="s">
        <v>181</v>
      </c>
      <c r="AA27" s="440"/>
      <c r="AB27" s="440"/>
      <c r="AC27" s="440"/>
      <c r="AD27" s="440"/>
      <c r="AE27" s="440"/>
      <c r="AF27" s="440"/>
      <c r="AG27" s="441"/>
      <c r="AH27" s="461">
        <v>14</v>
      </c>
      <c r="AI27" s="462"/>
      <c r="AJ27" s="462"/>
      <c r="AK27" s="462"/>
      <c r="AL27" s="504"/>
      <c r="AM27" s="461">
        <v>48604</v>
      </c>
      <c r="AN27" s="462"/>
      <c r="AO27" s="462"/>
      <c r="AP27" s="462"/>
      <c r="AQ27" s="462"/>
      <c r="AR27" s="504"/>
      <c r="AS27" s="461">
        <v>3472</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1550243</v>
      </c>
      <c r="BO27" s="530"/>
      <c r="BP27" s="530"/>
      <c r="BQ27" s="530"/>
      <c r="BR27" s="530"/>
      <c r="BS27" s="530"/>
      <c r="BT27" s="530"/>
      <c r="BU27" s="531"/>
      <c r="BV27" s="529">
        <v>1550168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183</v>
      </c>
      <c r="F28" s="440"/>
      <c r="G28" s="440"/>
      <c r="H28" s="440"/>
      <c r="I28" s="440"/>
      <c r="J28" s="440"/>
      <c r="K28" s="441"/>
      <c r="L28" s="461">
        <v>1</v>
      </c>
      <c r="M28" s="462"/>
      <c r="N28" s="462"/>
      <c r="O28" s="462"/>
      <c r="P28" s="504"/>
      <c r="Q28" s="461">
        <v>3930</v>
      </c>
      <c r="R28" s="462"/>
      <c r="S28" s="462"/>
      <c r="T28" s="462"/>
      <c r="U28" s="462"/>
      <c r="V28" s="504"/>
      <c r="W28" s="556"/>
      <c r="X28" s="557"/>
      <c r="Y28" s="558"/>
      <c r="Z28" s="460" t="s">
        <v>184</v>
      </c>
      <c r="AA28" s="440"/>
      <c r="AB28" s="440"/>
      <c r="AC28" s="440"/>
      <c r="AD28" s="440"/>
      <c r="AE28" s="440"/>
      <c r="AF28" s="440"/>
      <c r="AG28" s="441"/>
      <c r="AH28" s="461" t="s">
        <v>137</v>
      </c>
      <c r="AI28" s="462"/>
      <c r="AJ28" s="462"/>
      <c r="AK28" s="462"/>
      <c r="AL28" s="504"/>
      <c r="AM28" s="461" t="s">
        <v>137</v>
      </c>
      <c r="AN28" s="462"/>
      <c r="AO28" s="462"/>
      <c r="AP28" s="462"/>
      <c r="AQ28" s="462"/>
      <c r="AR28" s="504"/>
      <c r="AS28" s="461" t="s">
        <v>137</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5645479</v>
      </c>
      <c r="BO28" s="374"/>
      <c r="BP28" s="374"/>
      <c r="BQ28" s="374"/>
      <c r="BR28" s="374"/>
      <c r="BS28" s="374"/>
      <c r="BT28" s="374"/>
      <c r="BU28" s="375"/>
      <c r="BV28" s="373">
        <v>4555559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186</v>
      </c>
      <c r="F29" s="440"/>
      <c r="G29" s="440"/>
      <c r="H29" s="440"/>
      <c r="I29" s="440"/>
      <c r="J29" s="440"/>
      <c r="K29" s="441"/>
      <c r="L29" s="461">
        <v>26</v>
      </c>
      <c r="M29" s="462"/>
      <c r="N29" s="462"/>
      <c r="O29" s="462"/>
      <c r="P29" s="504"/>
      <c r="Q29" s="461">
        <v>3660</v>
      </c>
      <c r="R29" s="462"/>
      <c r="S29" s="462"/>
      <c r="T29" s="462"/>
      <c r="U29" s="462"/>
      <c r="V29" s="504"/>
      <c r="W29" s="559"/>
      <c r="X29" s="560"/>
      <c r="Y29" s="561"/>
      <c r="Z29" s="460" t="s">
        <v>187</v>
      </c>
      <c r="AA29" s="440"/>
      <c r="AB29" s="440"/>
      <c r="AC29" s="440"/>
      <c r="AD29" s="440"/>
      <c r="AE29" s="440"/>
      <c r="AF29" s="440"/>
      <c r="AG29" s="441"/>
      <c r="AH29" s="461">
        <v>888</v>
      </c>
      <c r="AI29" s="462"/>
      <c r="AJ29" s="462"/>
      <c r="AK29" s="462"/>
      <c r="AL29" s="504"/>
      <c r="AM29" s="461">
        <v>2621660</v>
      </c>
      <c r="AN29" s="462"/>
      <c r="AO29" s="462"/>
      <c r="AP29" s="462"/>
      <c r="AQ29" s="462"/>
      <c r="AR29" s="504"/>
      <c r="AS29" s="461">
        <v>2952</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3314300</v>
      </c>
      <c r="BO29" s="411"/>
      <c r="BP29" s="411"/>
      <c r="BQ29" s="411"/>
      <c r="BR29" s="411"/>
      <c r="BS29" s="411"/>
      <c r="BT29" s="411"/>
      <c r="BU29" s="412"/>
      <c r="BV29" s="410">
        <v>2101995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94.4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4495114</v>
      </c>
      <c r="BO30" s="530"/>
      <c r="BP30" s="530"/>
      <c r="BQ30" s="530"/>
      <c r="BR30" s="530"/>
      <c r="BS30" s="530"/>
      <c r="BT30" s="530"/>
      <c r="BU30" s="531"/>
      <c r="BV30" s="529">
        <v>4544133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196</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5</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9</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12</v>
      </c>
      <c r="BF34" s="600"/>
      <c r="BG34" s="601" t="str">
        <f>IF('各会計、関係団体の財政状況及び健全化判断比率'!B35="","",'各会計、関係団体の財政状況及び健全化判断比率'!B35)</f>
        <v>港湾上屋事業特別会計</v>
      </c>
      <c r="BH34" s="601"/>
      <c r="BI34" s="601"/>
      <c r="BJ34" s="601"/>
      <c r="BK34" s="601"/>
      <c r="BL34" s="601"/>
      <c r="BM34" s="601"/>
      <c r="BN34" s="601"/>
      <c r="BO34" s="601"/>
      <c r="BP34" s="601"/>
      <c r="BQ34" s="601"/>
      <c r="BR34" s="601"/>
      <c r="BS34" s="601"/>
      <c r="BT34" s="601"/>
      <c r="BU34" s="601"/>
      <c r="BV34" s="178"/>
      <c r="BW34" s="600">
        <f>IF(BY34="","",MAX(C34:D43,U34:V43,AM34:AN43,BE34:BF43)+1)</f>
        <v>15</v>
      </c>
      <c r="BX34" s="600"/>
      <c r="BY34" s="601" t="str">
        <f>IF('各会計、関係団体の財政状況及び健全化判断比率'!B68="","",'各会計、関係団体の財政状況及び健全化判断比率'!B68)</f>
        <v>愛媛県市町総合事務組合（消防補填事業分）</v>
      </c>
      <c r="BZ34" s="601"/>
      <c r="CA34" s="601"/>
      <c r="CB34" s="601"/>
      <c r="CC34" s="601"/>
      <c r="CD34" s="601"/>
      <c r="CE34" s="601"/>
      <c r="CF34" s="601"/>
      <c r="CG34" s="601"/>
      <c r="CH34" s="601"/>
      <c r="CI34" s="601"/>
      <c r="CJ34" s="601"/>
      <c r="CK34" s="601"/>
      <c r="CL34" s="601"/>
      <c r="CM34" s="601"/>
      <c r="CN34" s="178"/>
      <c r="CO34" s="600">
        <f>IF(CQ34="","",MAX(C34:D43,U34:V43,AM34:AN43,BE34:BF43,BW34:BX43)+1)</f>
        <v>20</v>
      </c>
      <c r="CP34" s="600"/>
      <c r="CQ34" s="601" t="str">
        <f>IF('各会計、関係団体の財政状況及び健全化判断比率'!BS7="","",'各会計、関係団体の財政状況及び健全化判断比率'!BS7)</f>
        <v>西条市産業情報支援センター</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f>IF(E35="","",C34+1)</f>
        <v>2</v>
      </c>
      <c r="D35" s="600"/>
      <c r="E35" s="601" t="str">
        <f>IF('各会計、関係団体の財政状況及び健全化判断比率'!B8="","",'各会計、関係団体の財政状況及び健全化判断比率'!B8)</f>
        <v>ひうち地域振興整備事業特別会計</v>
      </c>
      <c r="F35" s="601"/>
      <c r="G35" s="601"/>
      <c r="H35" s="601"/>
      <c r="I35" s="601"/>
      <c r="J35" s="601"/>
      <c r="K35" s="601"/>
      <c r="L35" s="601"/>
      <c r="M35" s="601"/>
      <c r="N35" s="601"/>
      <c r="O35" s="601"/>
      <c r="P35" s="601"/>
      <c r="Q35" s="601"/>
      <c r="R35" s="601"/>
      <c r="S35" s="601"/>
      <c r="T35" s="178"/>
      <c r="U35" s="600">
        <f>IF(W35="","",U34+1)</f>
        <v>6</v>
      </c>
      <c r="V35" s="600"/>
      <c r="W35" s="601" t="str">
        <f>IF('各会計、関係団体の財政状況及び健全化判断比率'!B29="","",'各会計、関係団体の財政状況及び健全化判断比率'!B29)</f>
        <v>介護保険特別会計（介護保険事業勘定）</v>
      </c>
      <c r="X35" s="601"/>
      <c r="Y35" s="601"/>
      <c r="Z35" s="601"/>
      <c r="AA35" s="601"/>
      <c r="AB35" s="601"/>
      <c r="AC35" s="601"/>
      <c r="AD35" s="601"/>
      <c r="AE35" s="601"/>
      <c r="AF35" s="601"/>
      <c r="AG35" s="601"/>
      <c r="AH35" s="601"/>
      <c r="AI35" s="601"/>
      <c r="AJ35" s="601"/>
      <c r="AK35" s="601"/>
      <c r="AL35" s="178"/>
      <c r="AM35" s="600">
        <f t="shared" ref="AM35:AM43" si="0">IF(AO35="","",AM34+1)</f>
        <v>10</v>
      </c>
      <c r="AN35" s="600"/>
      <c r="AO35" s="601" t="str">
        <f>IF('各会計、関係団体の財政状況及び健全化判断比率'!B33="","",'各会計、関係団体の財政状況及び健全化判断比率'!B33)</f>
        <v>病院事業会計</v>
      </c>
      <c r="AP35" s="601"/>
      <c r="AQ35" s="601"/>
      <c r="AR35" s="601"/>
      <c r="AS35" s="601"/>
      <c r="AT35" s="601"/>
      <c r="AU35" s="601"/>
      <c r="AV35" s="601"/>
      <c r="AW35" s="601"/>
      <c r="AX35" s="601"/>
      <c r="AY35" s="601"/>
      <c r="AZ35" s="601"/>
      <c r="BA35" s="601"/>
      <c r="BB35" s="601"/>
      <c r="BC35" s="601"/>
      <c r="BD35" s="178"/>
      <c r="BE35" s="600">
        <f t="shared" ref="BE35:BE43" si="1">IF(BG35="","",BE34+1)</f>
        <v>13</v>
      </c>
      <c r="BF35" s="600"/>
      <c r="BG35" s="601" t="str">
        <f>IF('各会計、関係団体の財政状況及び健全化判断比率'!B36="","",'各会計、関係団体の財政状況及び健全化判断比率'!B36)</f>
        <v>小松地域交流事業特別会計</v>
      </c>
      <c r="BH35" s="601"/>
      <c r="BI35" s="601"/>
      <c r="BJ35" s="601"/>
      <c r="BK35" s="601"/>
      <c r="BL35" s="601"/>
      <c r="BM35" s="601"/>
      <c r="BN35" s="601"/>
      <c r="BO35" s="601"/>
      <c r="BP35" s="601"/>
      <c r="BQ35" s="601"/>
      <c r="BR35" s="601"/>
      <c r="BS35" s="601"/>
      <c r="BT35" s="601"/>
      <c r="BU35" s="601"/>
      <c r="BV35" s="178"/>
      <c r="BW35" s="600">
        <f t="shared" ref="BW35:BW43" si="2">IF(BY35="","",BW34+1)</f>
        <v>16</v>
      </c>
      <c r="BX35" s="600"/>
      <c r="BY35" s="601" t="str">
        <f>IF('各会計、関係団体の財政状況及び健全化判断比率'!B69="","",'各会計、関係団体の財政状況及び健全化判断比率'!B69)</f>
        <v>愛媛県市町総合事務組合（交通災害事業分）</v>
      </c>
      <c r="BZ35" s="601"/>
      <c r="CA35" s="601"/>
      <c r="CB35" s="601"/>
      <c r="CC35" s="601"/>
      <c r="CD35" s="601"/>
      <c r="CE35" s="601"/>
      <c r="CF35" s="601"/>
      <c r="CG35" s="601"/>
      <c r="CH35" s="601"/>
      <c r="CI35" s="601"/>
      <c r="CJ35" s="601"/>
      <c r="CK35" s="601"/>
      <c r="CL35" s="601"/>
      <c r="CM35" s="601"/>
      <c r="CN35" s="178"/>
      <c r="CO35" s="600">
        <f t="shared" ref="CO35:CO43" si="3">IF(CQ35="","",CO34+1)</f>
        <v>21</v>
      </c>
      <c r="CP35" s="600"/>
      <c r="CQ35" s="601" t="str">
        <f>IF('各会計、関係団体の財政状況及び健全化判断比率'!BS8="","",'各会計、関係団体の財政状況及び健全化判断比率'!BS8)</f>
        <v>西条市スポーツ協会</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f>IF(E36="","",C35+1)</f>
        <v>3</v>
      </c>
      <c r="D36" s="600"/>
      <c r="E36" s="601" t="str">
        <f>IF('各会計、関係団体の財政状況及び健全化判断比率'!B9="","",'各会計、関係団体の財政状況及び健全化判断比率'!B9)</f>
        <v>土地開発事業特別会計</v>
      </c>
      <c r="F36" s="601"/>
      <c r="G36" s="601"/>
      <c r="H36" s="601"/>
      <c r="I36" s="601"/>
      <c r="J36" s="601"/>
      <c r="K36" s="601"/>
      <c r="L36" s="601"/>
      <c r="M36" s="601"/>
      <c r="N36" s="601"/>
      <c r="O36" s="601"/>
      <c r="P36" s="601"/>
      <c r="Q36" s="601"/>
      <c r="R36" s="601"/>
      <c r="S36" s="601"/>
      <c r="T36" s="178"/>
      <c r="U36" s="600">
        <f t="shared" ref="U36:U43" si="4">IF(W36="","",U35+1)</f>
        <v>7</v>
      </c>
      <c r="V36" s="600"/>
      <c r="W36" s="601" t="str">
        <f>IF('各会計、関係団体の財政状況及び健全化判断比率'!B30="","",'各会計、関係団体の財政状況及び健全化判断比率'!B30)</f>
        <v>介護保険特別会計（介護サービス事業勘定）</v>
      </c>
      <c r="X36" s="601"/>
      <c r="Y36" s="601"/>
      <c r="Z36" s="601"/>
      <c r="AA36" s="601"/>
      <c r="AB36" s="601"/>
      <c r="AC36" s="601"/>
      <c r="AD36" s="601"/>
      <c r="AE36" s="601"/>
      <c r="AF36" s="601"/>
      <c r="AG36" s="601"/>
      <c r="AH36" s="601"/>
      <c r="AI36" s="601"/>
      <c r="AJ36" s="601"/>
      <c r="AK36" s="601"/>
      <c r="AL36" s="178"/>
      <c r="AM36" s="600">
        <f t="shared" si="0"/>
        <v>11</v>
      </c>
      <c r="AN36" s="600"/>
      <c r="AO36" s="601" t="str">
        <f>IF('各会計、関係団体の財政状況及び健全化判断比率'!B34="","",'各会計、関係団体の財政状況及び健全化判断比率'!B34)</f>
        <v>公共下水道事業会計</v>
      </c>
      <c r="AP36" s="601"/>
      <c r="AQ36" s="601"/>
      <c r="AR36" s="601"/>
      <c r="AS36" s="601"/>
      <c r="AT36" s="601"/>
      <c r="AU36" s="601"/>
      <c r="AV36" s="601"/>
      <c r="AW36" s="601"/>
      <c r="AX36" s="601"/>
      <c r="AY36" s="601"/>
      <c r="AZ36" s="601"/>
      <c r="BA36" s="601"/>
      <c r="BB36" s="601"/>
      <c r="BC36" s="601"/>
      <c r="BD36" s="178"/>
      <c r="BE36" s="600">
        <f t="shared" si="1"/>
        <v>14</v>
      </c>
      <c r="BF36" s="600"/>
      <c r="BG36" s="601" t="str">
        <f>IF('各会計、関係団体の財政状況及び健全化判断比率'!B37="","",'各会計、関係団体の財政状況及び健全化判断比率'!B37)</f>
        <v>本谷温泉事業特別会計</v>
      </c>
      <c r="BH36" s="601"/>
      <c r="BI36" s="601"/>
      <c r="BJ36" s="601"/>
      <c r="BK36" s="601"/>
      <c r="BL36" s="601"/>
      <c r="BM36" s="601"/>
      <c r="BN36" s="601"/>
      <c r="BO36" s="601"/>
      <c r="BP36" s="601"/>
      <c r="BQ36" s="601"/>
      <c r="BR36" s="601"/>
      <c r="BS36" s="601"/>
      <c r="BT36" s="601"/>
      <c r="BU36" s="601"/>
      <c r="BV36" s="178"/>
      <c r="BW36" s="600">
        <f t="shared" si="2"/>
        <v>17</v>
      </c>
      <c r="BX36" s="600"/>
      <c r="BY36" s="601" t="str">
        <f>IF('各会計、関係団体の財政状況及び健全化判断比率'!B70="","",'各会計、関係団体の財政状況及び健全化判断比率'!B70)</f>
        <v>愛媛県地方税滞納整理機構</v>
      </c>
      <c r="BZ36" s="601"/>
      <c r="CA36" s="601"/>
      <c r="CB36" s="601"/>
      <c r="CC36" s="601"/>
      <c r="CD36" s="601"/>
      <c r="CE36" s="601"/>
      <c r="CF36" s="601"/>
      <c r="CG36" s="601"/>
      <c r="CH36" s="601"/>
      <c r="CI36" s="601"/>
      <c r="CJ36" s="601"/>
      <c r="CK36" s="601"/>
      <c r="CL36" s="601"/>
      <c r="CM36" s="601"/>
      <c r="CN36" s="178"/>
      <c r="CO36" s="600">
        <f t="shared" si="3"/>
        <v>22</v>
      </c>
      <c r="CP36" s="600"/>
      <c r="CQ36" s="601" t="str">
        <f>IF('各会計、関係団体の財政状況及び健全化判断比率'!BS9="","",'各会計、関係団体の財政状況及び健全化判断比率'!BS9)</f>
        <v>西条市土地開発公社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f>IF(E37="","",C36+1)</f>
        <v>4</v>
      </c>
      <c r="D37" s="600"/>
      <c r="E37" s="601" t="str">
        <f>IF('各会計、関係団体の財政状況及び健全化判断比率'!B10="","",'各会計、関係団体の財政状況及び健全化判断比率'!B10)</f>
        <v>畑地かん水事業特別会計</v>
      </c>
      <c r="F37" s="601"/>
      <c r="G37" s="601"/>
      <c r="H37" s="601"/>
      <c r="I37" s="601"/>
      <c r="J37" s="601"/>
      <c r="K37" s="601"/>
      <c r="L37" s="601"/>
      <c r="M37" s="601"/>
      <c r="N37" s="601"/>
      <c r="O37" s="601"/>
      <c r="P37" s="601"/>
      <c r="Q37" s="601"/>
      <c r="R37" s="601"/>
      <c r="S37" s="601"/>
      <c r="T37" s="178"/>
      <c r="U37" s="600">
        <f t="shared" si="4"/>
        <v>8</v>
      </c>
      <c r="V37" s="600"/>
      <c r="W37" s="601" t="str">
        <f>IF('各会計、関係団体の財政状況及び健全化判断比率'!B31="","",'各会計、関係団体の財政状況及び健全化判断比率'!B31)</f>
        <v>後期高齢者医療保険特別会計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18</v>
      </c>
      <c r="BX37" s="600"/>
      <c r="BY37" s="601" t="str">
        <f>IF('各会計、関係団体の財政状況及び健全化判断比率'!B71="","",'各会計、関係団体の財政状況及び健全化判断比率'!B71)</f>
        <v>愛媛県後期高齢者医療広域連合（一般会計）</v>
      </c>
      <c r="BZ37" s="601"/>
      <c r="CA37" s="601"/>
      <c r="CB37" s="601"/>
      <c r="CC37" s="601"/>
      <c r="CD37" s="601"/>
      <c r="CE37" s="601"/>
      <c r="CF37" s="601"/>
      <c r="CG37" s="601"/>
      <c r="CH37" s="601"/>
      <c r="CI37" s="601"/>
      <c r="CJ37" s="601"/>
      <c r="CK37" s="601"/>
      <c r="CL37" s="601"/>
      <c r="CM37" s="601"/>
      <c r="CN37" s="178"/>
      <c r="CO37" s="600">
        <f t="shared" si="3"/>
        <v>23</v>
      </c>
      <c r="CP37" s="600"/>
      <c r="CQ37" s="601" t="str">
        <f>IF('各会計、関係団体の財政状況及び健全化判断比率'!BS10="","",'各会計、関係団体の財政状況及び健全化判断比率'!BS10)</f>
        <v>佐伯記念育英会</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19</v>
      </c>
      <c r="BX38" s="600"/>
      <c r="BY38" s="601" t="str">
        <f>IF('各会計、関係団体の財政状況及び健全化判断比率'!B72="","",'各会計、関係団体の財政状況及び健全化判断比率'!B72)</f>
        <v>愛媛県後期高齢者医療広域連合（後期高齢者医療特別会計）</v>
      </c>
      <c r="BZ38" s="601"/>
      <c r="CA38" s="601"/>
      <c r="CB38" s="601"/>
      <c r="CC38" s="601"/>
      <c r="CD38" s="601"/>
      <c r="CE38" s="601"/>
      <c r="CF38" s="601"/>
      <c r="CG38" s="601"/>
      <c r="CH38" s="601"/>
      <c r="CI38" s="601"/>
      <c r="CJ38" s="601"/>
      <c r="CK38" s="601"/>
      <c r="CL38" s="601"/>
      <c r="CM38" s="601"/>
      <c r="CN38" s="178"/>
      <c r="CO38" s="600">
        <f t="shared" si="3"/>
        <v>24</v>
      </c>
      <c r="CP38" s="600"/>
      <c r="CQ38" s="601" t="str">
        <f>IF('各会計、関係団体の財政状況及び健全化判断比率'!BS11="","",'各会計、関係団体の財政状況及び健全化判断比率'!BS11)</f>
        <v>ソラヤマいしづち</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77" t="s">
        <v>600</v>
      </c>
    </row>
    <row r="54" spans="5:113"/>
    <row r="55" spans="5:113"/>
    <row r="56" spans="5:113"/>
  </sheetData>
  <sheetProtection algorithmName="SHA-512" hashValue="aAL4WmUA8Ic0N3braAYEjso1WjZSxEK0JpDDDlJ70jqyDb2QIddQG541/B9KiTuRPLBGN2KNgLrDG2rid1wklA==" saltValue="Uubc68XdvZGefAmnuEMRT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79" t="s">
        <v>563</v>
      </c>
      <c r="D34" s="1179"/>
      <c r="E34" s="1180"/>
      <c r="F34" s="32">
        <v>7.07</v>
      </c>
      <c r="G34" s="33">
        <v>9.0299999999999994</v>
      </c>
      <c r="H34" s="33">
        <v>8.74</v>
      </c>
      <c r="I34" s="33">
        <v>10.94</v>
      </c>
      <c r="J34" s="34">
        <v>12.85</v>
      </c>
      <c r="K34" s="22"/>
      <c r="L34" s="22"/>
      <c r="M34" s="22"/>
      <c r="N34" s="22"/>
      <c r="O34" s="22"/>
      <c r="P34" s="22"/>
    </row>
    <row r="35" spans="1:16" ht="39" customHeight="1">
      <c r="A35" s="22"/>
      <c r="B35" s="35"/>
      <c r="C35" s="1173" t="s">
        <v>564</v>
      </c>
      <c r="D35" s="1174"/>
      <c r="E35" s="1175"/>
      <c r="F35" s="36">
        <v>5.58</v>
      </c>
      <c r="G35" s="37">
        <v>5.74</v>
      </c>
      <c r="H35" s="37">
        <v>5.95</v>
      </c>
      <c r="I35" s="37">
        <v>5.76</v>
      </c>
      <c r="J35" s="38">
        <v>5.31</v>
      </c>
      <c r="K35" s="22"/>
      <c r="L35" s="22"/>
      <c r="M35" s="22"/>
      <c r="N35" s="22"/>
      <c r="O35" s="22"/>
      <c r="P35" s="22"/>
    </row>
    <row r="36" spans="1:16" ht="39" customHeight="1">
      <c r="A36" s="22"/>
      <c r="B36" s="35"/>
      <c r="C36" s="1173" t="s">
        <v>565</v>
      </c>
      <c r="D36" s="1174"/>
      <c r="E36" s="1175"/>
      <c r="F36" s="36">
        <v>0.6</v>
      </c>
      <c r="G36" s="37">
        <v>0.28000000000000003</v>
      </c>
      <c r="H36" s="37">
        <v>0.82</v>
      </c>
      <c r="I36" s="37">
        <v>0.52</v>
      </c>
      <c r="J36" s="38">
        <v>1.1399999999999999</v>
      </c>
      <c r="K36" s="22"/>
      <c r="L36" s="22"/>
      <c r="M36" s="22"/>
      <c r="N36" s="22"/>
      <c r="O36" s="22"/>
      <c r="P36" s="22"/>
    </row>
    <row r="37" spans="1:16" ht="39" customHeight="1">
      <c r="A37" s="22"/>
      <c r="B37" s="35"/>
      <c r="C37" s="1173" t="s">
        <v>566</v>
      </c>
      <c r="D37" s="1174"/>
      <c r="E37" s="1175"/>
      <c r="F37" s="36" t="s">
        <v>514</v>
      </c>
      <c r="G37" s="37" t="s">
        <v>514</v>
      </c>
      <c r="H37" s="37" t="s">
        <v>514</v>
      </c>
      <c r="I37" s="37">
        <v>0.81</v>
      </c>
      <c r="J37" s="38">
        <v>0.83</v>
      </c>
      <c r="K37" s="22"/>
      <c r="L37" s="22"/>
      <c r="M37" s="22"/>
      <c r="N37" s="22"/>
      <c r="O37" s="22"/>
      <c r="P37" s="22"/>
    </row>
    <row r="38" spans="1:16" ht="39" customHeight="1">
      <c r="A38" s="22"/>
      <c r="B38" s="35"/>
      <c r="C38" s="1173" t="s">
        <v>567</v>
      </c>
      <c r="D38" s="1174"/>
      <c r="E38" s="1175"/>
      <c r="F38" s="36">
        <v>2.04</v>
      </c>
      <c r="G38" s="37">
        <v>1.44</v>
      </c>
      <c r="H38" s="37">
        <v>0.59</v>
      </c>
      <c r="I38" s="37">
        <v>0.36</v>
      </c>
      <c r="J38" s="38">
        <v>0.28999999999999998</v>
      </c>
      <c r="K38" s="22"/>
      <c r="L38" s="22"/>
      <c r="M38" s="22"/>
      <c r="N38" s="22"/>
      <c r="O38" s="22"/>
      <c r="P38" s="22"/>
    </row>
    <row r="39" spans="1:16" ht="39" customHeight="1">
      <c r="A39" s="22"/>
      <c r="B39" s="35"/>
      <c r="C39" s="1173" t="s">
        <v>568</v>
      </c>
      <c r="D39" s="1174"/>
      <c r="E39" s="1175"/>
      <c r="F39" s="36">
        <v>0.1</v>
      </c>
      <c r="G39" s="37">
        <v>0.1</v>
      </c>
      <c r="H39" s="37">
        <v>0.11</v>
      </c>
      <c r="I39" s="37">
        <v>0.1</v>
      </c>
      <c r="J39" s="38">
        <v>0.11</v>
      </c>
      <c r="K39" s="22"/>
      <c r="L39" s="22"/>
      <c r="M39" s="22"/>
      <c r="N39" s="22"/>
      <c r="O39" s="22"/>
      <c r="P39" s="22"/>
    </row>
    <row r="40" spans="1:16" ht="39" customHeight="1">
      <c r="A40" s="22"/>
      <c r="B40" s="35"/>
      <c r="C40" s="1173" t="s">
        <v>569</v>
      </c>
      <c r="D40" s="1174"/>
      <c r="E40" s="1175"/>
      <c r="F40" s="36">
        <v>0.04</v>
      </c>
      <c r="G40" s="37">
        <v>0.04</v>
      </c>
      <c r="H40" s="37">
        <v>0.04</v>
      </c>
      <c r="I40" s="37">
        <v>0.04</v>
      </c>
      <c r="J40" s="38">
        <v>0.04</v>
      </c>
      <c r="K40" s="22"/>
      <c r="L40" s="22"/>
      <c r="M40" s="22"/>
      <c r="N40" s="22"/>
      <c r="O40" s="22"/>
      <c r="P40" s="22"/>
    </row>
    <row r="41" spans="1:16" ht="39" customHeight="1">
      <c r="A41" s="22"/>
      <c r="B41" s="35"/>
      <c r="C41" s="1173" t="s">
        <v>570</v>
      </c>
      <c r="D41" s="1174"/>
      <c r="E41" s="1175"/>
      <c r="F41" s="36">
        <v>0.04</v>
      </c>
      <c r="G41" s="37">
        <v>0.04</v>
      </c>
      <c r="H41" s="37">
        <v>0.04</v>
      </c>
      <c r="I41" s="37">
        <v>0.04</v>
      </c>
      <c r="J41" s="38">
        <v>0.03</v>
      </c>
      <c r="K41" s="22"/>
      <c r="L41" s="22"/>
      <c r="M41" s="22"/>
      <c r="N41" s="22"/>
      <c r="O41" s="22"/>
      <c r="P41" s="22"/>
    </row>
    <row r="42" spans="1:16" ht="39" customHeight="1">
      <c r="A42" s="22"/>
      <c r="B42" s="39"/>
      <c r="C42" s="1173" t="s">
        <v>571</v>
      </c>
      <c r="D42" s="1174"/>
      <c r="E42" s="1175"/>
      <c r="F42" s="36" t="s">
        <v>514</v>
      </c>
      <c r="G42" s="37" t="s">
        <v>514</v>
      </c>
      <c r="H42" s="37" t="s">
        <v>514</v>
      </c>
      <c r="I42" s="37" t="s">
        <v>514</v>
      </c>
      <c r="J42" s="38" t="s">
        <v>514</v>
      </c>
      <c r="K42" s="22"/>
      <c r="L42" s="22"/>
      <c r="M42" s="22"/>
      <c r="N42" s="22"/>
      <c r="O42" s="22"/>
      <c r="P42" s="22"/>
    </row>
    <row r="43" spans="1:16" ht="39" customHeight="1" thickBot="1">
      <c r="A43" s="22"/>
      <c r="B43" s="40"/>
      <c r="C43" s="1176" t="s">
        <v>572</v>
      </c>
      <c r="D43" s="1177"/>
      <c r="E43" s="1178"/>
      <c r="F43" s="41">
        <v>0.66</v>
      </c>
      <c r="G43" s="42">
        <v>0.25</v>
      </c>
      <c r="H43" s="42">
        <v>0.23</v>
      </c>
      <c r="I43" s="42">
        <v>0.21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S0qxfK95r5vSkHpTDi7co7rcCAo8Dl+bJZ6yTL1IfHpORJ18StcB+/3lSfODwsoCAWrDMucAgSPX9UGMY64sA==" saltValue="E9XHsllWxmUYN/ptoZEB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81" t="s">
        <v>11</v>
      </c>
      <c r="C45" s="1182"/>
      <c r="D45" s="58"/>
      <c r="E45" s="1187" t="s">
        <v>12</v>
      </c>
      <c r="F45" s="1187"/>
      <c r="G45" s="1187"/>
      <c r="H45" s="1187"/>
      <c r="I45" s="1187"/>
      <c r="J45" s="1188"/>
      <c r="K45" s="59">
        <v>4050</v>
      </c>
      <c r="L45" s="60">
        <v>4135</v>
      </c>
      <c r="M45" s="60">
        <v>4126</v>
      </c>
      <c r="N45" s="60">
        <v>4418</v>
      </c>
      <c r="O45" s="61">
        <v>4780</v>
      </c>
      <c r="P45" s="48"/>
      <c r="Q45" s="48"/>
      <c r="R45" s="48"/>
      <c r="S45" s="48"/>
      <c r="T45" s="48"/>
      <c r="U45" s="48"/>
    </row>
    <row r="46" spans="1:21" ht="30.75" customHeight="1">
      <c r="A46" s="48"/>
      <c r="B46" s="1183"/>
      <c r="C46" s="1184"/>
      <c r="D46" s="62"/>
      <c r="E46" s="1189" t="s">
        <v>13</v>
      </c>
      <c r="F46" s="1189"/>
      <c r="G46" s="1189"/>
      <c r="H46" s="1189"/>
      <c r="I46" s="1189"/>
      <c r="J46" s="1190"/>
      <c r="K46" s="63" t="s">
        <v>514</v>
      </c>
      <c r="L46" s="64" t="s">
        <v>514</v>
      </c>
      <c r="M46" s="64" t="s">
        <v>514</v>
      </c>
      <c r="N46" s="64" t="s">
        <v>514</v>
      </c>
      <c r="O46" s="65" t="s">
        <v>514</v>
      </c>
      <c r="P46" s="48"/>
      <c r="Q46" s="48"/>
      <c r="R46" s="48"/>
      <c r="S46" s="48"/>
      <c r="T46" s="48"/>
      <c r="U46" s="48"/>
    </row>
    <row r="47" spans="1:21" ht="30.75" customHeight="1">
      <c r="A47" s="48"/>
      <c r="B47" s="1183"/>
      <c r="C47" s="1184"/>
      <c r="D47" s="62"/>
      <c r="E47" s="1189" t="s">
        <v>14</v>
      </c>
      <c r="F47" s="1189"/>
      <c r="G47" s="1189"/>
      <c r="H47" s="1189"/>
      <c r="I47" s="1189"/>
      <c r="J47" s="1190"/>
      <c r="K47" s="63" t="s">
        <v>514</v>
      </c>
      <c r="L47" s="64" t="s">
        <v>514</v>
      </c>
      <c r="M47" s="64" t="s">
        <v>514</v>
      </c>
      <c r="N47" s="64" t="s">
        <v>514</v>
      </c>
      <c r="O47" s="65" t="s">
        <v>514</v>
      </c>
      <c r="P47" s="48"/>
      <c r="Q47" s="48"/>
      <c r="R47" s="48"/>
      <c r="S47" s="48"/>
      <c r="T47" s="48"/>
      <c r="U47" s="48"/>
    </row>
    <row r="48" spans="1:21" ht="30.75" customHeight="1">
      <c r="A48" s="48"/>
      <c r="B48" s="1183"/>
      <c r="C48" s="1184"/>
      <c r="D48" s="62"/>
      <c r="E48" s="1189" t="s">
        <v>15</v>
      </c>
      <c r="F48" s="1189"/>
      <c r="G48" s="1189"/>
      <c r="H48" s="1189"/>
      <c r="I48" s="1189"/>
      <c r="J48" s="1190"/>
      <c r="K48" s="63">
        <v>1490</v>
      </c>
      <c r="L48" s="64">
        <v>1597</v>
      </c>
      <c r="M48" s="64">
        <v>1465</v>
      </c>
      <c r="N48" s="64">
        <v>1580</v>
      </c>
      <c r="O48" s="65">
        <v>1428</v>
      </c>
      <c r="P48" s="48"/>
      <c r="Q48" s="48"/>
      <c r="R48" s="48"/>
      <c r="S48" s="48"/>
      <c r="T48" s="48"/>
      <c r="U48" s="48"/>
    </row>
    <row r="49" spans="1:21" ht="30.75" customHeight="1">
      <c r="A49" s="48"/>
      <c r="B49" s="1183"/>
      <c r="C49" s="1184"/>
      <c r="D49" s="62"/>
      <c r="E49" s="1189" t="s">
        <v>16</v>
      </c>
      <c r="F49" s="1189"/>
      <c r="G49" s="1189"/>
      <c r="H49" s="1189"/>
      <c r="I49" s="1189"/>
      <c r="J49" s="1190"/>
      <c r="K49" s="63" t="s">
        <v>514</v>
      </c>
      <c r="L49" s="64" t="s">
        <v>514</v>
      </c>
      <c r="M49" s="64" t="s">
        <v>514</v>
      </c>
      <c r="N49" s="64" t="s">
        <v>514</v>
      </c>
      <c r="O49" s="65" t="s">
        <v>514</v>
      </c>
      <c r="P49" s="48"/>
      <c r="Q49" s="48"/>
      <c r="R49" s="48"/>
      <c r="S49" s="48"/>
      <c r="T49" s="48"/>
      <c r="U49" s="48"/>
    </row>
    <row r="50" spans="1:21" ht="30.75" customHeight="1">
      <c r="A50" s="48"/>
      <c r="B50" s="1183"/>
      <c r="C50" s="1184"/>
      <c r="D50" s="62"/>
      <c r="E50" s="1189" t="s">
        <v>17</v>
      </c>
      <c r="F50" s="1189"/>
      <c r="G50" s="1189"/>
      <c r="H50" s="1189"/>
      <c r="I50" s="1189"/>
      <c r="J50" s="1190"/>
      <c r="K50" s="63">
        <v>9</v>
      </c>
      <c r="L50" s="64">
        <v>9</v>
      </c>
      <c r="M50" s="64">
        <v>30</v>
      </c>
      <c r="N50" s="64">
        <v>38</v>
      </c>
      <c r="O50" s="65">
        <v>38</v>
      </c>
      <c r="P50" s="48"/>
      <c r="Q50" s="48"/>
      <c r="R50" s="48"/>
      <c r="S50" s="48"/>
      <c r="T50" s="48"/>
      <c r="U50" s="48"/>
    </row>
    <row r="51" spans="1:21" ht="30.75" customHeight="1">
      <c r="A51" s="48"/>
      <c r="B51" s="1185"/>
      <c r="C51" s="1186"/>
      <c r="D51" s="66"/>
      <c r="E51" s="1189" t="s">
        <v>18</v>
      </c>
      <c r="F51" s="1189"/>
      <c r="G51" s="1189"/>
      <c r="H51" s="1189"/>
      <c r="I51" s="1189"/>
      <c r="J51" s="1190"/>
      <c r="K51" s="63" t="s">
        <v>514</v>
      </c>
      <c r="L51" s="64" t="s">
        <v>514</v>
      </c>
      <c r="M51" s="64" t="s">
        <v>514</v>
      </c>
      <c r="N51" s="64" t="s">
        <v>514</v>
      </c>
      <c r="O51" s="65" t="s">
        <v>514</v>
      </c>
      <c r="P51" s="48"/>
      <c r="Q51" s="48"/>
      <c r="R51" s="48"/>
      <c r="S51" s="48"/>
      <c r="T51" s="48"/>
      <c r="U51" s="48"/>
    </row>
    <row r="52" spans="1:21" ht="30.75" customHeight="1">
      <c r="A52" s="48"/>
      <c r="B52" s="1191" t="s">
        <v>19</v>
      </c>
      <c r="C52" s="1192"/>
      <c r="D52" s="66"/>
      <c r="E52" s="1189" t="s">
        <v>20</v>
      </c>
      <c r="F52" s="1189"/>
      <c r="G52" s="1189"/>
      <c r="H52" s="1189"/>
      <c r="I52" s="1189"/>
      <c r="J52" s="1190"/>
      <c r="K52" s="63">
        <v>4021</v>
      </c>
      <c r="L52" s="64">
        <v>4225</v>
      </c>
      <c r="M52" s="64">
        <v>4211</v>
      </c>
      <c r="N52" s="64">
        <v>4391</v>
      </c>
      <c r="O52" s="65">
        <v>4571</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1528</v>
      </c>
      <c r="L53" s="69">
        <v>1516</v>
      </c>
      <c r="M53" s="69">
        <v>1410</v>
      </c>
      <c r="N53" s="69">
        <v>1645</v>
      </c>
      <c r="O53" s="70">
        <v>1675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197" t="s">
        <v>25</v>
      </c>
      <c r="C57" s="1198"/>
      <c r="D57" s="1201" t="s">
        <v>26</v>
      </c>
      <c r="E57" s="1202"/>
      <c r="F57" s="1202"/>
      <c r="G57" s="1202"/>
      <c r="H57" s="1202"/>
      <c r="I57" s="1202"/>
      <c r="J57" s="1203"/>
      <c r="K57" s="83"/>
      <c r="L57" s="84"/>
      <c r="M57" s="84"/>
      <c r="N57" s="84"/>
      <c r="O57" s="85"/>
    </row>
    <row r="58" spans="1:21" ht="31.5" customHeight="1" thickBot="1">
      <c r="B58" s="1199"/>
      <c r="C58" s="1200"/>
      <c r="D58" s="1204" t="s">
        <v>27</v>
      </c>
      <c r="E58" s="1205"/>
      <c r="F58" s="1205"/>
      <c r="G58" s="1205"/>
      <c r="H58" s="1205"/>
      <c r="I58" s="1205"/>
      <c r="J58" s="120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tjSD+ht7pIXrLms8ml2oFkykASJ9fbaYdANBuBPf6DBL/etGtJ8dKEKdBO7dAgjNNYjuhpUrPtEm9rYt08urg==" saltValue="/+TdqZdo34yGBoW1eWN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07" t="s">
        <v>30</v>
      </c>
      <c r="C41" s="1208"/>
      <c r="D41" s="102"/>
      <c r="E41" s="1213" t="s">
        <v>31</v>
      </c>
      <c r="F41" s="1213"/>
      <c r="G41" s="1213"/>
      <c r="H41" s="1214"/>
      <c r="I41" s="351">
        <v>52403</v>
      </c>
      <c r="J41" s="352">
        <v>56500</v>
      </c>
      <c r="K41" s="352">
        <v>61947</v>
      </c>
      <c r="L41" s="352">
        <v>62070</v>
      </c>
      <c r="M41" s="353">
        <v>61639</v>
      </c>
    </row>
    <row r="42" spans="2:13" ht="27.75" customHeight="1">
      <c r="B42" s="1209"/>
      <c r="C42" s="1210"/>
      <c r="D42" s="103"/>
      <c r="E42" s="1215" t="s">
        <v>32</v>
      </c>
      <c r="F42" s="1215"/>
      <c r="G42" s="1215"/>
      <c r="H42" s="1216"/>
      <c r="I42" s="354">
        <v>8</v>
      </c>
      <c r="J42" s="355" t="s">
        <v>514</v>
      </c>
      <c r="K42" s="355" t="s">
        <v>514</v>
      </c>
      <c r="L42" s="355">
        <v>1</v>
      </c>
      <c r="M42" s="356">
        <v>0</v>
      </c>
    </row>
    <row r="43" spans="2:13" ht="27.75" customHeight="1">
      <c r="B43" s="1209"/>
      <c r="C43" s="1210"/>
      <c r="D43" s="103"/>
      <c r="E43" s="1215" t="s">
        <v>33</v>
      </c>
      <c r="F43" s="1215"/>
      <c r="G43" s="1215"/>
      <c r="H43" s="1216"/>
      <c r="I43" s="354">
        <v>18899</v>
      </c>
      <c r="J43" s="355">
        <v>18596</v>
      </c>
      <c r="K43" s="355">
        <v>18326</v>
      </c>
      <c r="L43" s="355">
        <v>18065</v>
      </c>
      <c r="M43" s="356">
        <v>16067</v>
      </c>
    </row>
    <row r="44" spans="2:13" ht="27.75" customHeight="1">
      <c r="B44" s="1209"/>
      <c r="C44" s="1210"/>
      <c r="D44" s="103"/>
      <c r="E44" s="1215" t="s">
        <v>34</v>
      </c>
      <c r="F44" s="1215"/>
      <c r="G44" s="1215"/>
      <c r="H44" s="1216"/>
      <c r="I44" s="354" t="s">
        <v>514</v>
      </c>
      <c r="J44" s="355" t="s">
        <v>514</v>
      </c>
      <c r="K44" s="355" t="s">
        <v>514</v>
      </c>
      <c r="L44" s="355" t="s">
        <v>514</v>
      </c>
      <c r="M44" s="356" t="s">
        <v>514</v>
      </c>
    </row>
    <row r="45" spans="2:13" ht="27.75" customHeight="1">
      <c r="B45" s="1209"/>
      <c r="C45" s="1210"/>
      <c r="D45" s="103"/>
      <c r="E45" s="1215" t="s">
        <v>35</v>
      </c>
      <c r="F45" s="1215"/>
      <c r="G45" s="1215"/>
      <c r="H45" s="1216"/>
      <c r="I45" s="354">
        <v>6725</v>
      </c>
      <c r="J45" s="355">
        <v>6491</v>
      </c>
      <c r="K45" s="355">
        <v>6411</v>
      </c>
      <c r="L45" s="355">
        <v>6774</v>
      </c>
      <c r="M45" s="356">
        <v>6452</v>
      </c>
    </row>
    <row r="46" spans="2:13" ht="27.75" customHeight="1">
      <c r="B46" s="1209"/>
      <c r="C46" s="1210"/>
      <c r="D46" s="104"/>
      <c r="E46" s="1215" t="s">
        <v>36</v>
      </c>
      <c r="F46" s="1215"/>
      <c r="G46" s="1215"/>
      <c r="H46" s="1216"/>
      <c r="I46" s="354" t="s">
        <v>514</v>
      </c>
      <c r="J46" s="355">
        <v>21</v>
      </c>
      <c r="K46" s="355">
        <v>21</v>
      </c>
      <c r="L46" s="355">
        <v>21</v>
      </c>
      <c r="M46" s="356">
        <v>21</v>
      </c>
    </row>
    <row r="47" spans="2:13" ht="27.75" customHeight="1">
      <c r="B47" s="1209"/>
      <c r="C47" s="1210"/>
      <c r="D47" s="105"/>
      <c r="E47" s="1217" t="s">
        <v>37</v>
      </c>
      <c r="F47" s="1218"/>
      <c r="G47" s="1218"/>
      <c r="H47" s="1219"/>
      <c r="I47" s="354" t="s">
        <v>514</v>
      </c>
      <c r="J47" s="355" t="s">
        <v>514</v>
      </c>
      <c r="K47" s="355" t="s">
        <v>514</v>
      </c>
      <c r="L47" s="355" t="s">
        <v>514</v>
      </c>
      <c r="M47" s="356" t="s">
        <v>514</v>
      </c>
    </row>
    <row r="48" spans="2:13" ht="27.75" customHeight="1">
      <c r="B48" s="1209"/>
      <c r="C48" s="1210"/>
      <c r="D48" s="103"/>
      <c r="E48" s="1215" t="s">
        <v>38</v>
      </c>
      <c r="F48" s="1215"/>
      <c r="G48" s="1215"/>
      <c r="H48" s="1216"/>
      <c r="I48" s="354" t="s">
        <v>514</v>
      </c>
      <c r="J48" s="355" t="s">
        <v>514</v>
      </c>
      <c r="K48" s="355" t="s">
        <v>514</v>
      </c>
      <c r="L48" s="355" t="s">
        <v>514</v>
      </c>
      <c r="M48" s="356" t="s">
        <v>514</v>
      </c>
    </row>
    <row r="49" spans="2:13" ht="27.75" customHeight="1">
      <c r="B49" s="1211"/>
      <c r="C49" s="1212"/>
      <c r="D49" s="103"/>
      <c r="E49" s="1215" t="s">
        <v>39</v>
      </c>
      <c r="F49" s="1215"/>
      <c r="G49" s="1215"/>
      <c r="H49" s="1216"/>
      <c r="I49" s="354" t="s">
        <v>514</v>
      </c>
      <c r="J49" s="355" t="s">
        <v>514</v>
      </c>
      <c r="K49" s="355" t="s">
        <v>514</v>
      </c>
      <c r="L49" s="355" t="s">
        <v>514</v>
      </c>
      <c r="M49" s="356" t="s">
        <v>514</v>
      </c>
    </row>
    <row r="50" spans="2:13" ht="27.75" customHeight="1">
      <c r="B50" s="1220" t="s">
        <v>40</v>
      </c>
      <c r="C50" s="1221"/>
      <c r="D50" s="106"/>
      <c r="E50" s="1215" t="s">
        <v>41</v>
      </c>
      <c r="F50" s="1215"/>
      <c r="G50" s="1215"/>
      <c r="H50" s="1216"/>
      <c r="I50" s="354">
        <v>10114</v>
      </c>
      <c r="J50" s="355">
        <v>10036</v>
      </c>
      <c r="K50" s="355">
        <v>10196</v>
      </c>
      <c r="L50" s="355">
        <v>10263</v>
      </c>
      <c r="M50" s="356">
        <v>12629</v>
      </c>
    </row>
    <row r="51" spans="2:13" ht="27.75" customHeight="1">
      <c r="B51" s="1209"/>
      <c r="C51" s="1210"/>
      <c r="D51" s="103"/>
      <c r="E51" s="1215" t="s">
        <v>42</v>
      </c>
      <c r="F51" s="1215"/>
      <c r="G51" s="1215"/>
      <c r="H51" s="1216"/>
      <c r="I51" s="354">
        <v>860</v>
      </c>
      <c r="J51" s="355">
        <v>974</v>
      </c>
      <c r="K51" s="355">
        <v>1278</v>
      </c>
      <c r="L51" s="355">
        <v>2359</v>
      </c>
      <c r="M51" s="356">
        <v>2205</v>
      </c>
    </row>
    <row r="52" spans="2:13" ht="27.75" customHeight="1">
      <c r="B52" s="1211"/>
      <c r="C52" s="1212"/>
      <c r="D52" s="103"/>
      <c r="E52" s="1215" t="s">
        <v>43</v>
      </c>
      <c r="F52" s="1215"/>
      <c r="G52" s="1215"/>
      <c r="H52" s="1216"/>
      <c r="I52" s="354">
        <v>51503</v>
      </c>
      <c r="J52" s="355">
        <v>53591</v>
      </c>
      <c r="K52" s="355">
        <v>56156</v>
      </c>
      <c r="L52" s="355">
        <v>55795</v>
      </c>
      <c r="M52" s="356">
        <v>55525</v>
      </c>
    </row>
    <row r="53" spans="2:13" ht="27.75" customHeight="1" thickBot="1">
      <c r="B53" s="1222" t="s">
        <v>44</v>
      </c>
      <c r="C53" s="1223"/>
      <c r="D53" s="107"/>
      <c r="E53" s="1224" t="s">
        <v>45</v>
      </c>
      <c r="F53" s="1224"/>
      <c r="G53" s="1224"/>
      <c r="H53" s="1225"/>
      <c r="I53" s="357">
        <v>15557</v>
      </c>
      <c r="J53" s="358">
        <v>17007</v>
      </c>
      <c r="K53" s="358">
        <v>19076</v>
      </c>
      <c r="L53" s="358">
        <v>18514</v>
      </c>
      <c r="M53" s="359">
        <v>13820</v>
      </c>
    </row>
    <row r="54" spans="2:13" ht="27.75" customHeight="1">
      <c r="B54" s="108" t="s">
        <v>46</v>
      </c>
      <c r="C54" s="109"/>
      <c r="D54" s="109"/>
      <c r="E54" s="110"/>
      <c r="F54" s="110"/>
      <c r="G54" s="110"/>
      <c r="H54" s="110"/>
      <c r="I54" s="111"/>
      <c r="J54" s="111"/>
      <c r="K54" s="111"/>
      <c r="L54" s="111"/>
      <c r="M54" s="111"/>
    </row>
    <row r="55" spans="2:13"/>
  </sheetData>
  <sheetProtection algorithmName="SHA-512" hashValue="BAynSP/7L7Jt3bD1yUMBZkf3WbtWoK9bBsVd5S9sIJOVGhB+HozJEIgAqyW3w5EEJdiAATJda0Kw28q+l+BqNw==" saltValue="EWO1HXPCBbhNFbUtJQDW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557</v>
      </c>
      <c r="G54" s="116" t="s">
        <v>558</v>
      </c>
      <c r="H54" s="117" t="s">
        <v>559</v>
      </c>
    </row>
    <row r="55" spans="2:8" ht="52.5" customHeight="1">
      <c r="B55" s="118"/>
      <c r="C55" s="1234" t="s">
        <v>48</v>
      </c>
      <c r="D55" s="1234"/>
      <c r="E55" s="1235"/>
      <c r="F55" s="119">
        <v>5053</v>
      </c>
      <c r="G55" s="119">
        <v>4556</v>
      </c>
      <c r="H55" s="120">
        <v>5645</v>
      </c>
    </row>
    <row r="56" spans="2:8" ht="52.5" customHeight="1">
      <c r="B56" s="121"/>
      <c r="C56" s="1236" t="s">
        <v>49</v>
      </c>
      <c r="D56" s="1236"/>
      <c r="E56" s="1237"/>
      <c r="F56" s="122">
        <v>1834</v>
      </c>
      <c r="G56" s="122">
        <v>2102</v>
      </c>
      <c r="H56" s="123">
        <v>3314</v>
      </c>
    </row>
    <row r="57" spans="2:8" ht="53.25" customHeight="1">
      <c r="B57" s="121"/>
      <c r="C57" s="1238" t="s">
        <v>50</v>
      </c>
      <c r="D57" s="1238"/>
      <c r="E57" s="1239"/>
      <c r="F57" s="124">
        <v>4429</v>
      </c>
      <c r="G57" s="124">
        <v>4544</v>
      </c>
      <c r="H57" s="125">
        <v>4495</v>
      </c>
    </row>
    <row r="58" spans="2:8" ht="45.75" customHeight="1">
      <c r="B58" s="126"/>
      <c r="C58" s="1226" t="s">
        <v>590</v>
      </c>
      <c r="D58" s="1227"/>
      <c r="E58" s="1228"/>
      <c r="F58" s="127">
        <v>3510</v>
      </c>
      <c r="G58" s="127">
        <v>3513</v>
      </c>
      <c r="H58" s="128">
        <v>3516</v>
      </c>
    </row>
    <row r="59" spans="2:8" ht="45.75" customHeight="1">
      <c r="B59" s="126"/>
      <c r="C59" s="1226" t="s">
        <v>591</v>
      </c>
      <c r="D59" s="1227"/>
      <c r="E59" s="1228"/>
      <c r="F59" s="127">
        <v>404</v>
      </c>
      <c r="G59" s="127">
        <v>387</v>
      </c>
      <c r="H59" s="128">
        <v>373</v>
      </c>
    </row>
    <row r="60" spans="2:8" ht="45.75" customHeight="1">
      <c r="B60" s="126"/>
      <c r="C60" s="1226" t="s">
        <v>592</v>
      </c>
      <c r="D60" s="1227"/>
      <c r="E60" s="1228"/>
      <c r="F60" s="127">
        <v>211</v>
      </c>
      <c r="G60" s="127">
        <v>179</v>
      </c>
      <c r="H60" s="128">
        <v>149</v>
      </c>
    </row>
    <row r="61" spans="2:8" ht="45.75" customHeight="1">
      <c r="B61" s="126"/>
      <c r="C61" s="1226" t="s">
        <v>593</v>
      </c>
      <c r="D61" s="1227"/>
      <c r="E61" s="1228"/>
      <c r="F61" s="127">
        <v>135</v>
      </c>
      <c r="G61" s="127">
        <v>131</v>
      </c>
      <c r="H61" s="128">
        <v>128</v>
      </c>
    </row>
    <row r="62" spans="2:8" ht="45.75" customHeight="1" thickBot="1">
      <c r="B62" s="129"/>
      <c r="C62" s="1229" t="s">
        <v>594</v>
      </c>
      <c r="D62" s="1230"/>
      <c r="E62" s="1231"/>
      <c r="F62" s="130">
        <v>68</v>
      </c>
      <c r="G62" s="130">
        <v>68</v>
      </c>
      <c r="H62" s="131">
        <v>68</v>
      </c>
    </row>
    <row r="63" spans="2:8" ht="52.5" customHeight="1" thickBot="1">
      <c r="B63" s="132"/>
      <c r="C63" s="1232" t="s">
        <v>51</v>
      </c>
      <c r="D63" s="1232"/>
      <c r="E63" s="1233"/>
      <c r="F63" s="133">
        <v>11316</v>
      </c>
      <c r="G63" s="133">
        <v>11202</v>
      </c>
      <c r="H63" s="134">
        <v>13455</v>
      </c>
    </row>
    <row r="64" spans="2:8"/>
  </sheetData>
  <sheetProtection algorithmName="SHA-512" hashValue="bDZj/OdydTyN/lUTnr+NiWbwGhXJWi+nxywJZ1xhYwFDRIZ1a1zHIHnEECFdecG4yMWqbxRTf14EsQKWJ+6jiQ==" saltValue="EIki/sB7uKrUbg84xZfa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0" customHeight="1" zeroHeight="1"/>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c r="A1" s="1297"/>
      <c r="B1" s="1296"/>
      <c r="DD1" s="1240"/>
      <c r="DE1" s="1240"/>
    </row>
    <row r="2" spans="1:109"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55"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55"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55"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55"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55"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55"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55"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55"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55"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55"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55"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55" customFormat="1" ht="13.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55" customFormat="1" ht="13.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55" customFormat="1" ht="13.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55" customFormat="1" ht="13.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c r="DD19" s="1240"/>
      <c r="DE19" s="1240"/>
    </row>
    <row r="20" spans="1:109" ht="13.5">
      <c r="DD20" s="1240"/>
      <c r="DE20" s="1240"/>
    </row>
    <row r="21" spans="1:109" ht="17.25" customHeight="1">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c r="B22" s="1241"/>
    </row>
    <row r="23" spans="1:109" ht="13.5">
      <c r="B23" s="1241"/>
    </row>
    <row r="24" spans="1:109" ht="13.5">
      <c r="B24" s="1241"/>
    </row>
    <row r="25" spans="1:109" ht="13.5">
      <c r="B25" s="1241"/>
    </row>
    <row r="26" spans="1:109" ht="13.5">
      <c r="B26" s="1241"/>
    </row>
    <row r="27" spans="1:109" ht="13.5">
      <c r="B27" s="1241"/>
    </row>
    <row r="28" spans="1:109" ht="13.5">
      <c r="B28" s="1241"/>
    </row>
    <row r="29" spans="1:109" ht="13.5">
      <c r="B29" s="1241"/>
    </row>
    <row r="30" spans="1:109" ht="13.5">
      <c r="B30" s="1241"/>
    </row>
    <row r="31" spans="1:109" ht="13.5">
      <c r="B31" s="1241"/>
    </row>
    <row r="32" spans="1:109" ht="13.5">
      <c r="B32" s="1241"/>
    </row>
    <row r="33" spans="2:109" ht="13.5">
      <c r="B33" s="1241"/>
    </row>
    <row r="34" spans="2:109" ht="13.5">
      <c r="B34" s="1241"/>
    </row>
    <row r="35" spans="2:109" ht="13.5">
      <c r="B35" s="1241"/>
    </row>
    <row r="36" spans="2:109" ht="13.5">
      <c r="B36" s="1241"/>
    </row>
    <row r="37" spans="2:109" ht="13.5">
      <c r="B37" s="1241"/>
    </row>
    <row r="38" spans="2:109" ht="13.5">
      <c r="B38" s="1241"/>
    </row>
    <row r="39" spans="2:109" ht="13.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c r="B40" s="1281"/>
      <c r="DD40" s="1281"/>
      <c r="DE40" s="1240"/>
    </row>
    <row r="41" spans="2:109" ht="17.25">
      <c r="B41" s="1292" t="s">
        <v>611</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c r="B42" s="1241"/>
      <c r="G42" s="1277"/>
      <c r="I42" s="1276"/>
      <c r="J42" s="1276"/>
      <c r="K42" s="1276"/>
      <c r="AM42" s="1277"/>
      <c r="AN42" s="1277" t="s">
        <v>607</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c r="B43" s="1241"/>
      <c r="AN43" s="1275" t="s">
        <v>610</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c r="B49" s="1241"/>
      <c r="AN49" s="1240" t="s">
        <v>605</v>
      </c>
    </row>
    <row r="50" spans="1:109" ht="13.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555</v>
      </c>
      <c r="BQ50" s="1249"/>
      <c r="BR50" s="1249"/>
      <c r="BS50" s="1249"/>
      <c r="BT50" s="1249"/>
      <c r="BU50" s="1249"/>
      <c r="BV50" s="1249"/>
      <c r="BW50" s="1249"/>
      <c r="BX50" s="1249" t="s">
        <v>556</v>
      </c>
      <c r="BY50" s="1249"/>
      <c r="BZ50" s="1249"/>
      <c r="CA50" s="1249"/>
      <c r="CB50" s="1249"/>
      <c r="CC50" s="1249"/>
      <c r="CD50" s="1249"/>
      <c r="CE50" s="1249"/>
      <c r="CF50" s="1249" t="s">
        <v>557</v>
      </c>
      <c r="CG50" s="1249"/>
      <c r="CH50" s="1249"/>
      <c r="CI50" s="1249"/>
      <c r="CJ50" s="1249"/>
      <c r="CK50" s="1249"/>
      <c r="CL50" s="1249"/>
      <c r="CM50" s="1249"/>
      <c r="CN50" s="1249" t="s">
        <v>558</v>
      </c>
      <c r="CO50" s="1249"/>
      <c r="CP50" s="1249"/>
      <c r="CQ50" s="1249"/>
      <c r="CR50" s="1249"/>
      <c r="CS50" s="1249"/>
      <c r="CT50" s="1249"/>
      <c r="CU50" s="1249"/>
      <c r="CV50" s="1249" t="s">
        <v>559</v>
      </c>
      <c r="CW50" s="1249"/>
      <c r="CX50" s="1249"/>
      <c r="CY50" s="1249"/>
      <c r="CZ50" s="1249"/>
      <c r="DA50" s="1249"/>
      <c r="DB50" s="1249"/>
      <c r="DC50" s="1249"/>
    </row>
    <row r="51" spans="1:109" ht="13.5" customHeight="1">
      <c r="B51" s="1241"/>
      <c r="G51" s="1256"/>
      <c r="H51" s="1256"/>
      <c r="I51" s="1289"/>
      <c r="J51" s="1289"/>
      <c r="K51" s="1255"/>
      <c r="L51" s="1255"/>
      <c r="M51" s="1255"/>
      <c r="N51" s="1255"/>
      <c r="AM51" s="1254"/>
      <c r="AN51" s="1248" t="s">
        <v>604</v>
      </c>
      <c r="AO51" s="1248"/>
      <c r="AP51" s="1248"/>
      <c r="AQ51" s="1248"/>
      <c r="AR51" s="1248"/>
      <c r="AS51" s="1248"/>
      <c r="AT51" s="1248"/>
      <c r="AU51" s="1248"/>
      <c r="AV51" s="1248"/>
      <c r="AW51" s="1248"/>
      <c r="AX51" s="1248"/>
      <c r="AY51" s="1248"/>
      <c r="AZ51" s="1248"/>
      <c r="BA51" s="1248"/>
      <c r="BB51" s="1248" t="s">
        <v>602</v>
      </c>
      <c r="BC51" s="1248"/>
      <c r="BD51" s="1248"/>
      <c r="BE51" s="1248"/>
      <c r="BF51" s="1248"/>
      <c r="BG51" s="1248"/>
      <c r="BH51" s="1248"/>
      <c r="BI51" s="1248"/>
      <c r="BJ51" s="1248"/>
      <c r="BK51" s="1248"/>
      <c r="BL51" s="1248"/>
      <c r="BM51" s="1248"/>
      <c r="BN51" s="1248"/>
      <c r="BO51" s="1248"/>
      <c r="BP51" s="1247">
        <v>67.8</v>
      </c>
      <c r="BQ51" s="1247"/>
      <c r="BR51" s="1247"/>
      <c r="BS51" s="1247"/>
      <c r="BT51" s="1247"/>
      <c r="BU51" s="1247"/>
      <c r="BV51" s="1247"/>
      <c r="BW51" s="1247"/>
      <c r="BX51" s="1247">
        <v>73.400000000000006</v>
      </c>
      <c r="BY51" s="1247"/>
      <c r="BZ51" s="1247"/>
      <c r="CA51" s="1247"/>
      <c r="CB51" s="1247"/>
      <c r="CC51" s="1247"/>
      <c r="CD51" s="1247"/>
      <c r="CE51" s="1247"/>
      <c r="CF51" s="1247">
        <v>82.9</v>
      </c>
      <c r="CG51" s="1247"/>
      <c r="CH51" s="1247"/>
      <c r="CI51" s="1247"/>
      <c r="CJ51" s="1247"/>
      <c r="CK51" s="1247"/>
      <c r="CL51" s="1247"/>
      <c r="CM51" s="1247"/>
      <c r="CN51" s="1247">
        <v>78.400000000000006</v>
      </c>
      <c r="CO51" s="1247"/>
      <c r="CP51" s="1247"/>
      <c r="CQ51" s="1247"/>
      <c r="CR51" s="1247"/>
      <c r="CS51" s="1247"/>
      <c r="CT51" s="1247"/>
      <c r="CU51" s="1247"/>
      <c r="CV51" s="1247">
        <v>55.1</v>
      </c>
      <c r="CW51" s="1247"/>
      <c r="CX51" s="1247"/>
      <c r="CY51" s="1247"/>
      <c r="CZ51" s="1247"/>
      <c r="DA51" s="1247"/>
      <c r="DB51" s="1247"/>
      <c r="DC51" s="1247"/>
    </row>
    <row r="52" spans="1:109" ht="13.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609</v>
      </c>
      <c r="BC53" s="1248"/>
      <c r="BD53" s="1248"/>
      <c r="BE53" s="1248"/>
      <c r="BF53" s="1248"/>
      <c r="BG53" s="1248"/>
      <c r="BH53" s="1248"/>
      <c r="BI53" s="1248"/>
      <c r="BJ53" s="1248"/>
      <c r="BK53" s="1248"/>
      <c r="BL53" s="1248"/>
      <c r="BM53" s="1248"/>
      <c r="BN53" s="1248"/>
      <c r="BO53" s="1248"/>
      <c r="BP53" s="1247">
        <v>66.2</v>
      </c>
      <c r="BQ53" s="1247"/>
      <c r="BR53" s="1247"/>
      <c r="BS53" s="1247"/>
      <c r="BT53" s="1247"/>
      <c r="BU53" s="1247"/>
      <c r="BV53" s="1247"/>
      <c r="BW53" s="1247"/>
      <c r="BX53" s="1247">
        <v>66</v>
      </c>
      <c r="BY53" s="1247"/>
      <c r="BZ53" s="1247"/>
      <c r="CA53" s="1247"/>
      <c r="CB53" s="1247"/>
      <c r="CC53" s="1247"/>
      <c r="CD53" s="1247"/>
      <c r="CE53" s="1247"/>
      <c r="CF53" s="1247">
        <v>64.5</v>
      </c>
      <c r="CG53" s="1247"/>
      <c r="CH53" s="1247"/>
      <c r="CI53" s="1247"/>
      <c r="CJ53" s="1247"/>
      <c r="CK53" s="1247"/>
      <c r="CL53" s="1247"/>
      <c r="CM53" s="1247"/>
      <c r="CN53" s="1247">
        <v>65.099999999999994</v>
      </c>
      <c r="CO53" s="1247"/>
      <c r="CP53" s="1247"/>
      <c r="CQ53" s="1247"/>
      <c r="CR53" s="1247"/>
      <c r="CS53" s="1247"/>
      <c r="CT53" s="1247"/>
      <c r="CU53" s="1247"/>
      <c r="CV53" s="1247">
        <v>66.400000000000006</v>
      </c>
      <c r="CW53" s="1247"/>
      <c r="CX53" s="1247"/>
      <c r="CY53" s="1247"/>
      <c r="CZ53" s="1247"/>
      <c r="DA53" s="1247"/>
      <c r="DB53" s="1247"/>
      <c r="DC53" s="1247"/>
    </row>
    <row r="54" spans="1:109" ht="13.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c r="A55" s="1276"/>
      <c r="B55" s="1241"/>
      <c r="G55" s="1252"/>
      <c r="H55" s="1252"/>
      <c r="I55" s="1252"/>
      <c r="J55" s="1252"/>
      <c r="K55" s="1255"/>
      <c r="L55" s="1255"/>
      <c r="M55" s="1255"/>
      <c r="N55" s="1255"/>
      <c r="AN55" s="1249" t="s">
        <v>603</v>
      </c>
      <c r="AO55" s="1249"/>
      <c r="AP55" s="1249"/>
      <c r="AQ55" s="1249"/>
      <c r="AR55" s="1249"/>
      <c r="AS55" s="1249"/>
      <c r="AT55" s="1249"/>
      <c r="AU55" s="1249"/>
      <c r="AV55" s="1249"/>
      <c r="AW55" s="1249"/>
      <c r="AX55" s="1249"/>
      <c r="AY55" s="1249"/>
      <c r="AZ55" s="1249"/>
      <c r="BA55" s="1249"/>
      <c r="BB55" s="1248" t="s">
        <v>602</v>
      </c>
      <c r="BC55" s="1248"/>
      <c r="BD55" s="1248"/>
      <c r="BE55" s="1248"/>
      <c r="BF55" s="1248"/>
      <c r="BG55" s="1248"/>
      <c r="BH55" s="1248"/>
      <c r="BI55" s="1248"/>
      <c r="BJ55" s="1248"/>
      <c r="BK55" s="1248"/>
      <c r="BL55" s="1248"/>
      <c r="BM55" s="1248"/>
      <c r="BN55" s="1248"/>
      <c r="BO55" s="1248"/>
      <c r="BP55" s="1247">
        <v>51.2</v>
      </c>
      <c r="BQ55" s="1247"/>
      <c r="BR55" s="1247"/>
      <c r="BS55" s="1247"/>
      <c r="BT55" s="1247"/>
      <c r="BU55" s="1247"/>
      <c r="BV55" s="1247"/>
      <c r="BW55" s="1247"/>
      <c r="BX55" s="1247">
        <v>47.2</v>
      </c>
      <c r="BY55" s="1247"/>
      <c r="BZ55" s="1247"/>
      <c r="CA55" s="1247"/>
      <c r="CB55" s="1247"/>
      <c r="CC55" s="1247"/>
      <c r="CD55" s="1247"/>
      <c r="CE55" s="1247"/>
      <c r="CF55" s="1247">
        <v>49.5</v>
      </c>
      <c r="CG55" s="1247"/>
      <c r="CH55" s="1247"/>
      <c r="CI55" s="1247"/>
      <c r="CJ55" s="1247"/>
      <c r="CK55" s="1247"/>
      <c r="CL55" s="1247"/>
      <c r="CM55" s="1247"/>
      <c r="CN55" s="1247">
        <v>46.9</v>
      </c>
      <c r="CO55" s="1247"/>
      <c r="CP55" s="1247"/>
      <c r="CQ55" s="1247"/>
      <c r="CR55" s="1247"/>
      <c r="CS55" s="1247"/>
      <c r="CT55" s="1247"/>
      <c r="CU55" s="1247"/>
      <c r="CV55" s="1247">
        <v>4.0999999999999996</v>
      </c>
      <c r="CW55" s="1247"/>
      <c r="CX55" s="1247"/>
      <c r="CY55" s="1247"/>
      <c r="CZ55" s="1247"/>
      <c r="DA55" s="1247"/>
      <c r="DB55" s="1247"/>
      <c r="DC55" s="1247"/>
    </row>
    <row r="56" spans="1:109" ht="13.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609</v>
      </c>
      <c r="BC57" s="1248"/>
      <c r="BD57" s="1248"/>
      <c r="BE57" s="1248"/>
      <c r="BF57" s="1248"/>
      <c r="BG57" s="1248"/>
      <c r="BH57" s="1248"/>
      <c r="BI57" s="1248"/>
      <c r="BJ57" s="1248"/>
      <c r="BK57" s="1248"/>
      <c r="BL57" s="1248"/>
      <c r="BM57" s="1248"/>
      <c r="BN57" s="1248"/>
      <c r="BO57" s="1248"/>
      <c r="BP57" s="1247">
        <v>58.7</v>
      </c>
      <c r="BQ57" s="1247"/>
      <c r="BR57" s="1247"/>
      <c r="BS57" s="1247"/>
      <c r="BT57" s="1247"/>
      <c r="BU57" s="1247"/>
      <c r="BV57" s="1247"/>
      <c r="BW57" s="1247"/>
      <c r="BX57" s="1247">
        <v>59.8</v>
      </c>
      <c r="BY57" s="1247"/>
      <c r="BZ57" s="1247"/>
      <c r="CA57" s="1247"/>
      <c r="CB57" s="1247"/>
      <c r="CC57" s="1247"/>
      <c r="CD57" s="1247"/>
      <c r="CE57" s="1247"/>
      <c r="CF57" s="1247">
        <v>60.9</v>
      </c>
      <c r="CG57" s="1247"/>
      <c r="CH57" s="1247"/>
      <c r="CI57" s="1247"/>
      <c r="CJ57" s="1247"/>
      <c r="CK57" s="1247"/>
      <c r="CL57" s="1247"/>
      <c r="CM57" s="1247"/>
      <c r="CN57" s="1247">
        <v>61.2</v>
      </c>
      <c r="CO57" s="1247"/>
      <c r="CP57" s="1247"/>
      <c r="CQ57" s="1247"/>
      <c r="CR57" s="1247"/>
      <c r="CS57" s="1247"/>
      <c r="CT57" s="1247"/>
      <c r="CU57" s="1247"/>
      <c r="CV57" s="1247">
        <v>63</v>
      </c>
      <c r="CW57" s="1247"/>
      <c r="CX57" s="1247"/>
      <c r="CY57" s="1247"/>
      <c r="CZ57" s="1247"/>
      <c r="DA57" s="1247"/>
      <c r="DB57" s="1247"/>
      <c r="DC57" s="1247"/>
      <c r="DD57" s="1287"/>
      <c r="DE57" s="1282"/>
    </row>
    <row r="58" spans="1:109" s="1276" customFormat="1" ht="13.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c r="B63" s="1280" t="s">
        <v>608</v>
      </c>
    </row>
    <row r="64" spans="1:109" ht="13.5">
      <c r="B64" s="1241"/>
      <c r="G64" s="1277"/>
      <c r="I64" s="1279"/>
      <c r="J64" s="1279"/>
      <c r="K64" s="1279"/>
      <c r="L64" s="1279"/>
      <c r="M64" s="1279"/>
      <c r="N64" s="1278"/>
      <c r="AM64" s="1277"/>
      <c r="AN64" s="1277" t="s">
        <v>607</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c r="B65" s="1241"/>
      <c r="AN65" s="1275" t="s">
        <v>606</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c r="B71" s="1241"/>
      <c r="G71" s="1262"/>
      <c r="I71" s="1265"/>
      <c r="J71" s="1264"/>
      <c r="K71" s="1264"/>
      <c r="L71" s="1263"/>
      <c r="M71" s="1264"/>
      <c r="N71" s="1263"/>
      <c r="AM71" s="1262"/>
      <c r="AN71" s="1240" t="s">
        <v>605</v>
      </c>
    </row>
    <row r="72" spans="2:107" ht="13.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555</v>
      </c>
      <c r="BQ72" s="1249"/>
      <c r="BR72" s="1249"/>
      <c r="BS72" s="1249"/>
      <c r="BT72" s="1249"/>
      <c r="BU72" s="1249"/>
      <c r="BV72" s="1249"/>
      <c r="BW72" s="1249"/>
      <c r="BX72" s="1249" t="s">
        <v>556</v>
      </c>
      <c r="BY72" s="1249"/>
      <c r="BZ72" s="1249"/>
      <c r="CA72" s="1249"/>
      <c r="CB72" s="1249"/>
      <c r="CC72" s="1249"/>
      <c r="CD72" s="1249"/>
      <c r="CE72" s="1249"/>
      <c r="CF72" s="1249" t="s">
        <v>557</v>
      </c>
      <c r="CG72" s="1249"/>
      <c r="CH72" s="1249"/>
      <c r="CI72" s="1249"/>
      <c r="CJ72" s="1249"/>
      <c r="CK72" s="1249"/>
      <c r="CL72" s="1249"/>
      <c r="CM72" s="1249"/>
      <c r="CN72" s="1249" t="s">
        <v>558</v>
      </c>
      <c r="CO72" s="1249"/>
      <c r="CP72" s="1249"/>
      <c r="CQ72" s="1249"/>
      <c r="CR72" s="1249"/>
      <c r="CS72" s="1249"/>
      <c r="CT72" s="1249"/>
      <c r="CU72" s="1249"/>
      <c r="CV72" s="1249" t="s">
        <v>559</v>
      </c>
      <c r="CW72" s="1249"/>
      <c r="CX72" s="1249"/>
      <c r="CY72" s="1249"/>
      <c r="CZ72" s="1249"/>
      <c r="DA72" s="1249"/>
      <c r="DB72" s="1249"/>
      <c r="DC72" s="1249"/>
    </row>
    <row r="73" spans="2:107" ht="13.5">
      <c r="B73" s="1241"/>
      <c r="G73" s="1256"/>
      <c r="H73" s="1256"/>
      <c r="I73" s="1256"/>
      <c r="J73" s="1256"/>
      <c r="K73" s="1253"/>
      <c r="L73" s="1253"/>
      <c r="M73" s="1253"/>
      <c r="N73" s="1253"/>
      <c r="AM73" s="1254"/>
      <c r="AN73" s="1248" t="s">
        <v>604</v>
      </c>
      <c r="AO73" s="1248"/>
      <c r="AP73" s="1248"/>
      <c r="AQ73" s="1248"/>
      <c r="AR73" s="1248"/>
      <c r="AS73" s="1248"/>
      <c r="AT73" s="1248"/>
      <c r="AU73" s="1248"/>
      <c r="AV73" s="1248"/>
      <c r="AW73" s="1248"/>
      <c r="AX73" s="1248"/>
      <c r="AY73" s="1248"/>
      <c r="AZ73" s="1248"/>
      <c r="BA73" s="1248"/>
      <c r="BB73" s="1248" t="s">
        <v>602</v>
      </c>
      <c r="BC73" s="1248"/>
      <c r="BD73" s="1248"/>
      <c r="BE73" s="1248"/>
      <c r="BF73" s="1248"/>
      <c r="BG73" s="1248"/>
      <c r="BH73" s="1248"/>
      <c r="BI73" s="1248"/>
      <c r="BJ73" s="1248"/>
      <c r="BK73" s="1248"/>
      <c r="BL73" s="1248"/>
      <c r="BM73" s="1248"/>
      <c r="BN73" s="1248"/>
      <c r="BO73" s="1248"/>
      <c r="BP73" s="1247">
        <v>67.8</v>
      </c>
      <c r="BQ73" s="1247"/>
      <c r="BR73" s="1247"/>
      <c r="BS73" s="1247"/>
      <c r="BT73" s="1247"/>
      <c r="BU73" s="1247"/>
      <c r="BV73" s="1247"/>
      <c r="BW73" s="1247"/>
      <c r="BX73" s="1247">
        <v>73.400000000000006</v>
      </c>
      <c r="BY73" s="1247"/>
      <c r="BZ73" s="1247"/>
      <c r="CA73" s="1247"/>
      <c r="CB73" s="1247"/>
      <c r="CC73" s="1247"/>
      <c r="CD73" s="1247"/>
      <c r="CE73" s="1247"/>
      <c r="CF73" s="1247">
        <v>82.9</v>
      </c>
      <c r="CG73" s="1247"/>
      <c r="CH73" s="1247"/>
      <c r="CI73" s="1247"/>
      <c r="CJ73" s="1247"/>
      <c r="CK73" s="1247"/>
      <c r="CL73" s="1247"/>
      <c r="CM73" s="1247"/>
      <c r="CN73" s="1247">
        <v>78.400000000000006</v>
      </c>
      <c r="CO73" s="1247"/>
      <c r="CP73" s="1247"/>
      <c r="CQ73" s="1247"/>
      <c r="CR73" s="1247"/>
      <c r="CS73" s="1247"/>
      <c r="CT73" s="1247"/>
      <c r="CU73" s="1247"/>
      <c r="CV73" s="1247">
        <v>55.1</v>
      </c>
      <c r="CW73" s="1247"/>
      <c r="CX73" s="1247"/>
      <c r="CY73" s="1247"/>
      <c r="CZ73" s="1247"/>
      <c r="DA73" s="1247"/>
      <c r="DB73" s="1247"/>
      <c r="DC73" s="1247"/>
    </row>
    <row r="74" spans="2:107" ht="13.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601</v>
      </c>
      <c r="BC75" s="1248"/>
      <c r="BD75" s="1248"/>
      <c r="BE75" s="1248"/>
      <c r="BF75" s="1248"/>
      <c r="BG75" s="1248"/>
      <c r="BH75" s="1248"/>
      <c r="BI75" s="1248"/>
      <c r="BJ75" s="1248"/>
      <c r="BK75" s="1248"/>
      <c r="BL75" s="1248"/>
      <c r="BM75" s="1248"/>
      <c r="BN75" s="1248"/>
      <c r="BO75" s="1248"/>
      <c r="BP75" s="1247">
        <v>7.2</v>
      </c>
      <c r="BQ75" s="1247"/>
      <c r="BR75" s="1247"/>
      <c r="BS75" s="1247"/>
      <c r="BT75" s="1247"/>
      <c r="BU75" s="1247"/>
      <c r="BV75" s="1247"/>
      <c r="BW75" s="1247"/>
      <c r="BX75" s="1247">
        <v>6.8</v>
      </c>
      <c r="BY75" s="1247"/>
      <c r="BZ75" s="1247"/>
      <c r="CA75" s="1247"/>
      <c r="CB75" s="1247"/>
      <c r="CC75" s="1247"/>
      <c r="CD75" s="1247"/>
      <c r="CE75" s="1247"/>
      <c r="CF75" s="1247">
        <v>6.4</v>
      </c>
      <c r="CG75" s="1247"/>
      <c r="CH75" s="1247"/>
      <c r="CI75" s="1247"/>
      <c r="CJ75" s="1247"/>
      <c r="CK75" s="1247"/>
      <c r="CL75" s="1247"/>
      <c r="CM75" s="1247"/>
      <c r="CN75" s="1247">
        <v>6.5</v>
      </c>
      <c r="CO75" s="1247"/>
      <c r="CP75" s="1247"/>
      <c r="CQ75" s="1247"/>
      <c r="CR75" s="1247"/>
      <c r="CS75" s="1247"/>
      <c r="CT75" s="1247"/>
      <c r="CU75" s="1247"/>
      <c r="CV75" s="1247">
        <v>6.5</v>
      </c>
      <c r="CW75" s="1247"/>
      <c r="CX75" s="1247"/>
      <c r="CY75" s="1247"/>
      <c r="CZ75" s="1247"/>
      <c r="DA75" s="1247"/>
      <c r="DB75" s="1247"/>
      <c r="DC75" s="1247"/>
    </row>
    <row r="76" spans="2:107" ht="13.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c r="B77" s="1241"/>
      <c r="G77" s="1252"/>
      <c r="H77" s="1252"/>
      <c r="I77" s="1252"/>
      <c r="J77" s="1252"/>
      <c r="K77" s="1253"/>
      <c r="L77" s="1253"/>
      <c r="M77" s="1253"/>
      <c r="N77" s="1253"/>
      <c r="AN77" s="1249" t="s">
        <v>603</v>
      </c>
      <c r="AO77" s="1249"/>
      <c r="AP77" s="1249"/>
      <c r="AQ77" s="1249"/>
      <c r="AR77" s="1249"/>
      <c r="AS77" s="1249"/>
      <c r="AT77" s="1249"/>
      <c r="AU77" s="1249"/>
      <c r="AV77" s="1249"/>
      <c r="AW77" s="1249"/>
      <c r="AX77" s="1249"/>
      <c r="AY77" s="1249"/>
      <c r="AZ77" s="1249"/>
      <c r="BA77" s="1249"/>
      <c r="BB77" s="1248" t="s">
        <v>602</v>
      </c>
      <c r="BC77" s="1248"/>
      <c r="BD77" s="1248"/>
      <c r="BE77" s="1248"/>
      <c r="BF77" s="1248"/>
      <c r="BG77" s="1248"/>
      <c r="BH77" s="1248"/>
      <c r="BI77" s="1248"/>
      <c r="BJ77" s="1248"/>
      <c r="BK77" s="1248"/>
      <c r="BL77" s="1248"/>
      <c r="BM77" s="1248"/>
      <c r="BN77" s="1248"/>
      <c r="BO77" s="1248"/>
      <c r="BP77" s="1247">
        <v>51.2</v>
      </c>
      <c r="BQ77" s="1247"/>
      <c r="BR77" s="1247"/>
      <c r="BS77" s="1247"/>
      <c r="BT77" s="1247"/>
      <c r="BU77" s="1247"/>
      <c r="BV77" s="1247"/>
      <c r="BW77" s="1247"/>
      <c r="BX77" s="1247">
        <v>47.2</v>
      </c>
      <c r="BY77" s="1247"/>
      <c r="BZ77" s="1247"/>
      <c r="CA77" s="1247"/>
      <c r="CB77" s="1247"/>
      <c r="CC77" s="1247"/>
      <c r="CD77" s="1247"/>
      <c r="CE77" s="1247"/>
      <c r="CF77" s="1247">
        <v>49.5</v>
      </c>
      <c r="CG77" s="1247"/>
      <c r="CH77" s="1247"/>
      <c r="CI77" s="1247"/>
      <c r="CJ77" s="1247"/>
      <c r="CK77" s="1247"/>
      <c r="CL77" s="1247"/>
      <c r="CM77" s="1247"/>
      <c r="CN77" s="1247">
        <v>46.9</v>
      </c>
      <c r="CO77" s="1247"/>
      <c r="CP77" s="1247"/>
      <c r="CQ77" s="1247"/>
      <c r="CR77" s="1247"/>
      <c r="CS77" s="1247"/>
      <c r="CT77" s="1247"/>
      <c r="CU77" s="1247"/>
      <c r="CV77" s="1247">
        <v>4.0999999999999996</v>
      </c>
      <c r="CW77" s="1247"/>
      <c r="CX77" s="1247"/>
      <c r="CY77" s="1247"/>
      <c r="CZ77" s="1247"/>
      <c r="DA77" s="1247"/>
      <c r="DB77" s="1247"/>
      <c r="DC77" s="1247"/>
    </row>
    <row r="78" spans="2:107" ht="13.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601</v>
      </c>
      <c r="BC79" s="1248"/>
      <c r="BD79" s="1248"/>
      <c r="BE79" s="1248"/>
      <c r="BF79" s="1248"/>
      <c r="BG79" s="1248"/>
      <c r="BH79" s="1248"/>
      <c r="BI79" s="1248"/>
      <c r="BJ79" s="1248"/>
      <c r="BK79" s="1248"/>
      <c r="BL79" s="1248"/>
      <c r="BM79" s="1248"/>
      <c r="BN79" s="1248"/>
      <c r="BO79" s="1248"/>
      <c r="BP79" s="1247">
        <v>8.1999999999999993</v>
      </c>
      <c r="BQ79" s="1247"/>
      <c r="BR79" s="1247"/>
      <c r="BS79" s="1247"/>
      <c r="BT79" s="1247"/>
      <c r="BU79" s="1247"/>
      <c r="BV79" s="1247"/>
      <c r="BW79" s="1247"/>
      <c r="BX79" s="1247">
        <v>7.8</v>
      </c>
      <c r="BY79" s="1247"/>
      <c r="BZ79" s="1247"/>
      <c r="CA79" s="1247"/>
      <c r="CB79" s="1247"/>
      <c r="CC79" s="1247"/>
      <c r="CD79" s="1247"/>
      <c r="CE79" s="1247"/>
      <c r="CF79" s="1247">
        <v>7.6</v>
      </c>
      <c r="CG79" s="1247"/>
      <c r="CH79" s="1247"/>
      <c r="CI79" s="1247"/>
      <c r="CJ79" s="1247"/>
      <c r="CK79" s="1247"/>
      <c r="CL79" s="1247"/>
      <c r="CM79" s="1247"/>
      <c r="CN79" s="1247">
        <v>7.2</v>
      </c>
      <c r="CO79" s="1247"/>
      <c r="CP79" s="1247"/>
      <c r="CQ79" s="1247"/>
      <c r="CR79" s="1247"/>
      <c r="CS79" s="1247"/>
      <c r="CT79" s="1247"/>
      <c r="CU79" s="1247"/>
      <c r="CV79" s="1247">
        <v>5.0999999999999996</v>
      </c>
      <c r="CW79" s="1247"/>
      <c r="CX79" s="1247"/>
      <c r="CY79" s="1247"/>
      <c r="CZ79" s="1247"/>
      <c r="DA79" s="1247"/>
      <c r="DB79" s="1247"/>
      <c r="DC79" s="1247"/>
    </row>
    <row r="80" spans="2:107" ht="13.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c r="B81" s="1241"/>
    </row>
    <row r="82" spans="2:109" ht="17.2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c r="DD84" s="1240"/>
      <c r="DE84" s="1240"/>
    </row>
    <row r="85" spans="2:109" ht="13.5">
      <c r="DD85" s="1240"/>
      <c r="DE85" s="1240"/>
    </row>
  </sheetData>
  <sheetProtection algorithmName="SHA-512" hashValue="btQy7v48bwVi+BSlbjJwzDAhS9TWxCYztNiG/TFz6a0FmqyL9N756EWdHsuDgXk385SCOtwJX6M0A8E7cy/K9w==" saltValue="5spOpU6w5jVns6//BcY56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502</v>
      </c>
    </row>
  </sheetData>
  <sheetProtection algorithmName="SHA-512" hashValue="aT4fWVL/uEhV8C4M/WCcyf/eJLkchIeVzE5CFFwhoPcZF4Mqi3e3INsX2jPne1qNUfFo80Et8qCgUPi3JGIK0w==" saltValue="L4QLIWp1GIPxcW7oXuwd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502</v>
      </c>
    </row>
  </sheetData>
  <sheetProtection algorithmName="SHA-512" hashValue="z3+ceJn0HsxrZ0+7bs5BkrAME6K/WFsPVkocQQXGsvsgZzL6fWCmM3U+zMHwaozmZPes5L0X4F3LCaG/7PTqqQ==" saltValue="uzVNaD+YlOJ+I+BdjyNd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552</v>
      </c>
      <c r="G2" s="148"/>
      <c r="H2" s="149"/>
    </row>
    <row r="3" spans="1:8">
      <c r="A3" s="145" t="s">
        <v>545</v>
      </c>
      <c r="B3" s="150"/>
      <c r="C3" s="151"/>
      <c r="D3" s="152">
        <v>75143</v>
      </c>
      <c r="E3" s="153"/>
      <c r="F3" s="154">
        <v>68655</v>
      </c>
      <c r="G3" s="155"/>
      <c r="H3" s="156"/>
    </row>
    <row r="4" spans="1:8">
      <c r="A4" s="157"/>
      <c r="B4" s="158"/>
      <c r="C4" s="159"/>
      <c r="D4" s="160">
        <v>35368</v>
      </c>
      <c r="E4" s="161"/>
      <c r="F4" s="162">
        <v>32316</v>
      </c>
      <c r="G4" s="163"/>
      <c r="H4" s="164"/>
    </row>
    <row r="5" spans="1:8">
      <c r="A5" s="145" t="s">
        <v>547</v>
      </c>
      <c r="B5" s="150"/>
      <c r="C5" s="151"/>
      <c r="D5" s="152">
        <v>76834</v>
      </c>
      <c r="E5" s="153"/>
      <c r="F5" s="154">
        <v>66863</v>
      </c>
      <c r="G5" s="155"/>
      <c r="H5" s="156"/>
    </row>
    <row r="6" spans="1:8">
      <c r="A6" s="157"/>
      <c r="B6" s="158"/>
      <c r="C6" s="159"/>
      <c r="D6" s="160">
        <v>35681</v>
      </c>
      <c r="E6" s="161"/>
      <c r="F6" s="162">
        <v>32770</v>
      </c>
      <c r="G6" s="163"/>
      <c r="H6" s="164"/>
    </row>
    <row r="7" spans="1:8">
      <c r="A7" s="145" t="s">
        <v>548</v>
      </c>
      <c r="B7" s="150"/>
      <c r="C7" s="151"/>
      <c r="D7" s="152">
        <v>102830</v>
      </c>
      <c r="E7" s="153"/>
      <c r="F7" s="154">
        <v>72051</v>
      </c>
      <c r="G7" s="155"/>
      <c r="H7" s="156"/>
    </row>
    <row r="8" spans="1:8">
      <c r="A8" s="157"/>
      <c r="B8" s="158"/>
      <c r="C8" s="159"/>
      <c r="D8" s="160">
        <v>29934</v>
      </c>
      <c r="E8" s="161"/>
      <c r="F8" s="162">
        <v>34140</v>
      </c>
      <c r="G8" s="163"/>
      <c r="H8" s="164"/>
    </row>
    <row r="9" spans="1:8">
      <c r="A9" s="145" t="s">
        <v>549</v>
      </c>
      <c r="B9" s="150"/>
      <c r="C9" s="151"/>
      <c r="D9" s="152">
        <v>50790</v>
      </c>
      <c r="E9" s="153"/>
      <c r="F9" s="154">
        <v>72756</v>
      </c>
      <c r="G9" s="155"/>
      <c r="H9" s="156"/>
    </row>
    <row r="10" spans="1:8">
      <c r="A10" s="157"/>
      <c r="B10" s="158"/>
      <c r="C10" s="159"/>
      <c r="D10" s="160">
        <v>21100</v>
      </c>
      <c r="E10" s="161"/>
      <c r="F10" s="162">
        <v>32117</v>
      </c>
      <c r="G10" s="163"/>
      <c r="H10" s="164"/>
    </row>
    <row r="11" spans="1:8">
      <c r="A11" s="145" t="s">
        <v>550</v>
      </c>
      <c r="B11" s="150"/>
      <c r="C11" s="151"/>
      <c r="D11" s="152">
        <v>48307</v>
      </c>
      <c r="E11" s="153"/>
      <c r="F11" s="154">
        <v>49217</v>
      </c>
      <c r="G11" s="155"/>
      <c r="H11" s="156"/>
    </row>
    <row r="12" spans="1:8">
      <c r="A12" s="157"/>
      <c r="B12" s="158"/>
      <c r="C12" s="165"/>
      <c r="D12" s="160">
        <v>18130</v>
      </c>
      <c r="E12" s="161"/>
      <c r="F12" s="162">
        <v>27232</v>
      </c>
      <c r="G12" s="163"/>
      <c r="H12" s="164"/>
    </row>
    <row r="13" spans="1:8">
      <c r="A13" s="145"/>
      <c r="B13" s="150"/>
      <c r="C13" s="166"/>
      <c r="D13" s="167">
        <v>70781</v>
      </c>
      <c r="E13" s="168"/>
      <c r="F13" s="169">
        <v>65908</v>
      </c>
      <c r="G13" s="170"/>
      <c r="H13" s="156"/>
    </row>
    <row r="14" spans="1:8">
      <c r="A14" s="157"/>
      <c r="B14" s="158"/>
      <c r="C14" s="159"/>
      <c r="D14" s="160">
        <v>28043</v>
      </c>
      <c r="E14" s="161"/>
      <c r="F14" s="162">
        <v>31715</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7.16</v>
      </c>
      <c r="C19" s="171">
        <f>ROUND(VALUE(SUBSTITUTE(実質収支比率等に係る経年分析!G$48,"▲","-")),2)</f>
        <v>9.08</v>
      </c>
      <c r="D19" s="171">
        <f>ROUND(VALUE(SUBSTITUTE(実質収支比率等に係る経年分析!H$48,"▲","-")),2)</f>
        <v>8.7899999999999991</v>
      </c>
      <c r="E19" s="171">
        <f>ROUND(VALUE(SUBSTITUTE(実質収支比率等に係る経年分析!I$48,"▲","-")),2)</f>
        <v>10.99</v>
      </c>
      <c r="F19" s="171">
        <f>ROUND(VALUE(SUBSTITUTE(実質収支比率等に係る経年分析!J$48,"▲","-")),2)</f>
        <v>12.9</v>
      </c>
    </row>
    <row r="20" spans="1:11">
      <c r="A20" s="171" t="s">
        <v>55</v>
      </c>
      <c r="B20" s="171">
        <f>ROUND(VALUE(SUBSTITUTE(実質収支比率等に係る経年分析!F$47,"▲","-")),2)</f>
        <v>21.76</v>
      </c>
      <c r="C20" s="171">
        <f>ROUND(VALUE(SUBSTITUTE(実質収支比率等に係る経年分析!G$47,"▲","-")),2)</f>
        <v>18.559999999999999</v>
      </c>
      <c r="D20" s="171">
        <f>ROUND(VALUE(SUBSTITUTE(実質収支比率等に係る経年分析!H$47,"▲","-")),2)</f>
        <v>18.64</v>
      </c>
      <c r="E20" s="171">
        <f>ROUND(VALUE(SUBSTITUTE(実質収支比率等に係る経年分析!I$47,"▲","-")),2)</f>
        <v>16.38</v>
      </c>
      <c r="F20" s="171">
        <f>ROUND(VALUE(SUBSTITUTE(実質収支比率等に係る経年分析!J$47,"▲","-")),2)</f>
        <v>19.170000000000002</v>
      </c>
    </row>
    <row r="21" spans="1:11">
      <c r="A21" s="171" t="s">
        <v>56</v>
      </c>
      <c r="B21" s="171">
        <f>IF(ISNUMBER(VALUE(SUBSTITUTE(実質収支比率等に係る経年分析!F$49,"▲","-"))),ROUND(VALUE(SUBSTITUTE(実質収支比率等に係る経年分析!F$49,"▲","-")),2),NA())</f>
        <v>-3.5</v>
      </c>
      <c r="C21" s="171">
        <f>IF(ISNUMBER(VALUE(SUBSTITUTE(実質収支比率等に係る経年分析!G$49,"▲","-"))),ROUND(VALUE(SUBSTITUTE(実質収支比率等に係る経年分析!G$49,"▲","-")),2),NA())</f>
        <v>-0.81</v>
      </c>
      <c r="D21" s="171">
        <f>IF(ISNUMBER(VALUE(SUBSTITUTE(実質収支比率等に係る経年分析!H$49,"▲","-"))),ROUND(VALUE(SUBSTITUTE(実質収支比率等に係る経年分析!H$49,"▲","-")),2),NA())</f>
        <v>-0.37</v>
      </c>
      <c r="E21" s="171">
        <f>IF(ISNUMBER(VALUE(SUBSTITUTE(実質収支比率等に係る経年分析!I$49,"▲","-"))),ROUND(VALUE(SUBSTITUTE(実質収支比率等に係る経年分析!I$49,"▲","-")),2),NA())</f>
        <v>0.64</v>
      </c>
      <c r="F21" s="171">
        <f>IF(ISNUMBER(VALUE(SUBSTITUTE(実質収支比率等に係る経年分析!J$49,"▲","-"))),ROUND(VALUE(SUBSTITUTE(実質収支比率等に係る経年分析!J$49,"▲","-")),2),NA())</f>
        <v>6.22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病院事業会計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c r="A30" s="172" t="str">
        <f>IF(連結実質赤字比率に係る赤字・黒字の構成分析!C$40="",NA(),連結実質赤字比率に係る赤字・黒字の構成分析!C$40)</f>
        <v>畑地かん水事業特別会計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c r="A31" s="172" t="str">
        <f>IF(連結実質赤字比率に係る赤字・黒字の構成分析!C$39="",NA(),連結実質赤字比率に係る赤字・黒字の構成分析!C$39)</f>
        <v>後期高齢者医療保険特別会計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0.28999999999999998</v>
      </c>
    </row>
    <row r="33" spans="1:16">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0.83</v>
      </c>
    </row>
    <row r="34" spans="1:16">
      <c r="A34" s="172" t="str">
        <f>IF(連結実質赤字比率に係る赤字・黒字の構成分析!C$36="",NA(),連結実質赤字比率に係る赤字・黒字の構成分析!C$36)</f>
        <v>介護保険特別会計（介護保険事業勘定）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0.28000000000000003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1.1399999999999999</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5.76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5.31</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9.0299999999999994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8.74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4021</v>
      </c>
      <c r="E42" s="173"/>
      <c r="F42" s="173"/>
      <c r="G42" s="173">
        <f>'実質公債費比率（分子）の構造'!L$52</f>
        <v>4225</v>
      </c>
      <c r="H42" s="173"/>
      <c r="I42" s="173"/>
      <c r="J42" s="173">
        <f>'実質公債費比率（分子）の構造'!M$52</f>
        <v>4211</v>
      </c>
      <c r="K42" s="173"/>
      <c r="L42" s="173"/>
      <c r="M42" s="173">
        <f>'実質公債費比率（分子）の構造'!N$52</f>
        <v>4391</v>
      </c>
      <c r="N42" s="173"/>
      <c r="O42" s="173"/>
      <c r="P42" s="173">
        <f>'実質公債費比率（分子）の構造'!O$52</f>
        <v>4571</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9</v>
      </c>
      <c r="C44" s="173"/>
      <c r="D44" s="173"/>
      <c r="E44" s="173">
        <f>'実質公債費比率（分子）の構造'!L$50</f>
        <v>9</v>
      </c>
      <c r="F44" s="173"/>
      <c r="G44" s="173"/>
      <c r="H44" s="173">
        <f>'実質公債費比率（分子）の構造'!M$50</f>
        <v>30</v>
      </c>
      <c r="I44" s="173"/>
      <c r="J44" s="173"/>
      <c r="K44" s="173">
        <f>'実質公債費比率（分子）の構造'!N$50</f>
        <v>38</v>
      </c>
      <c r="L44" s="173"/>
      <c r="M44" s="173"/>
      <c r="N44" s="173">
        <f>'実質公債費比率（分子）の構造'!O$50</f>
        <v>38</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1490</v>
      </c>
      <c r="C46" s="173"/>
      <c r="D46" s="173"/>
      <c r="E46" s="173">
        <f>'実質公債費比率（分子）の構造'!L$48</f>
        <v>1597</v>
      </c>
      <c r="F46" s="173"/>
      <c r="G46" s="173"/>
      <c r="H46" s="173">
        <f>'実質公債費比率（分子）の構造'!M$48</f>
        <v>1465</v>
      </c>
      <c r="I46" s="173"/>
      <c r="J46" s="173"/>
      <c r="K46" s="173">
        <f>'実質公債費比率（分子）の構造'!N$48</f>
        <v>1580</v>
      </c>
      <c r="L46" s="173"/>
      <c r="M46" s="173"/>
      <c r="N46" s="173">
        <f>'実質公債費比率（分子）の構造'!O$48</f>
        <v>1428</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4050</v>
      </c>
      <c r="C49" s="173"/>
      <c r="D49" s="173"/>
      <c r="E49" s="173">
        <f>'実質公債費比率（分子）の構造'!L$45</f>
        <v>4135</v>
      </c>
      <c r="F49" s="173"/>
      <c r="G49" s="173"/>
      <c r="H49" s="173">
        <f>'実質公債費比率（分子）の構造'!M$45</f>
        <v>4126</v>
      </c>
      <c r="I49" s="173"/>
      <c r="J49" s="173"/>
      <c r="K49" s="173">
        <f>'実質公債費比率（分子）の構造'!N$45</f>
        <v>4418</v>
      </c>
      <c r="L49" s="173"/>
      <c r="M49" s="173"/>
      <c r="N49" s="173">
        <f>'実質公債費比率（分子）の構造'!O$45</f>
        <v>4780</v>
      </c>
      <c r="O49" s="173"/>
      <c r="P49" s="173"/>
    </row>
    <row r="50" spans="1:16">
      <c r="A50" s="173" t="s">
        <v>71</v>
      </c>
      <c r="B50" s="173" t="e">
        <f>NA()</f>
        <v>#N/A</v>
      </c>
      <c r="C50" s="173">
        <f>IF(ISNUMBER('実質公債費比率（分子）の構造'!K$53),'実質公債費比率（分子）の構造'!K$53,NA())</f>
        <v>1528</v>
      </c>
      <c r="D50" s="173" t="e">
        <f>NA()</f>
        <v>#N/A</v>
      </c>
      <c r="E50" s="173" t="e">
        <f>NA()</f>
        <v>#N/A</v>
      </c>
      <c r="F50" s="173">
        <f>IF(ISNUMBER('実質公債費比率（分子）の構造'!L$53),'実質公債費比率（分子）の構造'!L$53,NA())</f>
        <v>1516</v>
      </c>
      <c r="G50" s="173" t="e">
        <f>NA()</f>
        <v>#N/A</v>
      </c>
      <c r="H50" s="173" t="e">
        <f>NA()</f>
        <v>#N/A</v>
      </c>
      <c r="I50" s="173">
        <f>IF(ISNUMBER('実質公債費比率（分子）の構造'!M$53),'実質公債費比率（分子）の構造'!M$53,NA())</f>
        <v>1410</v>
      </c>
      <c r="J50" s="173" t="e">
        <f>NA()</f>
        <v>#N/A</v>
      </c>
      <c r="K50" s="173" t="e">
        <f>NA()</f>
        <v>#N/A</v>
      </c>
      <c r="L50" s="173">
        <f>IF(ISNUMBER('実質公債費比率（分子）の構造'!N$53),'実質公債費比率（分子）の構造'!N$53,NA())</f>
        <v>1645</v>
      </c>
      <c r="M50" s="173" t="e">
        <f>NA()</f>
        <v>#N/A</v>
      </c>
      <c r="N50" s="173" t="e">
        <f>NA()</f>
        <v>#N/A</v>
      </c>
      <c r="O50" s="173">
        <f>IF(ISNUMBER('実質公債費比率（分子）の構造'!O$53),'実質公債費比率（分子）の構造'!O$53,NA())</f>
        <v>1675</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51503</v>
      </c>
      <c r="E56" s="172"/>
      <c r="F56" s="172"/>
      <c r="G56" s="172">
        <f>'将来負担比率（分子）の構造'!J$52</f>
        <v>53591</v>
      </c>
      <c r="H56" s="172"/>
      <c r="I56" s="172"/>
      <c r="J56" s="172">
        <f>'将来負担比率（分子）の構造'!K$52</f>
        <v>56156</v>
      </c>
      <c r="K56" s="172"/>
      <c r="L56" s="172"/>
      <c r="M56" s="172">
        <f>'将来負担比率（分子）の構造'!L$52</f>
        <v>55795</v>
      </c>
      <c r="N56" s="172"/>
      <c r="O56" s="172"/>
      <c r="P56" s="172">
        <f>'将来負担比率（分子）の構造'!M$52</f>
        <v>55525</v>
      </c>
    </row>
    <row r="57" spans="1:16">
      <c r="A57" s="172" t="s">
        <v>42</v>
      </c>
      <c r="B57" s="172"/>
      <c r="C57" s="172"/>
      <c r="D57" s="172">
        <f>'将来負担比率（分子）の構造'!I$51</f>
        <v>860</v>
      </c>
      <c r="E57" s="172"/>
      <c r="F57" s="172"/>
      <c r="G57" s="172">
        <f>'将来負担比率（分子）の構造'!J$51</f>
        <v>974</v>
      </c>
      <c r="H57" s="172"/>
      <c r="I57" s="172"/>
      <c r="J57" s="172">
        <f>'将来負担比率（分子）の構造'!K$51</f>
        <v>1278</v>
      </c>
      <c r="K57" s="172"/>
      <c r="L57" s="172"/>
      <c r="M57" s="172">
        <f>'将来負担比率（分子）の構造'!L$51</f>
        <v>2359</v>
      </c>
      <c r="N57" s="172"/>
      <c r="O57" s="172"/>
      <c r="P57" s="172">
        <f>'将来負担比率（分子）の構造'!M$51</f>
        <v>2205</v>
      </c>
    </row>
    <row r="58" spans="1:16">
      <c r="A58" s="172" t="s">
        <v>41</v>
      </c>
      <c r="B58" s="172"/>
      <c r="C58" s="172"/>
      <c r="D58" s="172">
        <f>'将来負担比率（分子）の構造'!I$50</f>
        <v>10114</v>
      </c>
      <c r="E58" s="172"/>
      <c r="F58" s="172"/>
      <c r="G58" s="172">
        <f>'将来負担比率（分子）の構造'!J$50</f>
        <v>10036</v>
      </c>
      <c r="H58" s="172"/>
      <c r="I58" s="172"/>
      <c r="J58" s="172">
        <f>'将来負担比率（分子）の構造'!K$50</f>
        <v>10196</v>
      </c>
      <c r="K58" s="172"/>
      <c r="L58" s="172"/>
      <c r="M58" s="172">
        <f>'将来負担比率（分子）の構造'!L$50</f>
        <v>10263</v>
      </c>
      <c r="N58" s="172"/>
      <c r="O58" s="172"/>
      <c r="P58" s="172">
        <f>'将来負担比率（分子）の構造'!M$50</f>
        <v>12629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f>'将来負担比率（分子）の構造'!J$46</f>
        <v>21</v>
      </c>
      <c r="F61" s="172"/>
      <c r="G61" s="172"/>
      <c r="H61" s="172">
        <f>'将来負担比率（分子）の構造'!K$46</f>
        <v>21</v>
      </c>
      <c r="I61" s="172"/>
      <c r="J61" s="172"/>
      <c r="K61" s="172">
        <f>'将来負担比率（分子）の構造'!L$46</f>
        <v>21</v>
      </c>
      <c r="L61" s="172"/>
      <c r="M61" s="172"/>
      <c r="N61" s="172">
        <f>'将来負担比率（分子）の構造'!M$46</f>
        <v>21</v>
      </c>
      <c r="O61" s="172"/>
      <c r="P61" s="172"/>
    </row>
    <row r="62" spans="1:16">
      <c r="A62" s="172" t="s">
        <v>35</v>
      </c>
      <c r="B62" s="172">
        <f>'将来負担比率（分子）の構造'!I$45</f>
        <v>6725</v>
      </c>
      <c r="C62" s="172"/>
      <c r="D62" s="172"/>
      <c r="E62" s="172">
        <f>'将来負担比率（分子）の構造'!J$45</f>
        <v>6491</v>
      </c>
      <c r="F62" s="172"/>
      <c r="G62" s="172"/>
      <c r="H62" s="172">
        <f>'将来負担比率（分子）の構造'!K$45</f>
        <v>6411</v>
      </c>
      <c r="I62" s="172"/>
      <c r="J62" s="172"/>
      <c r="K62" s="172">
        <f>'将来負担比率（分子）の構造'!L$45</f>
        <v>6774</v>
      </c>
      <c r="L62" s="172"/>
      <c r="M62" s="172"/>
      <c r="N62" s="172">
        <f>'将来負担比率（分子）の構造'!M$45</f>
        <v>6452</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18899</v>
      </c>
      <c r="C64" s="172"/>
      <c r="D64" s="172"/>
      <c r="E64" s="172">
        <f>'将来負担比率（分子）の構造'!J$43</f>
        <v>18596</v>
      </c>
      <c r="F64" s="172"/>
      <c r="G64" s="172"/>
      <c r="H64" s="172">
        <f>'将来負担比率（分子）の構造'!K$43</f>
        <v>18326</v>
      </c>
      <c r="I64" s="172"/>
      <c r="J64" s="172"/>
      <c r="K64" s="172">
        <f>'将来負担比率（分子）の構造'!L$43</f>
        <v>18065</v>
      </c>
      <c r="L64" s="172"/>
      <c r="M64" s="172"/>
      <c r="N64" s="172">
        <f>'将来負担比率（分子）の構造'!M$43</f>
        <v>16067</v>
      </c>
      <c r="O64" s="172"/>
      <c r="P64" s="172"/>
    </row>
    <row r="65" spans="1:16">
      <c r="A65" s="172" t="s">
        <v>32</v>
      </c>
      <c r="B65" s="172">
        <f>'将来負担比率（分子）の構造'!I$42</f>
        <v>8</v>
      </c>
      <c r="C65" s="172"/>
      <c r="D65" s="172"/>
      <c r="E65" s="172" t="str">
        <f>'将来負担比率（分子）の構造'!J$42</f>
        <v>-</v>
      </c>
      <c r="F65" s="172"/>
      <c r="G65" s="172"/>
      <c r="H65" s="172" t="str">
        <f>'将来負担比率（分子）の構造'!K$42</f>
        <v>-</v>
      </c>
      <c r="I65" s="172"/>
      <c r="J65" s="172"/>
      <c r="K65" s="172">
        <f>'将来負担比率（分子）の構造'!L$42</f>
        <v>1</v>
      </c>
      <c r="L65" s="172"/>
      <c r="M65" s="172"/>
      <c r="N65" s="172">
        <f>'将来負担比率（分子）の構造'!M$42</f>
        <v>0</v>
      </c>
      <c r="O65" s="172"/>
      <c r="P65" s="172"/>
    </row>
    <row r="66" spans="1:16">
      <c r="A66" s="172" t="s">
        <v>31</v>
      </c>
      <c r="B66" s="172">
        <f>'将来負担比率（分子）の構造'!I$41</f>
        <v>52403</v>
      </c>
      <c r="C66" s="172"/>
      <c r="D66" s="172"/>
      <c r="E66" s="172">
        <f>'将来負担比率（分子）の構造'!J$41</f>
        <v>56500</v>
      </c>
      <c r="F66" s="172"/>
      <c r="G66" s="172"/>
      <c r="H66" s="172">
        <f>'将来負担比率（分子）の構造'!K$41</f>
        <v>61947</v>
      </c>
      <c r="I66" s="172"/>
      <c r="J66" s="172"/>
      <c r="K66" s="172">
        <f>'将来負担比率（分子）の構造'!L$41</f>
        <v>62070</v>
      </c>
      <c r="L66" s="172"/>
      <c r="M66" s="172"/>
      <c r="N66" s="172">
        <f>'将来負担比率（分子）の構造'!M$41</f>
        <v>61639</v>
      </c>
      <c r="O66" s="172"/>
      <c r="P66" s="172"/>
    </row>
    <row r="67" spans="1:16">
      <c r="A67" s="172" t="s">
        <v>75</v>
      </c>
      <c r="B67" s="172" t="e">
        <f>NA()</f>
        <v>#N/A</v>
      </c>
      <c r="C67" s="172">
        <f>IF(ISNUMBER('将来負担比率（分子）の構造'!I$53), IF('将来負担比率（分子）の構造'!I$53 &lt; 0, 0, '将来負担比率（分子）の構造'!I$53), NA())</f>
        <v>15557</v>
      </c>
      <c r="D67" s="172" t="e">
        <f>NA()</f>
        <v>#N/A</v>
      </c>
      <c r="E67" s="172" t="e">
        <f>NA()</f>
        <v>#N/A</v>
      </c>
      <c r="F67" s="172">
        <f>IF(ISNUMBER('将来負担比率（分子）の構造'!J$53), IF('将来負担比率（分子）の構造'!J$53 &lt; 0, 0, '将来負担比率（分子）の構造'!J$53), NA())</f>
        <v>17007</v>
      </c>
      <c r="G67" s="172" t="e">
        <f>NA()</f>
        <v>#N/A</v>
      </c>
      <c r="H67" s="172" t="e">
        <f>NA()</f>
        <v>#N/A</v>
      </c>
      <c r="I67" s="172">
        <f>IF(ISNUMBER('将来負担比率（分子）の構造'!K$53), IF('将来負担比率（分子）の構造'!K$53 &lt; 0, 0, '将来負担比率（分子）の構造'!K$53), NA())</f>
        <v>19076</v>
      </c>
      <c r="J67" s="172" t="e">
        <f>NA()</f>
        <v>#N/A</v>
      </c>
      <c r="K67" s="172" t="e">
        <f>NA()</f>
        <v>#N/A</v>
      </c>
      <c r="L67" s="172">
        <f>IF(ISNUMBER('将来負担比率（分子）の構造'!L$53), IF('将来負担比率（分子）の構造'!L$53 &lt; 0, 0, '将来負担比率（分子）の構造'!L$53), NA())</f>
        <v>18514</v>
      </c>
      <c r="M67" s="172" t="e">
        <f>NA()</f>
        <v>#N/A</v>
      </c>
      <c r="N67" s="172" t="e">
        <f>NA()</f>
        <v>#N/A</v>
      </c>
      <c r="O67" s="172">
        <f>IF(ISNUMBER('将来負担比率（分子）の構造'!M$53), IF('将来負担比率（分子）の構造'!M$53 &lt; 0, 0, '将来負担比率（分子）の構造'!M$53), NA())</f>
        <v>13820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5053</v>
      </c>
      <c r="C72" s="176">
        <f>基金残高に係る経年分析!G55</f>
        <v>4556</v>
      </c>
      <c r="D72" s="176">
        <f>基金残高に係る経年分析!H55</f>
        <v>5645</v>
      </c>
    </row>
    <row r="73" spans="1:16">
      <c r="A73" s="175" t="s">
        <v>78</v>
      </c>
      <c r="B73" s="176">
        <f>基金残高に係る経年分析!F56</f>
        <v>1834</v>
      </c>
      <c r="C73" s="176">
        <f>基金残高に係る経年分析!G56</f>
        <v>2102</v>
      </c>
      <c r="D73" s="176">
        <f>基金残高に係る経年分析!H56</f>
        <v>3314</v>
      </c>
    </row>
    <row r="74" spans="1:16">
      <c r="A74" s="175" t="s">
        <v>79</v>
      </c>
      <c r="B74" s="176">
        <f>基金残高に係る経年分析!F57</f>
        <v>4429</v>
      </c>
      <c r="C74" s="176">
        <f>基金残高に係る経年分析!G57</f>
        <v>4544</v>
      </c>
      <c r="D74" s="176">
        <f>基金残高に係る経年分析!H57</f>
        <v>4495</v>
      </c>
    </row>
  </sheetData>
  <sheetProtection algorithmName="SHA-512" hashValue="rw/gpScX4fMcwvsqlmazGBEff3DicZKEy3wJX3Ry0wcqreEpDaBFIP/OjSP1apTGYD97oeNmy317928VrVY7fA==" saltValue="JAUOxtgY+R5tF0cn5wAcL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211</v>
      </c>
      <c r="DI1" s="746"/>
      <c r="DJ1" s="746"/>
      <c r="DK1" s="746"/>
      <c r="DL1" s="746"/>
      <c r="DM1" s="746"/>
      <c r="DN1" s="747"/>
      <c r="DO1" s="212"/>
      <c r="DP1" s="745" t="s">
        <v>212</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217</v>
      </c>
      <c r="S4" s="688"/>
      <c r="T4" s="688"/>
      <c r="U4" s="688"/>
      <c r="V4" s="688"/>
      <c r="W4" s="688"/>
      <c r="X4" s="688"/>
      <c r="Y4" s="689"/>
      <c r="Z4" s="687" t="s">
        <v>218</v>
      </c>
      <c r="AA4" s="688"/>
      <c r="AB4" s="688"/>
      <c r="AC4" s="689"/>
      <c r="AD4" s="687" t="s">
        <v>219</v>
      </c>
      <c r="AE4" s="688"/>
      <c r="AF4" s="688"/>
      <c r="AG4" s="688"/>
      <c r="AH4" s="688"/>
      <c r="AI4" s="688"/>
      <c r="AJ4" s="688"/>
      <c r="AK4" s="689"/>
      <c r="AL4" s="687" t="s">
        <v>218</v>
      </c>
      <c r="AM4" s="688"/>
      <c r="AN4" s="688"/>
      <c r="AO4" s="689"/>
      <c r="AP4" s="748" t="s">
        <v>220</v>
      </c>
      <c r="AQ4" s="748"/>
      <c r="AR4" s="748"/>
      <c r="AS4" s="748"/>
      <c r="AT4" s="748"/>
      <c r="AU4" s="748"/>
      <c r="AV4" s="748"/>
      <c r="AW4" s="748"/>
      <c r="AX4" s="748"/>
      <c r="AY4" s="748"/>
      <c r="AZ4" s="748"/>
      <c r="BA4" s="748"/>
      <c r="BB4" s="748"/>
      <c r="BC4" s="748"/>
      <c r="BD4" s="748"/>
      <c r="BE4" s="748"/>
      <c r="BF4" s="748"/>
      <c r="BG4" s="748" t="s">
        <v>221</v>
      </c>
      <c r="BH4" s="748"/>
      <c r="BI4" s="748"/>
      <c r="BJ4" s="748"/>
      <c r="BK4" s="748"/>
      <c r="BL4" s="748"/>
      <c r="BM4" s="748"/>
      <c r="BN4" s="748"/>
      <c r="BO4" s="748" t="s">
        <v>218</v>
      </c>
      <c r="BP4" s="748"/>
      <c r="BQ4" s="748"/>
      <c r="BR4" s="748"/>
      <c r="BS4" s="748" t="s">
        <v>222</v>
      </c>
      <c r="BT4" s="748"/>
      <c r="BU4" s="748"/>
      <c r="BV4" s="748"/>
      <c r="BW4" s="748"/>
      <c r="BX4" s="748"/>
      <c r="BY4" s="748"/>
      <c r="BZ4" s="748"/>
      <c r="CA4" s="748"/>
      <c r="CB4" s="748"/>
      <c r="CD4" s="730" t="s">
        <v>223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c r="B5" s="694" t="s">
        <v>224</v>
      </c>
      <c r="C5" s="695"/>
      <c r="D5" s="695"/>
      <c r="E5" s="695"/>
      <c r="F5" s="695"/>
      <c r="G5" s="695"/>
      <c r="H5" s="695"/>
      <c r="I5" s="695"/>
      <c r="J5" s="695"/>
      <c r="K5" s="695"/>
      <c r="L5" s="695"/>
      <c r="M5" s="695"/>
      <c r="N5" s="695"/>
      <c r="O5" s="695"/>
      <c r="P5" s="695"/>
      <c r="Q5" s="696"/>
      <c r="R5" s="681">
        <v>15833548</v>
      </c>
      <c r="S5" s="682"/>
      <c r="T5" s="682"/>
      <c r="U5" s="682"/>
      <c r="V5" s="682"/>
      <c r="W5" s="682"/>
      <c r="X5" s="682"/>
      <c r="Y5" s="725"/>
      <c r="Z5" s="743">
        <v>27.5</v>
      </c>
      <c r="AA5" s="743"/>
      <c r="AB5" s="743"/>
      <c r="AC5" s="743"/>
      <c r="AD5" s="744">
        <v>15833548</v>
      </c>
      <c r="AE5" s="744"/>
      <c r="AF5" s="744"/>
      <c r="AG5" s="744"/>
      <c r="AH5" s="744"/>
      <c r="AI5" s="744"/>
      <c r="AJ5" s="744"/>
      <c r="AK5" s="744"/>
      <c r="AL5" s="726">
        <v>54.8</v>
      </c>
      <c r="AM5" s="699"/>
      <c r="AN5" s="699"/>
      <c r="AO5" s="727"/>
      <c r="AP5" s="694" t="s">
        <v>225</v>
      </c>
      <c r="AQ5" s="695"/>
      <c r="AR5" s="695"/>
      <c r="AS5" s="695"/>
      <c r="AT5" s="695"/>
      <c r="AU5" s="695"/>
      <c r="AV5" s="695"/>
      <c r="AW5" s="695"/>
      <c r="AX5" s="695"/>
      <c r="AY5" s="695"/>
      <c r="AZ5" s="695"/>
      <c r="BA5" s="695"/>
      <c r="BB5" s="695"/>
      <c r="BC5" s="695"/>
      <c r="BD5" s="695"/>
      <c r="BE5" s="695"/>
      <c r="BF5" s="696"/>
      <c r="BG5" s="628">
        <v>15829959</v>
      </c>
      <c r="BH5" s="629"/>
      <c r="BI5" s="629"/>
      <c r="BJ5" s="629"/>
      <c r="BK5" s="629"/>
      <c r="BL5" s="629"/>
      <c r="BM5" s="629"/>
      <c r="BN5" s="630"/>
      <c r="BO5" s="655">
        <v>100</v>
      </c>
      <c r="BP5" s="655"/>
      <c r="BQ5" s="655"/>
      <c r="BR5" s="655"/>
      <c r="BS5" s="656">
        <v>336615</v>
      </c>
      <c r="BT5" s="656"/>
      <c r="BU5" s="656"/>
      <c r="BV5" s="656"/>
      <c r="BW5" s="656"/>
      <c r="BX5" s="656"/>
      <c r="BY5" s="656"/>
      <c r="BZ5" s="656"/>
      <c r="CA5" s="656"/>
      <c r="CB5" s="714"/>
      <c r="CD5" s="730" t="s">
        <v>220</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218</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c r="B6" s="625" t="s">
        <v>229</v>
      </c>
      <c r="C6" s="626"/>
      <c r="D6" s="626"/>
      <c r="E6" s="626"/>
      <c r="F6" s="626"/>
      <c r="G6" s="626"/>
      <c r="H6" s="626"/>
      <c r="I6" s="626"/>
      <c r="J6" s="626"/>
      <c r="K6" s="626"/>
      <c r="L6" s="626"/>
      <c r="M6" s="626"/>
      <c r="N6" s="626"/>
      <c r="O6" s="626"/>
      <c r="P6" s="626"/>
      <c r="Q6" s="627"/>
      <c r="R6" s="628">
        <v>427691</v>
      </c>
      <c r="S6" s="629"/>
      <c r="T6" s="629"/>
      <c r="U6" s="629"/>
      <c r="V6" s="629"/>
      <c r="W6" s="629"/>
      <c r="X6" s="629"/>
      <c r="Y6" s="630"/>
      <c r="Z6" s="655">
        <v>0.7</v>
      </c>
      <c r="AA6" s="655"/>
      <c r="AB6" s="655"/>
      <c r="AC6" s="655"/>
      <c r="AD6" s="656">
        <v>427691</v>
      </c>
      <c r="AE6" s="656"/>
      <c r="AF6" s="656"/>
      <c r="AG6" s="656"/>
      <c r="AH6" s="656"/>
      <c r="AI6" s="656"/>
      <c r="AJ6" s="656"/>
      <c r="AK6" s="656"/>
      <c r="AL6" s="631">
        <v>1.5</v>
      </c>
      <c r="AM6" s="632"/>
      <c r="AN6" s="632"/>
      <c r="AO6" s="657"/>
      <c r="AP6" s="625" t="s">
        <v>230</v>
      </c>
      <c r="AQ6" s="626"/>
      <c r="AR6" s="626"/>
      <c r="AS6" s="626"/>
      <c r="AT6" s="626"/>
      <c r="AU6" s="626"/>
      <c r="AV6" s="626"/>
      <c r="AW6" s="626"/>
      <c r="AX6" s="626"/>
      <c r="AY6" s="626"/>
      <c r="AZ6" s="626"/>
      <c r="BA6" s="626"/>
      <c r="BB6" s="626"/>
      <c r="BC6" s="626"/>
      <c r="BD6" s="626"/>
      <c r="BE6" s="626"/>
      <c r="BF6" s="627"/>
      <c r="BG6" s="628">
        <v>15829959</v>
      </c>
      <c r="BH6" s="629"/>
      <c r="BI6" s="629"/>
      <c r="BJ6" s="629"/>
      <c r="BK6" s="629"/>
      <c r="BL6" s="629"/>
      <c r="BM6" s="629"/>
      <c r="BN6" s="630"/>
      <c r="BO6" s="655">
        <v>100</v>
      </c>
      <c r="BP6" s="655"/>
      <c r="BQ6" s="655"/>
      <c r="BR6" s="655"/>
      <c r="BS6" s="656">
        <v>336615</v>
      </c>
      <c r="BT6" s="656"/>
      <c r="BU6" s="656"/>
      <c r="BV6" s="656"/>
      <c r="BW6" s="656"/>
      <c r="BX6" s="656"/>
      <c r="BY6" s="656"/>
      <c r="BZ6" s="656"/>
      <c r="CA6" s="656"/>
      <c r="CB6" s="714"/>
      <c r="CD6" s="684" t="s">
        <v>231</v>
      </c>
      <c r="CE6" s="685"/>
      <c r="CF6" s="685"/>
      <c r="CG6" s="685"/>
      <c r="CH6" s="685"/>
      <c r="CI6" s="685"/>
      <c r="CJ6" s="685"/>
      <c r="CK6" s="685"/>
      <c r="CL6" s="685"/>
      <c r="CM6" s="685"/>
      <c r="CN6" s="685"/>
      <c r="CO6" s="685"/>
      <c r="CP6" s="685"/>
      <c r="CQ6" s="686"/>
      <c r="CR6" s="628">
        <v>281162</v>
      </c>
      <c r="CS6" s="629"/>
      <c r="CT6" s="629"/>
      <c r="CU6" s="629"/>
      <c r="CV6" s="629"/>
      <c r="CW6" s="629"/>
      <c r="CX6" s="629"/>
      <c r="CY6" s="630"/>
      <c r="CZ6" s="726">
        <v>0.5</v>
      </c>
      <c r="DA6" s="699"/>
      <c r="DB6" s="699"/>
      <c r="DC6" s="729"/>
      <c r="DD6" s="634" t="s">
        <v>128</v>
      </c>
      <c r="DE6" s="629"/>
      <c r="DF6" s="629"/>
      <c r="DG6" s="629"/>
      <c r="DH6" s="629"/>
      <c r="DI6" s="629"/>
      <c r="DJ6" s="629"/>
      <c r="DK6" s="629"/>
      <c r="DL6" s="629"/>
      <c r="DM6" s="629"/>
      <c r="DN6" s="629"/>
      <c r="DO6" s="629"/>
      <c r="DP6" s="630"/>
      <c r="DQ6" s="634">
        <v>281162</v>
      </c>
      <c r="DR6" s="629"/>
      <c r="DS6" s="629"/>
      <c r="DT6" s="629"/>
      <c r="DU6" s="629"/>
      <c r="DV6" s="629"/>
      <c r="DW6" s="629"/>
      <c r="DX6" s="629"/>
      <c r="DY6" s="629"/>
      <c r="DZ6" s="629"/>
      <c r="EA6" s="629"/>
      <c r="EB6" s="629"/>
      <c r="EC6" s="669"/>
    </row>
    <row r="7" spans="2:143" ht="11.25" customHeight="1">
      <c r="B7" s="625" t="s">
        <v>232</v>
      </c>
      <c r="C7" s="626"/>
      <c r="D7" s="626"/>
      <c r="E7" s="626"/>
      <c r="F7" s="626"/>
      <c r="G7" s="626"/>
      <c r="H7" s="626"/>
      <c r="I7" s="626"/>
      <c r="J7" s="626"/>
      <c r="K7" s="626"/>
      <c r="L7" s="626"/>
      <c r="M7" s="626"/>
      <c r="N7" s="626"/>
      <c r="O7" s="626"/>
      <c r="P7" s="626"/>
      <c r="Q7" s="627"/>
      <c r="R7" s="628">
        <v>15961</v>
      </c>
      <c r="S7" s="629"/>
      <c r="T7" s="629"/>
      <c r="U7" s="629"/>
      <c r="V7" s="629"/>
      <c r="W7" s="629"/>
      <c r="X7" s="629"/>
      <c r="Y7" s="630"/>
      <c r="Z7" s="655">
        <v>0</v>
      </c>
      <c r="AA7" s="655"/>
      <c r="AB7" s="655"/>
      <c r="AC7" s="655"/>
      <c r="AD7" s="656">
        <v>15961</v>
      </c>
      <c r="AE7" s="656"/>
      <c r="AF7" s="656"/>
      <c r="AG7" s="656"/>
      <c r="AH7" s="656"/>
      <c r="AI7" s="656"/>
      <c r="AJ7" s="656"/>
      <c r="AK7" s="656"/>
      <c r="AL7" s="631">
        <v>0.1</v>
      </c>
      <c r="AM7" s="632"/>
      <c r="AN7" s="632"/>
      <c r="AO7" s="657"/>
      <c r="AP7" s="625" t="s">
        <v>233</v>
      </c>
      <c r="AQ7" s="626"/>
      <c r="AR7" s="626"/>
      <c r="AS7" s="626"/>
      <c r="AT7" s="626"/>
      <c r="AU7" s="626"/>
      <c r="AV7" s="626"/>
      <c r="AW7" s="626"/>
      <c r="AX7" s="626"/>
      <c r="AY7" s="626"/>
      <c r="AZ7" s="626"/>
      <c r="BA7" s="626"/>
      <c r="BB7" s="626"/>
      <c r="BC7" s="626"/>
      <c r="BD7" s="626"/>
      <c r="BE7" s="626"/>
      <c r="BF7" s="627"/>
      <c r="BG7" s="628">
        <v>6061679</v>
      </c>
      <c r="BH7" s="629"/>
      <c r="BI7" s="629"/>
      <c r="BJ7" s="629"/>
      <c r="BK7" s="629"/>
      <c r="BL7" s="629"/>
      <c r="BM7" s="629"/>
      <c r="BN7" s="630"/>
      <c r="BO7" s="655">
        <v>38.299999999999997</v>
      </c>
      <c r="BP7" s="655"/>
      <c r="BQ7" s="655"/>
      <c r="BR7" s="655"/>
      <c r="BS7" s="656">
        <v>336615</v>
      </c>
      <c r="BT7" s="656"/>
      <c r="BU7" s="656"/>
      <c r="BV7" s="656"/>
      <c r="BW7" s="656"/>
      <c r="BX7" s="656"/>
      <c r="BY7" s="656"/>
      <c r="BZ7" s="656"/>
      <c r="CA7" s="656"/>
      <c r="CB7" s="714"/>
      <c r="CD7" s="670" t="s">
        <v>234</v>
      </c>
      <c r="CE7" s="667"/>
      <c r="CF7" s="667"/>
      <c r="CG7" s="667"/>
      <c r="CH7" s="667"/>
      <c r="CI7" s="667"/>
      <c r="CJ7" s="667"/>
      <c r="CK7" s="667"/>
      <c r="CL7" s="667"/>
      <c r="CM7" s="667"/>
      <c r="CN7" s="667"/>
      <c r="CO7" s="667"/>
      <c r="CP7" s="667"/>
      <c r="CQ7" s="668"/>
      <c r="CR7" s="628">
        <v>8602658</v>
      </c>
      <c r="CS7" s="629"/>
      <c r="CT7" s="629"/>
      <c r="CU7" s="629"/>
      <c r="CV7" s="629"/>
      <c r="CW7" s="629"/>
      <c r="CX7" s="629"/>
      <c r="CY7" s="630"/>
      <c r="CZ7" s="655">
        <v>16</v>
      </c>
      <c r="DA7" s="655"/>
      <c r="DB7" s="655"/>
      <c r="DC7" s="655"/>
      <c r="DD7" s="634">
        <v>532612</v>
      </c>
      <c r="DE7" s="629"/>
      <c r="DF7" s="629"/>
      <c r="DG7" s="629"/>
      <c r="DH7" s="629"/>
      <c r="DI7" s="629"/>
      <c r="DJ7" s="629"/>
      <c r="DK7" s="629"/>
      <c r="DL7" s="629"/>
      <c r="DM7" s="629"/>
      <c r="DN7" s="629"/>
      <c r="DO7" s="629"/>
      <c r="DP7" s="630"/>
      <c r="DQ7" s="634">
        <v>7747101</v>
      </c>
      <c r="DR7" s="629"/>
      <c r="DS7" s="629"/>
      <c r="DT7" s="629"/>
      <c r="DU7" s="629"/>
      <c r="DV7" s="629"/>
      <c r="DW7" s="629"/>
      <c r="DX7" s="629"/>
      <c r="DY7" s="629"/>
      <c r="DZ7" s="629"/>
      <c r="EA7" s="629"/>
      <c r="EB7" s="629"/>
      <c r="EC7" s="669"/>
    </row>
    <row r="8" spans="2:143" ht="11.25" customHeight="1">
      <c r="B8" s="625" t="s">
        <v>235</v>
      </c>
      <c r="C8" s="626"/>
      <c r="D8" s="626"/>
      <c r="E8" s="626"/>
      <c r="F8" s="626"/>
      <c r="G8" s="626"/>
      <c r="H8" s="626"/>
      <c r="I8" s="626"/>
      <c r="J8" s="626"/>
      <c r="K8" s="626"/>
      <c r="L8" s="626"/>
      <c r="M8" s="626"/>
      <c r="N8" s="626"/>
      <c r="O8" s="626"/>
      <c r="P8" s="626"/>
      <c r="Q8" s="627"/>
      <c r="R8" s="628">
        <v>72451</v>
      </c>
      <c r="S8" s="629"/>
      <c r="T8" s="629"/>
      <c r="U8" s="629"/>
      <c r="V8" s="629"/>
      <c r="W8" s="629"/>
      <c r="X8" s="629"/>
      <c r="Y8" s="630"/>
      <c r="Z8" s="655">
        <v>0.1</v>
      </c>
      <c r="AA8" s="655"/>
      <c r="AB8" s="655"/>
      <c r="AC8" s="655"/>
      <c r="AD8" s="656">
        <v>72451</v>
      </c>
      <c r="AE8" s="656"/>
      <c r="AF8" s="656"/>
      <c r="AG8" s="656"/>
      <c r="AH8" s="656"/>
      <c r="AI8" s="656"/>
      <c r="AJ8" s="656"/>
      <c r="AK8" s="656"/>
      <c r="AL8" s="631">
        <v>0.3</v>
      </c>
      <c r="AM8" s="632"/>
      <c r="AN8" s="632"/>
      <c r="AO8" s="657"/>
      <c r="AP8" s="625" t="s">
        <v>236</v>
      </c>
      <c r="AQ8" s="626"/>
      <c r="AR8" s="626"/>
      <c r="AS8" s="626"/>
      <c r="AT8" s="626"/>
      <c r="AU8" s="626"/>
      <c r="AV8" s="626"/>
      <c r="AW8" s="626"/>
      <c r="AX8" s="626"/>
      <c r="AY8" s="626"/>
      <c r="AZ8" s="626"/>
      <c r="BA8" s="626"/>
      <c r="BB8" s="626"/>
      <c r="BC8" s="626"/>
      <c r="BD8" s="626"/>
      <c r="BE8" s="626"/>
      <c r="BF8" s="627"/>
      <c r="BG8" s="628">
        <v>181035</v>
      </c>
      <c r="BH8" s="629"/>
      <c r="BI8" s="629"/>
      <c r="BJ8" s="629"/>
      <c r="BK8" s="629"/>
      <c r="BL8" s="629"/>
      <c r="BM8" s="629"/>
      <c r="BN8" s="630"/>
      <c r="BO8" s="655">
        <v>1.1000000000000001</v>
      </c>
      <c r="BP8" s="655"/>
      <c r="BQ8" s="655"/>
      <c r="BR8" s="655"/>
      <c r="BS8" s="656" t="s">
        <v>128</v>
      </c>
      <c r="BT8" s="656"/>
      <c r="BU8" s="656"/>
      <c r="BV8" s="656"/>
      <c r="BW8" s="656"/>
      <c r="BX8" s="656"/>
      <c r="BY8" s="656"/>
      <c r="BZ8" s="656"/>
      <c r="CA8" s="656"/>
      <c r="CB8" s="714"/>
      <c r="CD8" s="670" t="s">
        <v>237</v>
      </c>
      <c r="CE8" s="667"/>
      <c r="CF8" s="667"/>
      <c r="CG8" s="667"/>
      <c r="CH8" s="667"/>
      <c r="CI8" s="667"/>
      <c r="CJ8" s="667"/>
      <c r="CK8" s="667"/>
      <c r="CL8" s="667"/>
      <c r="CM8" s="667"/>
      <c r="CN8" s="667"/>
      <c r="CO8" s="667"/>
      <c r="CP8" s="667"/>
      <c r="CQ8" s="668"/>
      <c r="CR8" s="628">
        <v>20360976</v>
      </c>
      <c r="CS8" s="629"/>
      <c r="CT8" s="629"/>
      <c r="CU8" s="629"/>
      <c r="CV8" s="629"/>
      <c r="CW8" s="629"/>
      <c r="CX8" s="629"/>
      <c r="CY8" s="630"/>
      <c r="CZ8" s="655">
        <v>37.799999999999997</v>
      </c>
      <c r="DA8" s="655"/>
      <c r="DB8" s="655"/>
      <c r="DC8" s="655"/>
      <c r="DD8" s="634">
        <v>194810</v>
      </c>
      <c r="DE8" s="629"/>
      <c r="DF8" s="629"/>
      <c r="DG8" s="629"/>
      <c r="DH8" s="629"/>
      <c r="DI8" s="629"/>
      <c r="DJ8" s="629"/>
      <c r="DK8" s="629"/>
      <c r="DL8" s="629"/>
      <c r="DM8" s="629"/>
      <c r="DN8" s="629"/>
      <c r="DO8" s="629"/>
      <c r="DP8" s="630"/>
      <c r="DQ8" s="634">
        <v>9230859</v>
      </c>
      <c r="DR8" s="629"/>
      <c r="DS8" s="629"/>
      <c r="DT8" s="629"/>
      <c r="DU8" s="629"/>
      <c r="DV8" s="629"/>
      <c r="DW8" s="629"/>
      <c r="DX8" s="629"/>
      <c r="DY8" s="629"/>
      <c r="DZ8" s="629"/>
      <c r="EA8" s="629"/>
      <c r="EB8" s="629"/>
      <c r="EC8" s="669"/>
    </row>
    <row r="9" spans="2:143" ht="11.25" customHeight="1">
      <c r="B9" s="625" t="s">
        <v>238</v>
      </c>
      <c r="C9" s="626"/>
      <c r="D9" s="626"/>
      <c r="E9" s="626"/>
      <c r="F9" s="626"/>
      <c r="G9" s="626"/>
      <c r="H9" s="626"/>
      <c r="I9" s="626"/>
      <c r="J9" s="626"/>
      <c r="K9" s="626"/>
      <c r="L9" s="626"/>
      <c r="M9" s="626"/>
      <c r="N9" s="626"/>
      <c r="O9" s="626"/>
      <c r="P9" s="626"/>
      <c r="Q9" s="627"/>
      <c r="R9" s="628">
        <v>90284</v>
      </c>
      <c r="S9" s="629"/>
      <c r="T9" s="629"/>
      <c r="U9" s="629"/>
      <c r="V9" s="629"/>
      <c r="W9" s="629"/>
      <c r="X9" s="629"/>
      <c r="Y9" s="630"/>
      <c r="Z9" s="655">
        <v>0.2</v>
      </c>
      <c r="AA9" s="655"/>
      <c r="AB9" s="655"/>
      <c r="AC9" s="655"/>
      <c r="AD9" s="656">
        <v>90284</v>
      </c>
      <c r="AE9" s="656"/>
      <c r="AF9" s="656"/>
      <c r="AG9" s="656"/>
      <c r="AH9" s="656"/>
      <c r="AI9" s="656"/>
      <c r="AJ9" s="656"/>
      <c r="AK9" s="656"/>
      <c r="AL9" s="631">
        <v>0.3</v>
      </c>
      <c r="AM9" s="632"/>
      <c r="AN9" s="632"/>
      <c r="AO9" s="657"/>
      <c r="AP9" s="625" t="s">
        <v>239</v>
      </c>
      <c r="AQ9" s="626"/>
      <c r="AR9" s="626"/>
      <c r="AS9" s="626"/>
      <c r="AT9" s="626"/>
      <c r="AU9" s="626"/>
      <c r="AV9" s="626"/>
      <c r="AW9" s="626"/>
      <c r="AX9" s="626"/>
      <c r="AY9" s="626"/>
      <c r="AZ9" s="626"/>
      <c r="BA9" s="626"/>
      <c r="BB9" s="626"/>
      <c r="BC9" s="626"/>
      <c r="BD9" s="626"/>
      <c r="BE9" s="626"/>
      <c r="BF9" s="627"/>
      <c r="BG9" s="628">
        <v>4402858</v>
      </c>
      <c r="BH9" s="629"/>
      <c r="BI9" s="629"/>
      <c r="BJ9" s="629"/>
      <c r="BK9" s="629"/>
      <c r="BL9" s="629"/>
      <c r="BM9" s="629"/>
      <c r="BN9" s="630"/>
      <c r="BO9" s="655">
        <v>27.8</v>
      </c>
      <c r="BP9" s="655"/>
      <c r="BQ9" s="655"/>
      <c r="BR9" s="655"/>
      <c r="BS9" s="656" t="s">
        <v>128</v>
      </c>
      <c r="BT9" s="656"/>
      <c r="BU9" s="656"/>
      <c r="BV9" s="656"/>
      <c r="BW9" s="656"/>
      <c r="BX9" s="656"/>
      <c r="BY9" s="656"/>
      <c r="BZ9" s="656"/>
      <c r="CA9" s="656"/>
      <c r="CB9" s="714"/>
      <c r="CD9" s="670" t="s">
        <v>240</v>
      </c>
      <c r="CE9" s="667"/>
      <c r="CF9" s="667"/>
      <c r="CG9" s="667"/>
      <c r="CH9" s="667"/>
      <c r="CI9" s="667"/>
      <c r="CJ9" s="667"/>
      <c r="CK9" s="667"/>
      <c r="CL9" s="667"/>
      <c r="CM9" s="667"/>
      <c r="CN9" s="667"/>
      <c r="CO9" s="667"/>
      <c r="CP9" s="667"/>
      <c r="CQ9" s="668"/>
      <c r="CR9" s="628">
        <v>4347094</v>
      </c>
      <c r="CS9" s="629"/>
      <c r="CT9" s="629"/>
      <c r="CU9" s="629"/>
      <c r="CV9" s="629"/>
      <c r="CW9" s="629"/>
      <c r="CX9" s="629"/>
      <c r="CY9" s="630"/>
      <c r="CZ9" s="655">
        <v>8.1</v>
      </c>
      <c r="DA9" s="655"/>
      <c r="DB9" s="655"/>
      <c r="DC9" s="655"/>
      <c r="DD9" s="634">
        <v>517699</v>
      </c>
      <c r="DE9" s="629"/>
      <c r="DF9" s="629"/>
      <c r="DG9" s="629"/>
      <c r="DH9" s="629"/>
      <c r="DI9" s="629"/>
      <c r="DJ9" s="629"/>
      <c r="DK9" s="629"/>
      <c r="DL9" s="629"/>
      <c r="DM9" s="629"/>
      <c r="DN9" s="629"/>
      <c r="DO9" s="629"/>
      <c r="DP9" s="630"/>
      <c r="DQ9" s="634">
        <v>2542734</v>
      </c>
      <c r="DR9" s="629"/>
      <c r="DS9" s="629"/>
      <c r="DT9" s="629"/>
      <c r="DU9" s="629"/>
      <c r="DV9" s="629"/>
      <c r="DW9" s="629"/>
      <c r="DX9" s="629"/>
      <c r="DY9" s="629"/>
      <c r="DZ9" s="629"/>
      <c r="EA9" s="629"/>
      <c r="EB9" s="629"/>
      <c r="EC9" s="669"/>
    </row>
    <row r="10" spans="2:143" ht="11.25" customHeight="1">
      <c r="B10" s="625" t="s">
        <v>241</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242</v>
      </c>
      <c r="AQ10" s="626"/>
      <c r="AR10" s="626"/>
      <c r="AS10" s="626"/>
      <c r="AT10" s="626"/>
      <c r="AU10" s="626"/>
      <c r="AV10" s="626"/>
      <c r="AW10" s="626"/>
      <c r="AX10" s="626"/>
      <c r="AY10" s="626"/>
      <c r="AZ10" s="626"/>
      <c r="BA10" s="626"/>
      <c r="BB10" s="626"/>
      <c r="BC10" s="626"/>
      <c r="BD10" s="626"/>
      <c r="BE10" s="626"/>
      <c r="BF10" s="627"/>
      <c r="BG10" s="628">
        <v>294756</v>
      </c>
      <c r="BH10" s="629"/>
      <c r="BI10" s="629"/>
      <c r="BJ10" s="629"/>
      <c r="BK10" s="629"/>
      <c r="BL10" s="629"/>
      <c r="BM10" s="629"/>
      <c r="BN10" s="630"/>
      <c r="BO10" s="655">
        <v>1.9</v>
      </c>
      <c r="BP10" s="655"/>
      <c r="BQ10" s="655"/>
      <c r="BR10" s="655"/>
      <c r="BS10" s="656" t="s">
        <v>128</v>
      </c>
      <c r="BT10" s="656"/>
      <c r="BU10" s="656"/>
      <c r="BV10" s="656"/>
      <c r="BW10" s="656"/>
      <c r="BX10" s="656"/>
      <c r="BY10" s="656"/>
      <c r="BZ10" s="656"/>
      <c r="CA10" s="656"/>
      <c r="CB10" s="714"/>
      <c r="CD10" s="670" t="s">
        <v>243</v>
      </c>
      <c r="CE10" s="667"/>
      <c r="CF10" s="667"/>
      <c r="CG10" s="667"/>
      <c r="CH10" s="667"/>
      <c r="CI10" s="667"/>
      <c r="CJ10" s="667"/>
      <c r="CK10" s="667"/>
      <c r="CL10" s="667"/>
      <c r="CM10" s="667"/>
      <c r="CN10" s="667"/>
      <c r="CO10" s="667"/>
      <c r="CP10" s="667"/>
      <c r="CQ10" s="668"/>
      <c r="CR10" s="628">
        <v>185674</v>
      </c>
      <c r="CS10" s="629"/>
      <c r="CT10" s="629"/>
      <c r="CU10" s="629"/>
      <c r="CV10" s="629"/>
      <c r="CW10" s="629"/>
      <c r="CX10" s="629"/>
      <c r="CY10" s="630"/>
      <c r="CZ10" s="655">
        <v>0.3</v>
      </c>
      <c r="DA10" s="655"/>
      <c r="DB10" s="655"/>
      <c r="DC10" s="655"/>
      <c r="DD10" s="634" t="s">
        <v>128</v>
      </c>
      <c r="DE10" s="629"/>
      <c r="DF10" s="629"/>
      <c r="DG10" s="629"/>
      <c r="DH10" s="629"/>
      <c r="DI10" s="629"/>
      <c r="DJ10" s="629"/>
      <c r="DK10" s="629"/>
      <c r="DL10" s="629"/>
      <c r="DM10" s="629"/>
      <c r="DN10" s="629"/>
      <c r="DO10" s="629"/>
      <c r="DP10" s="630"/>
      <c r="DQ10" s="634">
        <v>17063</v>
      </c>
      <c r="DR10" s="629"/>
      <c r="DS10" s="629"/>
      <c r="DT10" s="629"/>
      <c r="DU10" s="629"/>
      <c r="DV10" s="629"/>
      <c r="DW10" s="629"/>
      <c r="DX10" s="629"/>
      <c r="DY10" s="629"/>
      <c r="DZ10" s="629"/>
      <c r="EA10" s="629"/>
      <c r="EB10" s="629"/>
      <c r="EC10" s="669"/>
    </row>
    <row r="11" spans="2:143" ht="11.25" customHeight="1">
      <c r="B11" s="625" t="s">
        <v>244</v>
      </c>
      <c r="C11" s="626"/>
      <c r="D11" s="626"/>
      <c r="E11" s="626"/>
      <c r="F11" s="626"/>
      <c r="G11" s="626"/>
      <c r="H11" s="626"/>
      <c r="I11" s="626"/>
      <c r="J11" s="626"/>
      <c r="K11" s="626"/>
      <c r="L11" s="626"/>
      <c r="M11" s="626"/>
      <c r="N11" s="626"/>
      <c r="O11" s="626"/>
      <c r="P11" s="626"/>
      <c r="Q11" s="627"/>
      <c r="R11" s="628">
        <v>2466290</v>
      </c>
      <c r="S11" s="629"/>
      <c r="T11" s="629"/>
      <c r="U11" s="629"/>
      <c r="V11" s="629"/>
      <c r="W11" s="629"/>
      <c r="X11" s="629"/>
      <c r="Y11" s="630"/>
      <c r="Z11" s="631">
        <v>4.3</v>
      </c>
      <c r="AA11" s="632"/>
      <c r="AB11" s="632"/>
      <c r="AC11" s="633"/>
      <c r="AD11" s="634">
        <v>2466290</v>
      </c>
      <c r="AE11" s="629"/>
      <c r="AF11" s="629"/>
      <c r="AG11" s="629"/>
      <c r="AH11" s="629"/>
      <c r="AI11" s="629"/>
      <c r="AJ11" s="629"/>
      <c r="AK11" s="630"/>
      <c r="AL11" s="631">
        <v>8.5</v>
      </c>
      <c r="AM11" s="632"/>
      <c r="AN11" s="632"/>
      <c r="AO11" s="657"/>
      <c r="AP11" s="625" t="s">
        <v>245</v>
      </c>
      <c r="AQ11" s="626"/>
      <c r="AR11" s="626"/>
      <c r="AS11" s="626"/>
      <c r="AT11" s="626"/>
      <c r="AU11" s="626"/>
      <c r="AV11" s="626"/>
      <c r="AW11" s="626"/>
      <c r="AX11" s="626"/>
      <c r="AY11" s="626"/>
      <c r="AZ11" s="626"/>
      <c r="BA11" s="626"/>
      <c r="BB11" s="626"/>
      <c r="BC11" s="626"/>
      <c r="BD11" s="626"/>
      <c r="BE11" s="626"/>
      <c r="BF11" s="627"/>
      <c r="BG11" s="628">
        <v>1183030</v>
      </c>
      <c r="BH11" s="629"/>
      <c r="BI11" s="629"/>
      <c r="BJ11" s="629"/>
      <c r="BK11" s="629"/>
      <c r="BL11" s="629"/>
      <c r="BM11" s="629"/>
      <c r="BN11" s="630"/>
      <c r="BO11" s="655">
        <v>7.5</v>
      </c>
      <c r="BP11" s="655"/>
      <c r="BQ11" s="655"/>
      <c r="BR11" s="655"/>
      <c r="BS11" s="656">
        <v>336615</v>
      </c>
      <c r="BT11" s="656"/>
      <c r="BU11" s="656"/>
      <c r="BV11" s="656"/>
      <c r="BW11" s="656"/>
      <c r="BX11" s="656"/>
      <c r="BY11" s="656"/>
      <c r="BZ11" s="656"/>
      <c r="CA11" s="656"/>
      <c r="CB11" s="714"/>
      <c r="CD11" s="670" t="s">
        <v>246</v>
      </c>
      <c r="CE11" s="667"/>
      <c r="CF11" s="667"/>
      <c r="CG11" s="667"/>
      <c r="CH11" s="667"/>
      <c r="CI11" s="667"/>
      <c r="CJ11" s="667"/>
      <c r="CK11" s="667"/>
      <c r="CL11" s="667"/>
      <c r="CM11" s="667"/>
      <c r="CN11" s="667"/>
      <c r="CO11" s="667"/>
      <c r="CP11" s="667"/>
      <c r="CQ11" s="668"/>
      <c r="CR11" s="628">
        <v>1698682</v>
      </c>
      <c r="CS11" s="629"/>
      <c r="CT11" s="629"/>
      <c r="CU11" s="629"/>
      <c r="CV11" s="629"/>
      <c r="CW11" s="629"/>
      <c r="CX11" s="629"/>
      <c r="CY11" s="630"/>
      <c r="CZ11" s="655">
        <v>3.2</v>
      </c>
      <c r="DA11" s="655"/>
      <c r="DB11" s="655"/>
      <c r="DC11" s="655"/>
      <c r="DD11" s="634">
        <v>664512</v>
      </c>
      <c r="DE11" s="629"/>
      <c r="DF11" s="629"/>
      <c r="DG11" s="629"/>
      <c r="DH11" s="629"/>
      <c r="DI11" s="629"/>
      <c r="DJ11" s="629"/>
      <c r="DK11" s="629"/>
      <c r="DL11" s="629"/>
      <c r="DM11" s="629"/>
      <c r="DN11" s="629"/>
      <c r="DO11" s="629"/>
      <c r="DP11" s="630"/>
      <c r="DQ11" s="634">
        <v>845223</v>
      </c>
      <c r="DR11" s="629"/>
      <c r="DS11" s="629"/>
      <c r="DT11" s="629"/>
      <c r="DU11" s="629"/>
      <c r="DV11" s="629"/>
      <c r="DW11" s="629"/>
      <c r="DX11" s="629"/>
      <c r="DY11" s="629"/>
      <c r="DZ11" s="629"/>
      <c r="EA11" s="629"/>
      <c r="EB11" s="629"/>
      <c r="EC11" s="669"/>
    </row>
    <row r="12" spans="2:143" ht="11.25" customHeight="1">
      <c r="B12" s="625" t="s">
        <v>247</v>
      </c>
      <c r="C12" s="626"/>
      <c r="D12" s="626"/>
      <c r="E12" s="626"/>
      <c r="F12" s="626"/>
      <c r="G12" s="626"/>
      <c r="H12" s="626"/>
      <c r="I12" s="626"/>
      <c r="J12" s="626"/>
      <c r="K12" s="626"/>
      <c r="L12" s="626"/>
      <c r="M12" s="626"/>
      <c r="N12" s="626"/>
      <c r="O12" s="626"/>
      <c r="P12" s="626"/>
      <c r="Q12" s="627"/>
      <c r="R12" s="628">
        <v>2049</v>
      </c>
      <c r="S12" s="629"/>
      <c r="T12" s="629"/>
      <c r="U12" s="629"/>
      <c r="V12" s="629"/>
      <c r="W12" s="629"/>
      <c r="X12" s="629"/>
      <c r="Y12" s="630"/>
      <c r="Z12" s="655">
        <v>0</v>
      </c>
      <c r="AA12" s="655"/>
      <c r="AB12" s="655"/>
      <c r="AC12" s="655"/>
      <c r="AD12" s="656">
        <v>2049</v>
      </c>
      <c r="AE12" s="656"/>
      <c r="AF12" s="656"/>
      <c r="AG12" s="656"/>
      <c r="AH12" s="656"/>
      <c r="AI12" s="656"/>
      <c r="AJ12" s="656"/>
      <c r="AK12" s="656"/>
      <c r="AL12" s="631">
        <v>0</v>
      </c>
      <c r="AM12" s="632"/>
      <c r="AN12" s="632"/>
      <c r="AO12" s="657"/>
      <c r="AP12" s="625" t="s">
        <v>248</v>
      </c>
      <c r="AQ12" s="626"/>
      <c r="AR12" s="626"/>
      <c r="AS12" s="626"/>
      <c r="AT12" s="626"/>
      <c r="AU12" s="626"/>
      <c r="AV12" s="626"/>
      <c r="AW12" s="626"/>
      <c r="AX12" s="626"/>
      <c r="AY12" s="626"/>
      <c r="AZ12" s="626"/>
      <c r="BA12" s="626"/>
      <c r="BB12" s="626"/>
      <c r="BC12" s="626"/>
      <c r="BD12" s="626"/>
      <c r="BE12" s="626"/>
      <c r="BF12" s="627"/>
      <c r="BG12" s="628">
        <v>8534363</v>
      </c>
      <c r="BH12" s="629"/>
      <c r="BI12" s="629"/>
      <c r="BJ12" s="629"/>
      <c r="BK12" s="629"/>
      <c r="BL12" s="629"/>
      <c r="BM12" s="629"/>
      <c r="BN12" s="630"/>
      <c r="BO12" s="655">
        <v>53.9</v>
      </c>
      <c r="BP12" s="655"/>
      <c r="BQ12" s="655"/>
      <c r="BR12" s="655"/>
      <c r="BS12" s="656" t="s">
        <v>128</v>
      </c>
      <c r="BT12" s="656"/>
      <c r="BU12" s="656"/>
      <c r="BV12" s="656"/>
      <c r="BW12" s="656"/>
      <c r="BX12" s="656"/>
      <c r="BY12" s="656"/>
      <c r="BZ12" s="656"/>
      <c r="CA12" s="656"/>
      <c r="CB12" s="714"/>
      <c r="CD12" s="670" t="s">
        <v>249</v>
      </c>
      <c r="CE12" s="667"/>
      <c r="CF12" s="667"/>
      <c r="CG12" s="667"/>
      <c r="CH12" s="667"/>
      <c r="CI12" s="667"/>
      <c r="CJ12" s="667"/>
      <c r="CK12" s="667"/>
      <c r="CL12" s="667"/>
      <c r="CM12" s="667"/>
      <c r="CN12" s="667"/>
      <c r="CO12" s="667"/>
      <c r="CP12" s="667"/>
      <c r="CQ12" s="668"/>
      <c r="CR12" s="628">
        <v>2826568</v>
      </c>
      <c r="CS12" s="629"/>
      <c r="CT12" s="629"/>
      <c r="CU12" s="629"/>
      <c r="CV12" s="629"/>
      <c r="CW12" s="629"/>
      <c r="CX12" s="629"/>
      <c r="CY12" s="630"/>
      <c r="CZ12" s="655">
        <v>5.3</v>
      </c>
      <c r="DA12" s="655"/>
      <c r="DB12" s="655"/>
      <c r="DC12" s="655"/>
      <c r="DD12" s="634" t="s">
        <v>128</v>
      </c>
      <c r="DE12" s="629"/>
      <c r="DF12" s="629"/>
      <c r="DG12" s="629"/>
      <c r="DH12" s="629"/>
      <c r="DI12" s="629"/>
      <c r="DJ12" s="629"/>
      <c r="DK12" s="629"/>
      <c r="DL12" s="629"/>
      <c r="DM12" s="629"/>
      <c r="DN12" s="629"/>
      <c r="DO12" s="629"/>
      <c r="DP12" s="630"/>
      <c r="DQ12" s="634">
        <v>1538833</v>
      </c>
      <c r="DR12" s="629"/>
      <c r="DS12" s="629"/>
      <c r="DT12" s="629"/>
      <c r="DU12" s="629"/>
      <c r="DV12" s="629"/>
      <c r="DW12" s="629"/>
      <c r="DX12" s="629"/>
      <c r="DY12" s="629"/>
      <c r="DZ12" s="629"/>
      <c r="EA12" s="629"/>
      <c r="EB12" s="629"/>
      <c r="EC12" s="669"/>
    </row>
    <row r="13" spans="2:143" ht="11.25" customHeight="1">
      <c r="B13" s="625" t="s">
        <v>250</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251</v>
      </c>
      <c r="AQ13" s="626"/>
      <c r="AR13" s="626"/>
      <c r="AS13" s="626"/>
      <c r="AT13" s="626"/>
      <c r="AU13" s="626"/>
      <c r="AV13" s="626"/>
      <c r="AW13" s="626"/>
      <c r="AX13" s="626"/>
      <c r="AY13" s="626"/>
      <c r="AZ13" s="626"/>
      <c r="BA13" s="626"/>
      <c r="BB13" s="626"/>
      <c r="BC13" s="626"/>
      <c r="BD13" s="626"/>
      <c r="BE13" s="626"/>
      <c r="BF13" s="627"/>
      <c r="BG13" s="628">
        <v>8505349</v>
      </c>
      <c r="BH13" s="629"/>
      <c r="BI13" s="629"/>
      <c r="BJ13" s="629"/>
      <c r="BK13" s="629"/>
      <c r="BL13" s="629"/>
      <c r="BM13" s="629"/>
      <c r="BN13" s="630"/>
      <c r="BO13" s="655">
        <v>53.7</v>
      </c>
      <c r="BP13" s="655"/>
      <c r="BQ13" s="655"/>
      <c r="BR13" s="655"/>
      <c r="BS13" s="656" t="s">
        <v>128</v>
      </c>
      <c r="BT13" s="656"/>
      <c r="BU13" s="656"/>
      <c r="BV13" s="656"/>
      <c r="BW13" s="656"/>
      <c r="BX13" s="656"/>
      <c r="BY13" s="656"/>
      <c r="BZ13" s="656"/>
      <c r="CA13" s="656"/>
      <c r="CB13" s="714"/>
      <c r="CD13" s="670" t="s">
        <v>252</v>
      </c>
      <c r="CE13" s="667"/>
      <c r="CF13" s="667"/>
      <c r="CG13" s="667"/>
      <c r="CH13" s="667"/>
      <c r="CI13" s="667"/>
      <c r="CJ13" s="667"/>
      <c r="CK13" s="667"/>
      <c r="CL13" s="667"/>
      <c r="CM13" s="667"/>
      <c r="CN13" s="667"/>
      <c r="CO13" s="667"/>
      <c r="CP13" s="667"/>
      <c r="CQ13" s="668"/>
      <c r="CR13" s="628">
        <v>4389158</v>
      </c>
      <c r="CS13" s="629"/>
      <c r="CT13" s="629"/>
      <c r="CU13" s="629"/>
      <c r="CV13" s="629"/>
      <c r="CW13" s="629"/>
      <c r="CX13" s="629"/>
      <c r="CY13" s="630"/>
      <c r="CZ13" s="655">
        <v>8.1999999999999993</v>
      </c>
      <c r="DA13" s="655"/>
      <c r="DB13" s="655"/>
      <c r="DC13" s="655"/>
      <c r="DD13" s="634">
        <v>1926508</v>
      </c>
      <c r="DE13" s="629"/>
      <c r="DF13" s="629"/>
      <c r="DG13" s="629"/>
      <c r="DH13" s="629"/>
      <c r="DI13" s="629"/>
      <c r="DJ13" s="629"/>
      <c r="DK13" s="629"/>
      <c r="DL13" s="629"/>
      <c r="DM13" s="629"/>
      <c r="DN13" s="629"/>
      <c r="DO13" s="629"/>
      <c r="DP13" s="630"/>
      <c r="DQ13" s="634">
        <v>2771441</v>
      </c>
      <c r="DR13" s="629"/>
      <c r="DS13" s="629"/>
      <c r="DT13" s="629"/>
      <c r="DU13" s="629"/>
      <c r="DV13" s="629"/>
      <c r="DW13" s="629"/>
      <c r="DX13" s="629"/>
      <c r="DY13" s="629"/>
      <c r="DZ13" s="629"/>
      <c r="EA13" s="629"/>
      <c r="EB13" s="629"/>
      <c r="EC13" s="669"/>
    </row>
    <row r="14" spans="2:143" ht="11.25" customHeight="1">
      <c r="B14" s="625" t="s">
        <v>253</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254</v>
      </c>
      <c r="AQ14" s="626"/>
      <c r="AR14" s="626"/>
      <c r="AS14" s="626"/>
      <c r="AT14" s="626"/>
      <c r="AU14" s="626"/>
      <c r="AV14" s="626"/>
      <c r="AW14" s="626"/>
      <c r="AX14" s="626"/>
      <c r="AY14" s="626"/>
      <c r="AZ14" s="626"/>
      <c r="BA14" s="626"/>
      <c r="BB14" s="626"/>
      <c r="BC14" s="626"/>
      <c r="BD14" s="626"/>
      <c r="BE14" s="626"/>
      <c r="BF14" s="627"/>
      <c r="BG14" s="628">
        <v>432323</v>
      </c>
      <c r="BH14" s="629"/>
      <c r="BI14" s="629"/>
      <c r="BJ14" s="629"/>
      <c r="BK14" s="629"/>
      <c r="BL14" s="629"/>
      <c r="BM14" s="629"/>
      <c r="BN14" s="630"/>
      <c r="BO14" s="655">
        <v>2.7</v>
      </c>
      <c r="BP14" s="655"/>
      <c r="BQ14" s="655"/>
      <c r="BR14" s="655"/>
      <c r="BS14" s="656" t="s">
        <v>128</v>
      </c>
      <c r="BT14" s="656"/>
      <c r="BU14" s="656"/>
      <c r="BV14" s="656"/>
      <c r="BW14" s="656"/>
      <c r="BX14" s="656"/>
      <c r="BY14" s="656"/>
      <c r="BZ14" s="656"/>
      <c r="CA14" s="656"/>
      <c r="CB14" s="714"/>
      <c r="CD14" s="670" t="s">
        <v>255</v>
      </c>
      <c r="CE14" s="667"/>
      <c r="CF14" s="667"/>
      <c r="CG14" s="667"/>
      <c r="CH14" s="667"/>
      <c r="CI14" s="667"/>
      <c r="CJ14" s="667"/>
      <c r="CK14" s="667"/>
      <c r="CL14" s="667"/>
      <c r="CM14" s="667"/>
      <c r="CN14" s="667"/>
      <c r="CO14" s="667"/>
      <c r="CP14" s="667"/>
      <c r="CQ14" s="668"/>
      <c r="CR14" s="628">
        <v>1382768</v>
      </c>
      <c r="CS14" s="629"/>
      <c r="CT14" s="629"/>
      <c r="CU14" s="629"/>
      <c r="CV14" s="629"/>
      <c r="CW14" s="629"/>
      <c r="CX14" s="629"/>
      <c r="CY14" s="630"/>
      <c r="CZ14" s="655">
        <v>2.6</v>
      </c>
      <c r="DA14" s="655"/>
      <c r="DB14" s="655"/>
      <c r="DC14" s="655"/>
      <c r="DD14" s="634">
        <v>91574</v>
      </c>
      <c r="DE14" s="629"/>
      <c r="DF14" s="629"/>
      <c r="DG14" s="629"/>
      <c r="DH14" s="629"/>
      <c r="DI14" s="629"/>
      <c r="DJ14" s="629"/>
      <c r="DK14" s="629"/>
      <c r="DL14" s="629"/>
      <c r="DM14" s="629"/>
      <c r="DN14" s="629"/>
      <c r="DO14" s="629"/>
      <c r="DP14" s="630"/>
      <c r="DQ14" s="634">
        <v>1284249</v>
      </c>
      <c r="DR14" s="629"/>
      <c r="DS14" s="629"/>
      <c r="DT14" s="629"/>
      <c r="DU14" s="629"/>
      <c r="DV14" s="629"/>
      <c r="DW14" s="629"/>
      <c r="DX14" s="629"/>
      <c r="DY14" s="629"/>
      <c r="DZ14" s="629"/>
      <c r="EA14" s="629"/>
      <c r="EB14" s="629"/>
      <c r="EC14" s="669"/>
    </row>
    <row r="15" spans="2:143" ht="11.25" customHeight="1">
      <c r="B15" s="625" t="s">
        <v>256</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257</v>
      </c>
      <c r="AQ15" s="626"/>
      <c r="AR15" s="626"/>
      <c r="AS15" s="626"/>
      <c r="AT15" s="626"/>
      <c r="AU15" s="626"/>
      <c r="AV15" s="626"/>
      <c r="AW15" s="626"/>
      <c r="AX15" s="626"/>
      <c r="AY15" s="626"/>
      <c r="AZ15" s="626"/>
      <c r="BA15" s="626"/>
      <c r="BB15" s="626"/>
      <c r="BC15" s="626"/>
      <c r="BD15" s="626"/>
      <c r="BE15" s="626"/>
      <c r="BF15" s="627"/>
      <c r="BG15" s="628">
        <v>801594</v>
      </c>
      <c r="BH15" s="629"/>
      <c r="BI15" s="629"/>
      <c r="BJ15" s="629"/>
      <c r="BK15" s="629"/>
      <c r="BL15" s="629"/>
      <c r="BM15" s="629"/>
      <c r="BN15" s="630"/>
      <c r="BO15" s="655">
        <v>5.0999999999999996</v>
      </c>
      <c r="BP15" s="655"/>
      <c r="BQ15" s="655"/>
      <c r="BR15" s="655"/>
      <c r="BS15" s="656" t="s">
        <v>128</v>
      </c>
      <c r="BT15" s="656"/>
      <c r="BU15" s="656"/>
      <c r="BV15" s="656"/>
      <c r="BW15" s="656"/>
      <c r="BX15" s="656"/>
      <c r="BY15" s="656"/>
      <c r="BZ15" s="656"/>
      <c r="CA15" s="656"/>
      <c r="CB15" s="714"/>
      <c r="CD15" s="670" t="s">
        <v>258</v>
      </c>
      <c r="CE15" s="667"/>
      <c r="CF15" s="667"/>
      <c r="CG15" s="667"/>
      <c r="CH15" s="667"/>
      <c r="CI15" s="667"/>
      <c r="CJ15" s="667"/>
      <c r="CK15" s="667"/>
      <c r="CL15" s="667"/>
      <c r="CM15" s="667"/>
      <c r="CN15" s="667"/>
      <c r="CO15" s="667"/>
      <c r="CP15" s="667"/>
      <c r="CQ15" s="668"/>
      <c r="CR15" s="628">
        <v>4911326</v>
      </c>
      <c r="CS15" s="629"/>
      <c r="CT15" s="629"/>
      <c r="CU15" s="629"/>
      <c r="CV15" s="629"/>
      <c r="CW15" s="629"/>
      <c r="CX15" s="629"/>
      <c r="CY15" s="630"/>
      <c r="CZ15" s="655">
        <v>9.1</v>
      </c>
      <c r="DA15" s="655"/>
      <c r="DB15" s="655"/>
      <c r="DC15" s="655"/>
      <c r="DD15" s="634">
        <v>1233546</v>
      </c>
      <c r="DE15" s="629"/>
      <c r="DF15" s="629"/>
      <c r="DG15" s="629"/>
      <c r="DH15" s="629"/>
      <c r="DI15" s="629"/>
      <c r="DJ15" s="629"/>
      <c r="DK15" s="629"/>
      <c r="DL15" s="629"/>
      <c r="DM15" s="629"/>
      <c r="DN15" s="629"/>
      <c r="DO15" s="629"/>
      <c r="DP15" s="630"/>
      <c r="DQ15" s="634">
        <v>3442420</v>
      </c>
      <c r="DR15" s="629"/>
      <c r="DS15" s="629"/>
      <c r="DT15" s="629"/>
      <c r="DU15" s="629"/>
      <c r="DV15" s="629"/>
      <c r="DW15" s="629"/>
      <c r="DX15" s="629"/>
      <c r="DY15" s="629"/>
      <c r="DZ15" s="629"/>
      <c r="EA15" s="629"/>
      <c r="EB15" s="629"/>
      <c r="EC15" s="669"/>
    </row>
    <row r="16" spans="2:143" ht="11.25" customHeight="1">
      <c r="B16" s="625" t="s">
        <v>259</v>
      </c>
      <c r="C16" s="626"/>
      <c r="D16" s="626"/>
      <c r="E16" s="626"/>
      <c r="F16" s="626"/>
      <c r="G16" s="626"/>
      <c r="H16" s="626"/>
      <c r="I16" s="626"/>
      <c r="J16" s="626"/>
      <c r="K16" s="626"/>
      <c r="L16" s="626"/>
      <c r="M16" s="626"/>
      <c r="N16" s="626"/>
      <c r="O16" s="626"/>
      <c r="P16" s="626"/>
      <c r="Q16" s="627"/>
      <c r="R16" s="628">
        <v>29137</v>
      </c>
      <c r="S16" s="629"/>
      <c r="T16" s="629"/>
      <c r="U16" s="629"/>
      <c r="V16" s="629"/>
      <c r="W16" s="629"/>
      <c r="X16" s="629"/>
      <c r="Y16" s="630"/>
      <c r="Z16" s="655">
        <v>0.1</v>
      </c>
      <c r="AA16" s="655"/>
      <c r="AB16" s="655"/>
      <c r="AC16" s="655"/>
      <c r="AD16" s="656">
        <v>29137</v>
      </c>
      <c r="AE16" s="656"/>
      <c r="AF16" s="656"/>
      <c r="AG16" s="656"/>
      <c r="AH16" s="656"/>
      <c r="AI16" s="656"/>
      <c r="AJ16" s="656"/>
      <c r="AK16" s="656"/>
      <c r="AL16" s="631">
        <v>0.1</v>
      </c>
      <c r="AM16" s="632"/>
      <c r="AN16" s="632"/>
      <c r="AO16" s="657"/>
      <c r="AP16" s="625" t="s">
        <v>260</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70" t="s">
        <v>261</v>
      </c>
      <c r="CE16" s="667"/>
      <c r="CF16" s="667"/>
      <c r="CG16" s="667"/>
      <c r="CH16" s="667"/>
      <c r="CI16" s="667"/>
      <c r="CJ16" s="667"/>
      <c r="CK16" s="667"/>
      <c r="CL16" s="667"/>
      <c r="CM16" s="667"/>
      <c r="CN16" s="667"/>
      <c r="CO16" s="667"/>
      <c r="CP16" s="667"/>
      <c r="CQ16" s="668"/>
      <c r="CR16" s="628">
        <v>55529</v>
      </c>
      <c r="CS16" s="629"/>
      <c r="CT16" s="629"/>
      <c r="CU16" s="629"/>
      <c r="CV16" s="629"/>
      <c r="CW16" s="629"/>
      <c r="CX16" s="629"/>
      <c r="CY16" s="630"/>
      <c r="CZ16" s="655">
        <v>0.1</v>
      </c>
      <c r="DA16" s="655"/>
      <c r="DB16" s="655"/>
      <c r="DC16" s="655"/>
      <c r="DD16" s="634" t="s">
        <v>128</v>
      </c>
      <c r="DE16" s="629"/>
      <c r="DF16" s="629"/>
      <c r="DG16" s="629"/>
      <c r="DH16" s="629"/>
      <c r="DI16" s="629"/>
      <c r="DJ16" s="629"/>
      <c r="DK16" s="629"/>
      <c r="DL16" s="629"/>
      <c r="DM16" s="629"/>
      <c r="DN16" s="629"/>
      <c r="DO16" s="629"/>
      <c r="DP16" s="630"/>
      <c r="DQ16" s="634">
        <v>4049</v>
      </c>
      <c r="DR16" s="629"/>
      <c r="DS16" s="629"/>
      <c r="DT16" s="629"/>
      <c r="DU16" s="629"/>
      <c r="DV16" s="629"/>
      <c r="DW16" s="629"/>
      <c r="DX16" s="629"/>
      <c r="DY16" s="629"/>
      <c r="DZ16" s="629"/>
      <c r="EA16" s="629"/>
      <c r="EB16" s="629"/>
      <c r="EC16" s="669"/>
    </row>
    <row r="17" spans="2:133" ht="11.25" customHeight="1">
      <c r="B17" s="625" t="s">
        <v>262</v>
      </c>
      <c r="C17" s="626"/>
      <c r="D17" s="626"/>
      <c r="E17" s="626"/>
      <c r="F17" s="626"/>
      <c r="G17" s="626"/>
      <c r="H17" s="626"/>
      <c r="I17" s="626"/>
      <c r="J17" s="626"/>
      <c r="K17" s="626"/>
      <c r="L17" s="626"/>
      <c r="M17" s="626"/>
      <c r="N17" s="626"/>
      <c r="O17" s="626"/>
      <c r="P17" s="626"/>
      <c r="Q17" s="627"/>
      <c r="R17" s="628">
        <v>243505</v>
      </c>
      <c r="S17" s="629"/>
      <c r="T17" s="629"/>
      <c r="U17" s="629"/>
      <c r="V17" s="629"/>
      <c r="W17" s="629"/>
      <c r="X17" s="629"/>
      <c r="Y17" s="630"/>
      <c r="Z17" s="655">
        <v>0.4</v>
      </c>
      <c r="AA17" s="655"/>
      <c r="AB17" s="655"/>
      <c r="AC17" s="655"/>
      <c r="AD17" s="656">
        <v>243505</v>
      </c>
      <c r="AE17" s="656"/>
      <c r="AF17" s="656"/>
      <c r="AG17" s="656"/>
      <c r="AH17" s="656"/>
      <c r="AI17" s="656"/>
      <c r="AJ17" s="656"/>
      <c r="AK17" s="656"/>
      <c r="AL17" s="631">
        <v>0.8</v>
      </c>
      <c r="AM17" s="632"/>
      <c r="AN17" s="632"/>
      <c r="AO17" s="657"/>
      <c r="AP17" s="625" t="s">
        <v>263</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70" t="s">
        <v>264</v>
      </c>
      <c r="CE17" s="667"/>
      <c r="CF17" s="667"/>
      <c r="CG17" s="667"/>
      <c r="CH17" s="667"/>
      <c r="CI17" s="667"/>
      <c r="CJ17" s="667"/>
      <c r="CK17" s="667"/>
      <c r="CL17" s="667"/>
      <c r="CM17" s="667"/>
      <c r="CN17" s="667"/>
      <c r="CO17" s="667"/>
      <c r="CP17" s="667"/>
      <c r="CQ17" s="668"/>
      <c r="CR17" s="628">
        <v>4780409</v>
      </c>
      <c r="CS17" s="629"/>
      <c r="CT17" s="629"/>
      <c r="CU17" s="629"/>
      <c r="CV17" s="629"/>
      <c r="CW17" s="629"/>
      <c r="CX17" s="629"/>
      <c r="CY17" s="630"/>
      <c r="CZ17" s="655">
        <v>8.9</v>
      </c>
      <c r="DA17" s="655"/>
      <c r="DB17" s="655"/>
      <c r="DC17" s="655"/>
      <c r="DD17" s="634" t="s">
        <v>128</v>
      </c>
      <c r="DE17" s="629"/>
      <c r="DF17" s="629"/>
      <c r="DG17" s="629"/>
      <c r="DH17" s="629"/>
      <c r="DI17" s="629"/>
      <c r="DJ17" s="629"/>
      <c r="DK17" s="629"/>
      <c r="DL17" s="629"/>
      <c r="DM17" s="629"/>
      <c r="DN17" s="629"/>
      <c r="DO17" s="629"/>
      <c r="DP17" s="630"/>
      <c r="DQ17" s="634">
        <v>4589918</v>
      </c>
      <c r="DR17" s="629"/>
      <c r="DS17" s="629"/>
      <c r="DT17" s="629"/>
      <c r="DU17" s="629"/>
      <c r="DV17" s="629"/>
      <c r="DW17" s="629"/>
      <c r="DX17" s="629"/>
      <c r="DY17" s="629"/>
      <c r="DZ17" s="629"/>
      <c r="EA17" s="629"/>
      <c r="EB17" s="629"/>
      <c r="EC17" s="669"/>
    </row>
    <row r="18" spans="2:133" ht="11.25" customHeight="1">
      <c r="B18" s="625" t="s">
        <v>265</v>
      </c>
      <c r="C18" s="626"/>
      <c r="D18" s="626"/>
      <c r="E18" s="626"/>
      <c r="F18" s="626"/>
      <c r="G18" s="626"/>
      <c r="H18" s="626"/>
      <c r="I18" s="626"/>
      <c r="J18" s="626"/>
      <c r="K18" s="626"/>
      <c r="L18" s="626"/>
      <c r="M18" s="626"/>
      <c r="N18" s="626"/>
      <c r="O18" s="626"/>
      <c r="P18" s="626"/>
      <c r="Q18" s="627"/>
      <c r="R18" s="628">
        <v>287475</v>
      </c>
      <c r="S18" s="629"/>
      <c r="T18" s="629"/>
      <c r="U18" s="629"/>
      <c r="V18" s="629"/>
      <c r="W18" s="629"/>
      <c r="X18" s="629"/>
      <c r="Y18" s="630"/>
      <c r="Z18" s="655">
        <v>0.5</v>
      </c>
      <c r="AA18" s="655"/>
      <c r="AB18" s="655"/>
      <c r="AC18" s="655"/>
      <c r="AD18" s="656">
        <v>287475</v>
      </c>
      <c r="AE18" s="656"/>
      <c r="AF18" s="656"/>
      <c r="AG18" s="656"/>
      <c r="AH18" s="656"/>
      <c r="AI18" s="656"/>
      <c r="AJ18" s="656"/>
      <c r="AK18" s="656"/>
      <c r="AL18" s="631">
        <v>1</v>
      </c>
      <c r="AM18" s="632"/>
      <c r="AN18" s="632"/>
      <c r="AO18" s="657"/>
      <c r="AP18" s="625" t="s">
        <v>266</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70" t="s">
        <v>267</v>
      </c>
      <c r="CE18" s="667"/>
      <c r="CF18" s="667"/>
      <c r="CG18" s="667"/>
      <c r="CH18" s="667"/>
      <c r="CI18" s="667"/>
      <c r="CJ18" s="667"/>
      <c r="CK18" s="667"/>
      <c r="CL18" s="667"/>
      <c r="CM18" s="667"/>
      <c r="CN18" s="667"/>
      <c r="CO18" s="667"/>
      <c r="CP18" s="667"/>
      <c r="CQ18" s="668"/>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69"/>
    </row>
    <row r="19" spans="2:133" ht="11.25" customHeight="1">
      <c r="B19" s="625" t="s">
        <v>268</v>
      </c>
      <c r="C19" s="626"/>
      <c r="D19" s="626"/>
      <c r="E19" s="626"/>
      <c r="F19" s="626"/>
      <c r="G19" s="626"/>
      <c r="H19" s="626"/>
      <c r="I19" s="626"/>
      <c r="J19" s="626"/>
      <c r="K19" s="626"/>
      <c r="L19" s="626"/>
      <c r="M19" s="626"/>
      <c r="N19" s="626"/>
      <c r="O19" s="626"/>
      <c r="P19" s="626"/>
      <c r="Q19" s="627"/>
      <c r="R19" s="628">
        <v>90965</v>
      </c>
      <c r="S19" s="629"/>
      <c r="T19" s="629"/>
      <c r="U19" s="629"/>
      <c r="V19" s="629"/>
      <c r="W19" s="629"/>
      <c r="X19" s="629"/>
      <c r="Y19" s="630"/>
      <c r="Z19" s="655">
        <v>0.2</v>
      </c>
      <c r="AA19" s="655"/>
      <c r="AB19" s="655"/>
      <c r="AC19" s="655"/>
      <c r="AD19" s="656">
        <v>90965</v>
      </c>
      <c r="AE19" s="656"/>
      <c r="AF19" s="656"/>
      <c r="AG19" s="656"/>
      <c r="AH19" s="656"/>
      <c r="AI19" s="656"/>
      <c r="AJ19" s="656"/>
      <c r="AK19" s="656"/>
      <c r="AL19" s="631">
        <v>0.3</v>
      </c>
      <c r="AM19" s="632"/>
      <c r="AN19" s="632"/>
      <c r="AO19" s="657"/>
      <c r="AP19" s="625" t="s">
        <v>269</v>
      </c>
      <c r="AQ19" s="626"/>
      <c r="AR19" s="626"/>
      <c r="AS19" s="626"/>
      <c r="AT19" s="626"/>
      <c r="AU19" s="626"/>
      <c r="AV19" s="626"/>
      <c r="AW19" s="626"/>
      <c r="AX19" s="626"/>
      <c r="AY19" s="626"/>
      <c r="AZ19" s="626"/>
      <c r="BA19" s="626"/>
      <c r="BB19" s="626"/>
      <c r="BC19" s="626"/>
      <c r="BD19" s="626"/>
      <c r="BE19" s="626"/>
      <c r="BF19" s="627"/>
      <c r="BG19" s="628">
        <v>3589</v>
      </c>
      <c r="BH19" s="629"/>
      <c r="BI19" s="629"/>
      <c r="BJ19" s="629"/>
      <c r="BK19" s="629"/>
      <c r="BL19" s="629"/>
      <c r="BM19" s="629"/>
      <c r="BN19" s="630"/>
      <c r="BO19" s="655">
        <v>0</v>
      </c>
      <c r="BP19" s="655"/>
      <c r="BQ19" s="655"/>
      <c r="BR19" s="655"/>
      <c r="BS19" s="656" t="s">
        <v>128</v>
      </c>
      <c r="BT19" s="656"/>
      <c r="BU19" s="656"/>
      <c r="BV19" s="656"/>
      <c r="BW19" s="656"/>
      <c r="BX19" s="656"/>
      <c r="BY19" s="656"/>
      <c r="BZ19" s="656"/>
      <c r="CA19" s="656"/>
      <c r="CB19" s="714"/>
      <c r="CD19" s="670" t="s">
        <v>270</v>
      </c>
      <c r="CE19" s="667"/>
      <c r="CF19" s="667"/>
      <c r="CG19" s="667"/>
      <c r="CH19" s="667"/>
      <c r="CI19" s="667"/>
      <c r="CJ19" s="667"/>
      <c r="CK19" s="667"/>
      <c r="CL19" s="667"/>
      <c r="CM19" s="667"/>
      <c r="CN19" s="667"/>
      <c r="CO19" s="667"/>
      <c r="CP19" s="667"/>
      <c r="CQ19" s="668"/>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69"/>
    </row>
    <row r="20" spans="2:133" ht="11.25" customHeight="1">
      <c r="B20" s="625" t="s">
        <v>271</v>
      </c>
      <c r="C20" s="626"/>
      <c r="D20" s="626"/>
      <c r="E20" s="626"/>
      <c r="F20" s="626"/>
      <c r="G20" s="626"/>
      <c r="H20" s="626"/>
      <c r="I20" s="626"/>
      <c r="J20" s="626"/>
      <c r="K20" s="626"/>
      <c r="L20" s="626"/>
      <c r="M20" s="626"/>
      <c r="N20" s="626"/>
      <c r="O20" s="626"/>
      <c r="P20" s="626"/>
      <c r="Q20" s="627"/>
      <c r="R20" s="628">
        <v>9167</v>
      </c>
      <c r="S20" s="629"/>
      <c r="T20" s="629"/>
      <c r="U20" s="629"/>
      <c r="V20" s="629"/>
      <c r="W20" s="629"/>
      <c r="X20" s="629"/>
      <c r="Y20" s="630"/>
      <c r="Z20" s="655">
        <v>0</v>
      </c>
      <c r="AA20" s="655"/>
      <c r="AB20" s="655"/>
      <c r="AC20" s="655"/>
      <c r="AD20" s="656">
        <v>9167</v>
      </c>
      <c r="AE20" s="656"/>
      <c r="AF20" s="656"/>
      <c r="AG20" s="656"/>
      <c r="AH20" s="656"/>
      <c r="AI20" s="656"/>
      <c r="AJ20" s="656"/>
      <c r="AK20" s="656"/>
      <c r="AL20" s="631">
        <v>0</v>
      </c>
      <c r="AM20" s="632"/>
      <c r="AN20" s="632"/>
      <c r="AO20" s="657"/>
      <c r="AP20" s="625" t="s">
        <v>272</v>
      </c>
      <c r="AQ20" s="626"/>
      <c r="AR20" s="626"/>
      <c r="AS20" s="626"/>
      <c r="AT20" s="626"/>
      <c r="AU20" s="626"/>
      <c r="AV20" s="626"/>
      <c r="AW20" s="626"/>
      <c r="AX20" s="626"/>
      <c r="AY20" s="626"/>
      <c r="AZ20" s="626"/>
      <c r="BA20" s="626"/>
      <c r="BB20" s="626"/>
      <c r="BC20" s="626"/>
      <c r="BD20" s="626"/>
      <c r="BE20" s="626"/>
      <c r="BF20" s="627"/>
      <c r="BG20" s="628">
        <v>3589</v>
      </c>
      <c r="BH20" s="629"/>
      <c r="BI20" s="629"/>
      <c r="BJ20" s="629"/>
      <c r="BK20" s="629"/>
      <c r="BL20" s="629"/>
      <c r="BM20" s="629"/>
      <c r="BN20" s="630"/>
      <c r="BO20" s="655">
        <v>0</v>
      </c>
      <c r="BP20" s="655"/>
      <c r="BQ20" s="655"/>
      <c r="BR20" s="655"/>
      <c r="BS20" s="656" t="s">
        <v>128</v>
      </c>
      <c r="BT20" s="656"/>
      <c r="BU20" s="656"/>
      <c r="BV20" s="656"/>
      <c r="BW20" s="656"/>
      <c r="BX20" s="656"/>
      <c r="BY20" s="656"/>
      <c r="BZ20" s="656"/>
      <c r="CA20" s="656"/>
      <c r="CB20" s="714"/>
      <c r="CD20" s="670" t="s">
        <v>273</v>
      </c>
      <c r="CE20" s="667"/>
      <c r="CF20" s="667"/>
      <c r="CG20" s="667"/>
      <c r="CH20" s="667"/>
      <c r="CI20" s="667"/>
      <c r="CJ20" s="667"/>
      <c r="CK20" s="667"/>
      <c r="CL20" s="667"/>
      <c r="CM20" s="667"/>
      <c r="CN20" s="667"/>
      <c r="CO20" s="667"/>
      <c r="CP20" s="667"/>
      <c r="CQ20" s="668"/>
      <c r="CR20" s="628">
        <v>53822004</v>
      </c>
      <c r="CS20" s="629"/>
      <c r="CT20" s="629"/>
      <c r="CU20" s="629"/>
      <c r="CV20" s="629"/>
      <c r="CW20" s="629"/>
      <c r="CX20" s="629"/>
      <c r="CY20" s="630"/>
      <c r="CZ20" s="655">
        <v>100</v>
      </c>
      <c r="DA20" s="655"/>
      <c r="DB20" s="655"/>
      <c r="DC20" s="655"/>
      <c r="DD20" s="634">
        <v>5161261</v>
      </c>
      <c r="DE20" s="629"/>
      <c r="DF20" s="629"/>
      <c r="DG20" s="629"/>
      <c r="DH20" s="629"/>
      <c r="DI20" s="629"/>
      <c r="DJ20" s="629"/>
      <c r="DK20" s="629"/>
      <c r="DL20" s="629"/>
      <c r="DM20" s="629"/>
      <c r="DN20" s="629"/>
      <c r="DO20" s="629"/>
      <c r="DP20" s="630"/>
      <c r="DQ20" s="634">
        <v>34295052</v>
      </c>
      <c r="DR20" s="629"/>
      <c r="DS20" s="629"/>
      <c r="DT20" s="629"/>
      <c r="DU20" s="629"/>
      <c r="DV20" s="629"/>
      <c r="DW20" s="629"/>
      <c r="DX20" s="629"/>
      <c r="DY20" s="629"/>
      <c r="DZ20" s="629"/>
      <c r="EA20" s="629"/>
      <c r="EB20" s="629"/>
      <c r="EC20" s="669"/>
    </row>
    <row r="21" spans="2:133" ht="11.25" customHeight="1">
      <c r="B21" s="625" t="s">
        <v>274</v>
      </c>
      <c r="C21" s="626"/>
      <c r="D21" s="626"/>
      <c r="E21" s="626"/>
      <c r="F21" s="626"/>
      <c r="G21" s="626"/>
      <c r="H21" s="626"/>
      <c r="I21" s="626"/>
      <c r="J21" s="626"/>
      <c r="K21" s="626"/>
      <c r="L21" s="626"/>
      <c r="M21" s="626"/>
      <c r="N21" s="626"/>
      <c r="O21" s="626"/>
      <c r="P21" s="626"/>
      <c r="Q21" s="627"/>
      <c r="R21" s="628">
        <v>5931</v>
      </c>
      <c r="S21" s="629"/>
      <c r="T21" s="629"/>
      <c r="U21" s="629"/>
      <c r="V21" s="629"/>
      <c r="W21" s="629"/>
      <c r="X21" s="629"/>
      <c r="Y21" s="630"/>
      <c r="Z21" s="655">
        <v>0</v>
      </c>
      <c r="AA21" s="655"/>
      <c r="AB21" s="655"/>
      <c r="AC21" s="655"/>
      <c r="AD21" s="656">
        <v>5931</v>
      </c>
      <c r="AE21" s="656"/>
      <c r="AF21" s="656"/>
      <c r="AG21" s="656"/>
      <c r="AH21" s="656"/>
      <c r="AI21" s="656"/>
      <c r="AJ21" s="656"/>
      <c r="AK21" s="656"/>
      <c r="AL21" s="631">
        <v>0</v>
      </c>
      <c r="AM21" s="632"/>
      <c r="AN21" s="632"/>
      <c r="AO21" s="657"/>
      <c r="AP21" s="721" t="s">
        <v>275</v>
      </c>
      <c r="AQ21" s="728"/>
      <c r="AR21" s="728"/>
      <c r="AS21" s="728"/>
      <c r="AT21" s="728"/>
      <c r="AU21" s="728"/>
      <c r="AV21" s="728"/>
      <c r="AW21" s="728"/>
      <c r="AX21" s="728"/>
      <c r="AY21" s="728"/>
      <c r="AZ21" s="728"/>
      <c r="BA21" s="728"/>
      <c r="BB21" s="728"/>
      <c r="BC21" s="728"/>
      <c r="BD21" s="728"/>
      <c r="BE21" s="728"/>
      <c r="BF21" s="723"/>
      <c r="BG21" s="628">
        <v>3589</v>
      </c>
      <c r="BH21" s="629"/>
      <c r="BI21" s="629"/>
      <c r="BJ21" s="629"/>
      <c r="BK21" s="629"/>
      <c r="BL21" s="629"/>
      <c r="BM21" s="629"/>
      <c r="BN21" s="630"/>
      <c r="BO21" s="655">
        <v>0</v>
      </c>
      <c r="BP21" s="655"/>
      <c r="BQ21" s="655"/>
      <c r="BR21" s="655"/>
      <c r="BS21" s="656" t="s">
        <v>128</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276</v>
      </c>
      <c r="C22" s="692"/>
      <c r="D22" s="692"/>
      <c r="E22" s="692"/>
      <c r="F22" s="692"/>
      <c r="G22" s="692"/>
      <c r="H22" s="692"/>
      <c r="I22" s="692"/>
      <c r="J22" s="692"/>
      <c r="K22" s="692"/>
      <c r="L22" s="692"/>
      <c r="M22" s="692"/>
      <c r="N22" s="692"/>
      <c r="O22" s="692"/>
      <c r="P22" s="692"/>
      <c r="Q22" s="693"/>
      <c r="R22" s="628">
        <v>181412</v>
      </c>
      <c r="S22" s="629"/>
      <c r="T22" s="629"/>
      <c r="U22" s="629"/>
      <c r="V22" s="629"/>
      <c r="W22" s="629"/>
      <c r="X22" s="629"/>
      <c r="Y22" s="630"/>
      <c r="Z22" s="655">
        <v>0.3</v>
      </c>
      <c r="AA22" s="655"/>
      <c r="AB22" s="655"/>
      <c r="AC22" s="655"/>
      <c r="AD22" s="656">
        <v>181412</v>
      </c>
      <c r="AE22" s="656"/>
      <c r="AF22" s="656"/>
      <c r="AG22" s="656"/>
      <c r="AH22" s="656"/>
      <c r="AI22" s="656"/>
      <c r="AJ22" s="656"/>
      <c r="AK22" s="656"/>
      <c r="AL22" s="631">
        <v>0.60000002384185791</v>
      </c>
      <c r="AM22" s="632"/>
      <c r="AN22" s="632"/>
      <c r="AO22" s="657"/>
      <c r="AP22" s="721" t="s">
        <v>277</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278</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279</v>
      </c>
      <c r="C23" s="626"/>
      <c r="D23" s="626"/>
      <c r="E23" s="626"/>
      <c r="F23" s="626"/>
      <c r="G23" s="626"/>
      <c r="H23" s="626"/>
      <c r="I23" s="626"/>
      <c r="J23" s="626"/>
      <c r="K23" s="626"/>
      <c r="L23" s="626"/>
      <c r="M23" s="626"/>
      <c r="N23" s="626"/>
      <c r="O23" s="626"/>
      <c r="P23" s="626"/>
      <c r="Q23" s="627"/>
      <c r="R23" s="628">
        <v>10488870</v>
      </c>
      <c r="S23" s="629"/>
      <c r="T23" s="629"/>
      <c r="U23" s="629"/>
      <c r="V23" s="629"/>
      <c r="W23" s="629"/>
      <c r="X23" s="629"/>
      <c r="Y23" s="630"/>
      <c r="Z23" s="655">
        <v>18.2</v>
      </c>
      <c r="AA23" s="655"/>
      <c r="AB23" s="655"/>
      <c r="AC23" s="655"/>
      <c r="AD23" s="656">
        <v>9370101</v>
      </c>
      <c r="AE23" s="656"/>
      <c r="AF23" s="656"/>
      <c r="AG23" s="656"/>
      <c r="AH23" s="656"/>
      <c r="AI23" s="656"/>
      <c r="AJ23" s="656"/>
      <c r="AK23" s="656"/>
      <c r="AL23" s="631">
        <v>32.4</v>
      </c>
      <c r="AM23" s="632"/>
      <c r="AN23" s="632"/>
      <c r="AO23" s="657"/>
      <c r="AP23" s="721" t="s">
        <v>280</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14"/>
      <c r="CD23" s="730" t="s">
        <v>220</v>
      </c>
      <c r="CE23" s="731"/>
      <c r="CF23" s="731"/>
      <c r="CG23" s="731"/>
      <c r="CH23" s="731"/>
      <c r="CI23" s="731"/>
      <c r="CJ23" s="731"/>
      <c r="CK23" s="731"/>
      <c r="CL23" s="731"/>
      <c r="CM23" s="731"/>
      <c r="CN23" s="731"/>
      <c r="CO23" s="731"/>
      <c r="CP23" s="731"/>
      <c r="CQ23" s="732"/>
      <c r="CR23" s="730" t="s">
        <v>281</v>
      </c>
      <c r="CS23" s="731"/>
      <c r="CT23" s="731"/>
      <c r="CU23" s="731"/>
      <c r="CV23" s="731"/>
      <c r="CW23" s="731"/>
      <c r="CX23" s="731"/>
      <c r="CY23" s="732"/>
      <c r="CZ23" s="730" t="s">
        <v>282</v>
      </c>
      <c r="DA23" s="731"/>
      <c r="DB23" s="731"/>
      <c r="DC23" s="732"/>
      <c r="DD23" s="730" t="s">
        <v>283</v>
      </c>
      <c r="DE23" s="731"/>
      <c r="DF23" s="731"/>
      <c r="DG23" s="731"/>
      <c r="DH23" s="731"/>
      <c r="DI23" s="731"/>
      <c r="DJ23" s="731"/>
      <c r="DK23" s="732"/>
      <c r="DL23" s="739" t="s">
        <v>284</v>
      </c>
      <c r="DM23" s="740"/>
      <c r="DN23" s="740"/>
      <c r="DO23" s="740"/>
      <c r="DP23" s="740"/>
      <c r="DQ23" s="740"/>
      <c r="DR23" s="740"/>
      <c r="DS23" s="740"/>
      <c r="DT23" s="740"/>
      <c r="DU23" s="740"/>
      <c r="DV23" s="741"/>
      <c r="DW23" s="730" t="s">
        <v>285</v>
      </c>
      <c r="DX23" s="731"/>
      <c r="DY23" s="731"/>
      <c r="DZ23" s="731"/>
      <c r="EA23" s="731"/>
      <c r="EB23" s="731"/>
      <c r="EC23" s="732"/>
    </row>
    <row r="24" spans="2:133" ht="11.25" customHeight="1">
      <c r="B24" s="625" t="s">
        <v>286</v>
      </c>
      <c r="C24" s="626"/>
      <c r="D24" s="626"/>
      <c r="E24" s="626"/>
      <c r="F24" s="626"/>
      <c r="G24" s="626"/>
      <c r="H24" s="626"/>
      <c r="I24" s="626"/>
      <c r="J24" s="626"/>
      <c r="K24" s="626"/>
      <c r="L24" s="626"/>
      <c r="M24" s="626"/>
      <c r="N24" s="626"/>
      <c r="O24" s="626"/>
      <c r="P24" s="626"/>
      <c r="Q24" s="627"/>
      <c r="R24" s="628">
        <v>9370101</v>
      </c>
      <c r="S24" s="629"/>
      <c r="T24" s="629"/>
      <c r="U24" s="629"/>
      <c r="V24" s="629"/>
      <c r="W24" s="629"/>
      <c r="X24" s="629"/>
      <c r="Y24" s="630"/>
      <c r="Z24" s="655">
        <v>16.3</v>
      </c>
      <c r="AA24" s="655"/>
      <c r="AB24" s="655"/>
      <c r="AC24" s="655"/>
      <c r="AD24" s="656">
        <v>9370101</v>
      </c>
      <c r="AE24" s="656"/>
      <c r="AF24" s="656"/>
      <c r="AG24" s="656"/>
      <c r="AH24" s="656"/>
      <c r="AI24" s="656"/>
      <c r="AJ24" s="656"/>
      <c r="AK24" s="656"/>
      <c r="AL24" s="631">
        <v>32.4</v>
      </c>
      <c r="AM24" s="632"/>
      <c r="AN24" s="632"/>
      <c r="AO24" s="657"/>
      <c r="AP24" s="721" t="s">
        <v>287</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288</v>
      </c>
      <c r="CE24" s="685"/>
      <c r="CF24" s="685"/>
      <c r="CG24" s="685"/>
      <c r="CH24" s="685"/>
      <c r="CI24" s="685"/>
      <c r="CJ24" s="685"/>
      <c r="CK24" s="685"/>
      <c r="CL24" s="685"/>
      <c r="CM24" s="685"/>
      <c r="CN24" s="685"/>
      <c r="CO24" s="685"/>
      <c r="CP24" s="685"/>
      <c r="CQ24" s="686"/>
      <c r="CR24" s="681">
        <v>26566219</v>
      </c>
      <c r="CS24" s="682"/>
      <c r="CT24" s="682"/>
      <c r="CU24" s="682"/>
      <c r="CV24" s="682"/>
      <c r="CW24" s="682"/>
      <c r="CX24" s="682"/>
      <c r="CY24" s="725"/>
      <c r="CZ24" s="726">
        <v>49.4</v>
      </c>
      <c r="DA24" s="699"/>
      <c r="DB24" s="699"/>
      <c r="DC24" s="729"/>
      <c r="DD24" s="724">
        <v>15972980</v>
      </c>
      <c r="DE24" s="682"/>
      <c r="DF24" s="682"/>
      <c r="DG24" s="682"/>
      <c r="DH24" s="682"/>
      <c r="DI24" s="682"/>
      <c r="DJ24" s="682"/>
      <c r="DK24" s="725"/>
      <c r="DL24" s="724">
        <v>15524893</v>
      </c>
      <c r="DM24" s="682"/>
      <c r="DN24" s="682"/>
      <c r="DO24" s="682"/>
      <c r="DP24" s="682"/>
      <c r="DQ24" s="682"/>
      <c r="DR24" s="682"/>
      <c r="DS24" s="682"/>
      <c r="DT24" s="682"/>
      <c r="DU24" s="682"/>
      <c r="DV24" s="725"/>
      <c r="DW24" s="726">
        <v>51.4</v>
      </c>
      <c r="DX24" s="699"/>
      <c r="DY24" s="699"/>
      <c r="DZ24" s="699"/>
      <c r="EA24" s="699"/>
      <c r="EB24" s="699"/>
      <c r="EC24" s="727"/>
    </row>
    <row r="25" spans="2:133" ht="11.25" customHeight="1">
      <c r="B25" s="625" t="s">
        <v>289</v>
      </c>
      <c r="C25" s="626"/>
      <c r="D25" s="626"/>
      <c r="E25" s="626"/>
      <c r="F25" s="626"/>
      <c r="G25" s="626"/>
      <c r="H25" s="626"/>
      <c r="I25" s="626"/>
      <c r="J25" s="626"/>
      <c r="K25" s="626"/>
      <c r="L25" s="626"/>
      <c r="M25" s="626"/>
      <c r="N25" s="626"/>
      <c r="O25" s="626"/>
      <c r="P25" s="626"/>
      <c r="Q25" s="627"/>
      <c r="R25" s="628">
        <v>1118769</v>
      </c>
      <c r="S25" s="629"/>
      <c r="T25" s="629"/>
      <c r="U25" s="629"/>
      <c r="V25" s="629"/>
      <c r="W25" s="629"/>
      <c r="X25" s="629"/>
      <c r="Y25" s="630"/>
      <c r="Z25" s="655">
        <v>1.9</v>
      </c>
      <c r="AA25" s="655"/>
      <c r="AB25" s="655"/>
      <c r="AC25" s="655"/>
      <c r="AD25" s="656" t="s">
        <v>128</v>
      </c>
      <c r="AE25" s="656"/>
      <c r="AF25" s="656"/>
      <c r="AG25" s="656"/>
      <c r="AH25" s="656"/>
      <c r="AI25" s="656"/>
      <c r="AJ25" s="656"/>
      <c r="AK25" s="656"/>
      <c r="AL25" s="631" t="s">
        <v>128</v>
      </c>
      <c r="AM25" s="632"/>
      <c r="AN25" s="632"/>
      <c r="AO25" s="657"/>
      <c r="AP25" s="721" t="s">
        <v>290</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70" t="s">
        <v>291</v>
      </c>
      <c r="CE25" s="667"/>
      <c r="CF25" s="667"/>
      <c r="CG25" s="667"/>
      <c r="CH25" s="667"/>
      <c r="CI25" s="667"/>
      <c r="CJ25" s="667"/>
      <c r="CK25" s="667"/>
      <c r="CL25" s="667"/>
      <c r="CM25" s="667"/>
      <c r="CN25" s="667"/>
      <c r="CO25" s="667"/>
      <c r="CP25" s="667"/>
      <c r="CQ25" s="668"/>
      <c r="CR25" s="628">
        <v>8294320</v>
      </c>
      <c r="CS25" s="639"/>
      <c r="CT25" s="639"/>
      <c r="CU25" s="639"/>
      <c r="CV25" s="639"/>
      <c r="CW25" s="639"/>
      <c r="CX25" s="639"/>
      <c r="CY25" s="640"/>
      <c r="CZ25" s="631">
        <v>15.4</v>
      </c>
      <c r="DA25" s="641"/>
      <c r="DB25" s="641"/>
      <c r="DC25" s="642"/>
      <c r="DD25" s="634">
        <v>7712518</v>
      </c>
      <c r="DE25" s="639"/>
      <c r="DF25" s="639"/>
      <c r="DG25" s="639"/>
      <c r="DH25" s="639"/>
      <c r="DI25" s="639"/>
      <c r="DJ25" s="639"/>
      <c r="DK25" s="640"/>
      <c r="DL25" s="634">
        <v>7590434</v>
      </c>
      <c r="DM25" s="639"/>
      <c r="DN25" s="639"/>
      <c r="DO25" s="639"/>
      <c r="DP25" s="639"/>
      <c r="DQ25" s="639"/>
      <c r="DR25" s="639"/>
      <c r="DS25" s="639"/>
      <c r="DT25" s="639"/>
      <c r="DU25" s="639"/>
      <c r="DV25" s="640"/>
      <c r="DW25" s="631">
        <v>25.1</v>
      </c>
      <c r="DX25" s="641"/>
      <c r="DY25" s="641"/>
      <c r="DZ25" s="641"/>
      <c r="EA25" s="641"/>
      <c r="EB25" s="641"/>
      <c r="EC25" s="662"/>
    </row>
    <row r="26" spans="2:133" ht="11.25" customHeight="1">
      <c r="B26" s="625" t="s">
        <v>292</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293</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70" t="s">
        <v>294</v>
      </c>
      <c r="CE26" s="667"/>
      <c r="CF26" s="667"/>
      <c r="CG26" s="667"/>
      <c r="CH26" s="667"/>
      <c r="CI26" s="667"/>
      <c r="CJ26" s="667"/>
      <c r="CK26" s="667"/>
      <c r="CL26" s="667"/>
      <c r="CM26" s="667"/>
      <c r="CN26" s="667"/>
      <c r="CO26" s="667"/>
      <c r="CP26" s="667"/>
      <c r="CQ26" s="668"/>
      <c r="CR26" s="628">
        <v>5228665</v>
      </c>
      <c r="CS26" s="629"/>
      <c r="CT26" s="629"/>
      <c r="CU26" s="629"/>
      <c r="CV26" s="629"/>
      <c r="CW26" s="629"/>
      <c r="CX26" s="629"/>
      <c r="CY26" s="630"/>
      <c r="CZ26" s="631">
        <v>9.6999999999999993</v>
      </c>
      <c r="DA26" s="641"/>
      <c r="DB26" s="641"/>
      <c r="DC26" s="642"/>
      <c r="DD26" s="634">
        <v>4885441</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2"/>
    </row>
    <row r="27" spans="2:133" ht="11.25" customHeight="1">
      <c r="B27" s="625" t="s">
        <v>295</v>
      </c>
      <c r="C27" s="626"/>
      <c r="D27" s="626"/>
      <c r="E27" s="626"/>
      <c r="F27" s="626"/>
      <c r="G27" s="626"/>
      <c r="H27" s="626"/>
      <c r="I27" s="626"/>
      <c r="J27" s="626"/>
      <c r="K27" s="626"/>
      <c r="L27" s="626"/>
      <c r="M27" s="626"/>
      <c r="N27" s="626"/>
      <c r="O27" s="626"/>
      <c r="P27" s="626"/>
      <c r="Q27" s="627"/>
      <c r="R27" s="628">
        <v>29957261</v>
      </c>
      <c r="S27" s="629"/>
      <c r="T27" s="629"/>
      <c r="U27" s="629"/>
      <c r="V27" s="629"/>
      <c r="W27" s="629"/>
      <c r="X27" s="629"/>
      <c r="Y27" s="630"/>
      <c r="Z27" s="655">
        <v>52</v>
      </c>
      <c r="AA27" s="655"/>
      <c r="AB27" s="655"/>
      <c r="AC27" s="655"/>
      <c r="AD27" s="656">
        <v>28838492</v>
      </c>
      <c r="AE27" s="656"/>
      <c r="AF27" s="656"/>
      <c r="AG27" s="656"/>
      <c r="AH27" s="656"/>
      <c r="AI27" s="656"/>
      <c r="AJ27" s="656"/>
      <c r="AK27" s="656"/>
      <c r="AL27" s="631">
        <v>99.800003051757813</v>
      </c>
      <c r="AM27" s="632"/>
      <c r="AN27" s="632"/>
      <c r="AO27" s="657"/>
      <c r="AP27" s="625" t="s">
        <v>296</v>
      </c>
      <c r="AQ27" s="626"/>
      <c r="AR27" s="626"/>
      <c r="AS27" s="626"/>
      <c r="AT27" s="626"/>
      <c r="AU27" s="626"/>
      <c r="AV27" s="626"/>
      <c r="AW27" s="626"/>
      <c r="AX27" s="626"/>
      <c r="AY27" s="626"/>
      <c r="AZ27" s="626"/>
      <c r="BA27" s="626"/>
      <c r="BB27" s="626"/>
      <c r="BC27" s="626"/>
      <c r="BD27" s="626"/>
      <c r="BE27" s="626"/>
      <c r="BF27" s="627"/>
      <c r="BG27" s="628">
        <v>15833548</v>
      </c>
      <c r="BH27" s="629"/>
      <c r="BI27" s="629"/>
      <c r="BJ27" s="629"/>
      <c r="BK27" s="629"/>
      <c r="BL27" s="629"/>
      <c r="BM27" s="629"/>
      <c r="BN27" s="630"/>
      <c r="BO27" s="655">
        <v>100</v>
      </c>
      <c r="BP27" s="655"/>
      <c r="BQ27" s="655"/>
      <c r="BR27" s="655"/>
      <c r="BS27" s="656">
        <v>336615</v>
      </c>
      <c r="BT27" s="656"/>
      <c r="BU27" s="656"/>
      <c r="BV27" s="656"/>
      <c r="BW27" s="656"/>
      <c r="BX27" s="656"/>
      <c r="BY27" s="656"/>
      <c r="BZ27" s="656"/>
      <c r="CA27" s="656"/>
      <c r="CB27" s="714"/>
      <c r="CD27" s="670" t="s">
        <v>297</v>
      </c>
      <c r="CE27" s="667"/>
      <c r="CF27" s="667"/>
      <c r="CG27" s="667"/>
      <c r="CH27" s="667"/>
      <c r="CI27" s="667"/>
      <c r="CJ27" s="667"/>
      <c r="CK27" s="667"/>
      <c r="CL27" s="667"/>
      <c r="CM27" s="667"/>
      <c r="CN27" s="667"/>
      <c r="CO27" s="667"/>
      <c r="CP27" s="667"/>
      <c r="CQ27" s="668"/>
      <c r="CR27" s="628">
        <v>13491490</v>
      </c>
      <c r="CS27" s="639"/>
      <c r="CT27" s="639"/>
      <c r="CU27" s="639"/>
      <c r="CV27" s="639"/>
      <c r="CW27" s="639"/>
      <c r="CX27" s="639"/>
      <c r="CY27" s="640"/>
      <c r="CZ27" s="631">
        <v>25.1</v>
      </c>
      <c r="DA27" s="641"/>
      <c r="DB27" s="641"/>
      <c r="DC27" s="642"/>
      <c r="DD27" s="634">
        <v>3670544</v>
      </c>
      <c r="DE27" s="639"/>
      <c r="DF27" s="639"/>
      <c r="DG27" s="639"/>
      <c r="DH27" s="639"/>
      <c r="DI27" s="639"/>
      <c r="DJ27" s="639"/>
      <c r="DK27" s="640"/>
      <c r="DL27" s="634">
        <v>3344541</v>
      </c>
      <c r="DM27" s="639"/>
      <c r="DN27" s="639"/>
      <c r="DO27" s="639"/>
      <c r="DP27" s="639"/>
      <c r="DQ27" s="639"/>
      <c r="DR27" s="639"/>
      <c r="DS27" s="639"/>
      <c r="DT27" s="639"/>
      <c r="DU27" s="639"/>
      <c r="DV27" s="640"/>
      <c r="DW27" s="631">
        <v>11.1</v>
      </c>
      <c r="DX27" s="641"/>
      <c r="DY27" s="641"/>
      <c r="DZ27" s="641"/>
      <c r="EA27" s="641"/>
      <c r="EB27" s="641"/>
      <c r="EC27" s="662"/>
    </row>
    <row r="28" spans="2:133" ht="11.25" customHeight="1">
      <c r="B28" s="625" t="s">
        <v>298</v>
      </c>
      <c r="C28" s="626"/>
      <c r="D28" s="626"/>
      <c r="E28" s="626"/>
      <c r="F28" s="626"/>
      <c r="G28" s="626"/>
      <c r="H28" s="626"/>
      <c r="I28" s="626"/>
      <c r="J28" s="626"/>
      <c r="K28" s="626"/>
      <c r="L28" s="626"/>
      <c r="M28" s="626"/>
      <c r="N28" s="626"/>
      <c r="O28" s="626"/>
      <c r="P28" s="626"/>
      <c r="Q28" s="627"/>
      <c r="R28" s="628">
        <v>11918</v>
      </c>
      <c r="S28" s="629"/>
      <c r="T28" s="629"/>
      <c r="U28" s="629"/>
      <c r="V28" s="629"/>
      <c r="W28" s="629"/>
      <c r="X28" s="629"/>
      <c r="Y28" s="630"/>
      <c r="Z28" s="655">
        <v>0</v>
      </c>
      <c r="AA28" s="655"/>
      <c r="AB28" s="655"/>
      <c r="AC28" s="655"/>
      <c r="AD28" s="656">
        <v>11918</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299</v>
      </c>
      <c r="CE28" s="667"/>
      <c r="CF28" s="667"/>
      <c r="CG28" s="667"/>
      <c r="CH28" s="667"/>
      <c r="CI28" s="667"/>
      <c r="CJ28" s="667"/>
      <c r="CK28" s="667"/>
      <c r="CL28" s="667"/>
      <c r="CM28" s="667"/>
      <c r="CN28" s="667"/>
      <c r="CO28" s="667"/>
      <c r="CP28" s="667"/>
      <c r="CQ28" s="668"/>
      <c r="CR28" s="628">
        <v>4780409</v>
      </c>
      <c r="CS28" s="629"/>
      <c r="CT28" s="629"/>
      <c r="CU28" s="629"/>
      <c r="CV28" s="629"/>
      <c r="CW28" s="629"/>
      <c r="CX28" s="629"/>
      <c r="CY28" s="630"/>
      <c r="CZ28" s="631">
        <v>8.9</v>
      </c>
      <c r="DA28" s="641"/>
      <c r="DB28" s="641"/>
      <c r="DC28" s="642"/>
      <c r="DD28" s="634">
        <v>4589918</v>
      </c>
      <c r="DE28" s="629"/>
      <c r="DF28" s="629"/>
      <c r="DG28" s="629"/>
      <c r="DH28" s="629"/>
      <c r="DI28" s="629"/>
      <c r="DJ28" s="629"/>
      <c r="DK28" s="630"/>
      <c r="DL28" s="634">
        <v>4589918</v>
      </c>
      <c r="DM28" s="629"/>
      <c r="DN28" s="629"/>
      <c r="DO28" s="629"/>
      <c r="DP28" s="629"/>
      <c r="DQ28" s="629"/>
      <c r="DR28" s="629"/>
      <c r="DS28" s="629"/>
      <c r="DT28" s="629"/>
      <c r="DU28" s="629"/>
      <c r="DV28" s="630"/>
      <c r="DW28" s="631">
        <v>15.2</v>
      </c>
      <c r="DX28" s="641"/>
      <c r="DY28" s="641"/>
      <c r="DZ28" s="641"/>
      <c r="EA28" s="641"/>
      <c r="EB28" s="641"/>
      <c r="EC28" s="662"/>
    </row>
    <row r="29" spans="2:133" ht="11.25" customHeight="1">
      <c r="B29" s="625" t="s">
        <v>300</v>
      </c>
      <c r="C29" s="626"/>
      <c r="D29" s="626"/>
      <c r="E29" s="626"/>
      <c r="F29" s="626"/>
      <c r="G29" s="626"/>
      <c r="H29" s="626"/>
      <c r="I29" s="626"/>
      <c r="J29" s="626"/>
      <c r="K29" s="626"/>
      <c r="L29" s="626"/>
      <c r="M29" s="626"/>
      <c r="N29" s="626"/>
      <c r="O29" s="626"/>
      <c r="P29" s="626"/>
      <c r="Q29" s="627"/>
      <c r="R29" s="628">
        <v>261160</v>
      </c>
      <c r="S29" s="629"/>
      <c r="T29" s="629"/>
      <c r="U29" s="629"/>
      <c r="V29" s="629"/>
      <c r="W29" s="629"/>
      <c r="X29" s="629"/>
      <c r="Y29" s="630"/>
      <c r="Z29" s="655">
        <v>0.5</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301</v>
      </c>
      <c r="CE29" s="716"/>
      <c r="CF29" s="670" t="s">
        <v>70</v>
      </c>
      <c r="CG29" s="667"/>
      <c r="CH29" s="667"/>
      <c r="CI29" s="667"/>
      <c r="CJ29" s="667"/>
      <c r="CK29" s="667"/>
      <c r="CL29" s="667"/>
      <c r="CM29" s="667"/>
      <c r="CN29" s="667"/>
      <c r="CO29" s="667"/>
      <c r="CP29" s="667"/>
      <c r="CQ29" s="668"/>
      <c r="CR29" s="628">
        <v>4780409</v>
      </c>
      <c r="CS29" s="639"/>
      <c r="CT29" s="639"/>
      <c r="CU29" s="639"/>
      <c r="CV29" s="639"/>
      <c r="CW29" s="639"/>
      <c r="CX29" s="639"/>
      <c r="CY29" s="640"/>
      <c r="CZ29" s="631">
        <v>8.9</v>
      </c>
      <c r="DA29" s="641"/>
      <c r="DB29" s="641"/>
      <c r="DC29" s="642"/>
      <c r="DD29" s="634">
        <v>4589918</v>
      </c>
      <c r="DE29" s="639"/>
      <c r="DF29" s="639"/>
      <c r="DG29" s="639"/>
      <c r="DH29" s="639"/>
      <c r="DI29" s="639"/>
      <c r="DJ29" s="639"/>
      <c r="DK29" s="640"/>
      <c r="DL29" s="634">
        <v>4589918</v>
      </c>
      <c r="DM29" s="639"/>
      <c r="DN29" s="639"/>
      <c r="DO29" s="639"/>
      <c r="DP29" s="639"/>
      <c r="DQ29" s="639"/>
      <c r="DR29" s="639"/>
      <c r="DS29" s="639"/>
      <c r="DT29" s="639"/>
      <c r="DU29" s="639"/>
      <c r="DV29" s="640"/>
      <c r="DW29" s="631">
        <v>15.2</v>
      </c>
      <c r="DX29" s="641"/>
      <c r="DY29" s="641"/>
      <c r="DZ29" s="641"/>
      <c r="EA29" s="641"/>
      <c r="EB29" s="641"/>
      <c r="EC29" s="662"/>
    </row>
    <row r="30" spans="2:133" ht="11.25" customHeight="1">
      <c r="B30" s="625" t="s">
        <v>302</v>
      </c>
      <c r="C30" s="626"/>
      <c r="D30" s="626"/>
      <c r="E30" s="626"/>
      <c r="F30" s="626"/>
      <c r="G30" s="626"/>
      <c r="H30" s="626"/>
      <c r="I30" s="626"/>
      <c r="J30" s="626"/>
      <c r="K30" s="626"/>
      <c r="L30" s="626"/>
      <c r="M30" s="626"/>
      <c r="N30" s="626"/>
      <c r="O30" s="626"/>
      <c r="P30" s="626"/>
      <c r="Q30" s="627"/>
      <c r="R30" s="628">
        <v>389836</v>
      </c>
      <c r="S30" s="629"/>
      <c r="T30" s="629"/>
      <c r="U30" s="629"/>
      <c r="V30" s="629"/>
      <c r="W30" s="629"/>
      <c r="X30" s="629"/>
      <c r="Y30" s="630"/>
      <c r="Z30" s="655">
        <v>0.7</v>
      </c>
      <c r="AA30" s="655"/>
      <c r="AB30" s="655"/>
      <c r="AC30" s="655"/>
      <c r="AD30" s="656">
        <v>36181</v>
      </c>
      <c r="AE30" s="656"/>
      <c r="AF30" s="656"/>
      <c r="AG30" s="656"/>
      <c r="AH30" s="656"/>
      <c r="AI30" s="656"/>
      <c r="AJ30" s="656"/>
      <c r="AK30" s="656"/>
      <c r="AL30" s="631">
        <v>0.1</v>
      </c>
      <c r="AM30" s="632"/>
      <c r="AN30" s="632"/>
      <c r="AO30" s="657"/>
      <c r="AP30" s="687" t="s">
        <v>220</v>
      </c>
      <c r="AQ30" s="688"/>
      <c r="AR30" s="688"/>
      <c r="AS30" s="688"/>
      <c r="AT30" s="688"/>
      <c r="AU30" s="688"/>
      <c r="AV30" s="688"/>
      <c r="AW30" s="688"/>
      <c r="AX30" s="688"/>
      <c r="AY30" s="688"/>
      <c r="AZ30" s="688"/>
      <c r="BA30" s="688"/>
      <c r="BB30" s="688"/>
      <c r="BC30" s="688"/>
      <c r="BD30" s="688"/>
      <c r="BE30" s="688"/>
      <c r="BF30" s="689"/>
      <c r="BG30" s="687" t="s">
        <v>303</v>
      </c>
      <c r="BH30" s="712"/>
      <c r="BI30" s="712"/>
      <c r="BJ30" s="712"/>
      <c r="BK30" s="712"/>
      <c r="BL30" s="712"/>
      <c r="BM30" s="712"/>
      <c r="BN30" s="712"/>
      <c r="BO30" s="712"/>
      <c r="BP30" s="712"/>
      <c r="BQ30" s="713"/>
      <c r="BR30" s="687" t="s">
        <v>304</v>
      </c>
      <c r="BS30" s="712"/>
      <c r="BT30" s="712"/>
      <c r="BU30" s="712"/>
      <c r="BV30" s="712"/>
      <c r="BW30" s="712"/>
      <c r="BX30" s="712"/>
      <c r="BY30" s="712"/>
      <c r="BZ30" s="712"/>
      <c r="CA30" s="712"/>
      <c r="CB30" s="713"/>
      <c r="CD30" s="717"/>
      <c r="CE30" s="718"/>
      <c r="CF30" s="670" t="s">
        <v>305</v>
      </c>
      <c r="CG30" s="667"/>
      <c r="CH30" s="667"/>
      <c r="CI30" s="667"/>
      <c r="CJ30" s="667"/>
      <c r="CK30" s="667"/>
      <c r="CL30" s="667"/>
      <c r="CM30" s="667"/>
      <c r="CN30" s="667"/>
      <c r="CO30" s="667"/>
      <c r="CP30" s="667"/>
      <c r="CQ30" s="668"/>
      <c r="CR30" s="628">
        <v>4452854</v>
      </c>
      <c r="CS30" s="629"/>
      <c r="CT30" s="629"/>
      <c r="CU30" s="629"/>
      <c r="CV30" s="629"/>
      <c r="CW30" s="629"/>
      <c r="CX30" s="629"/>
      <c r="CY30" s="630"/>
      <c r="CZ30" s="631">
        <v>8.3000000000000007</v>
      </c>
      <c r="DA30" s="641"/>
      <c r="DB30" s="641"/>
      <c r="DC30" s="642"/>
      <c r="DD30" s="634">
        <v>4274917</v>
      </c>
      <c r="DE30" s="629"/>
      <c r="DF30" s="629"/>
      <c r="DG30" s="629"/>
      <c r="DH30" s="629"/>
      <c r="DI30" s="629"/>
      <c r="DJ30" s="629"/>
      <c r="DK30" s="630"/>
      <c r="DL30" s="634">
        <v>4274917</v>
      </c>
      <c r="DM30" s="629"/>
      <c r="DN30" s="629"/>
      <c r="DO30" s="629"/>
      <c r="DP30" s="629"/>
      <c r="DQ30" s="629"/>
      <c r="DR30" s="629"/>
      <c r="DS30" s="629"/>
      <c r="DT30" s="629"/>
      <c r="DU30" s="629"/>
      <c r="DV30" s="630"/>
      <c r="DW30" s="631">
        <v>14.2</v>
      </c>
      <c r="DX30" s="641"/>
      <c r="DY30" s="641"/>
      <c r="DZ30" s="641"/>
      <c r="EA30" s="641"/>
      <c r="EB30" s="641"/>
      <c r="EC30" s="662"/>
    </row>
    <row r="31" spans="2:133" ht="11.25" customHeight="1">
      <c r="B31" s="625" t="s">
        <v>306</v>
      </c>
      <c r="C31" s="626"/>
      <c r="D31" s="626"/>
      <c r="E31" s="626"/>
      <c r="F31" s="626"/>
      <c r="G31" s="626"/>
      <c r="H31" s="626"/>
      <c r="I31" s="626"/>
      <c r="J31" s="626"/>
      <c r="K31" s="626"/>
      <c r="L31" s="626"/>
      <c r="M31" s="626"/>
      <c r="N31" s="626"/>
      <c r="O31" s="626"/>
      <c r="P31" s="626"/>
      <c r="Q31" s="627"/>
      <c r="R31" s="628">
        <v>205954</v>
      </c>
      <c r="S31" s="629"/>
      <c r="T31" s="629"/>
      <c r="U31" s="629"/>
      <c r="V31" s="629"/>
      <c r="W31" s="629"/>
      <c r="X31" s="629"/>
      <c r="Y31" s="630"/>
      <c r="Z31" s="655">
        <v>0.4</v>
      </c>
      <c r="AA31" s="655"/>
      <c r="AB31" s="655"/>
      <c r="AC31" s="655"/>
      <c r="AD31" s="656" t="s">
        <v>128</v>
      </c>
      <c r="AE31" s="656"/>
      <c r="AF31" s="656"/>
      <c r="AG31" s="656"/>
      <c r="AH31" s="656"/>
      <c r="AI31" s="656"/>
      <c r="AJ31" s="656"/>
      <c r="AK31" s="656"/>
      <c r="AL31" s="631" t="s">
        <v>128</v>
      </c>
      <c r="AM31" s="632"/>
      <c r="AN31" s="632"/>
      <c r="AO31" s="657"/>
      <c r="AP31" s="701" t="s">
        <v>307</v>
      </c>
      <c r="AQ31" s="702"/>
      <c r="AR31" s="702"/>
      <c r="AS31" s="702"/>
      <c r="AT31" s="707" t="s">
        <v>308</v>
      </c>
      <c r="AU31" s="360"/>
      <c r="AV31" s="360"/>
      <c r="AW31" s="360"/>
      <c r="AX31" s="694" t="s">
        <v>187</v>
      </c>
      <c r="AY31" s="695"/>
      <c r="AZ31" s="695"/>
      <c r="BA31" s="695"/>
      <c r="BB31" s="695"/>
      <c r="BC31" s="695"/>
      <c r="BD31" s="695"/>
      <c r="BE31" s="695"/>
      <c r="BF31" s="696"/>
      <c r="BG31" s="697">
        <v>99.5</v>
      </c>
      <c r="BH31" s="698"/>
      <c r="BI31" s="698"/>
      <c r="BJ31" s="698"/>
      <c r="BK31" s="698"/>
      <c r="BL31" s="698"/>
      <c r="BM31" s="699">
        <v>97.9</v>
      </c>
      <c r="BN31" s="698"/>
      <c r="BO31" s="698"/>
      <c r="BP31" s="698"/>
      <c r="BQ31" s="700"/>
      <c r="BR31" s="697">
        <v>99.2</v>
      </c>
      <c r="BS31" s="698"/>
      <c r="BT31" s="698"/>
      <c r="BU31" s="698"/>
      <c r="BV31" s="698"/>
      <c r="BW31" s="698"/>
      <c r="BX31" s="699">
        <v>97.6</v>
      </c>
      <c r="BY31" s="698"/>
      <c r="BZ31" s="698"/>
      <c r="CA31" s="698"/>
      <c r="CB31" s="700"/>
      <c r="CD31" s="717"/>
      <c r="CE31" s="718"/>
      <c r="CF31" s="670" t="s">
        <v>309</v>
      </c>
      <c r="CG31" s="667"/>
      <c r="CH31" s="667"/>
      <c r="CI31" s="667"/>
      <c r="CJ31" s="667"/>
      <c r="CK31" s="667"/>
      <c r="CL31" s="667"/>
      <c r="CM31" s="667"/>
      <c r="CN31" s="667"/>
      <c r="CO31" s="667"/>
      <c r="CP31" s="667"/>
      <c r="CQ31" s="668"/>
      <c r="CR31" s="628">
        <v>327555</v>
      </c>
      <c r="CS31" s="639"/>
      <c r="CT31" s="639"/>
      <c r="CU31" s="639"/>
      <c r="CV31" s="639"/>
      <c r="CW31" s="639"/>
      <c r="CX31" s="639"/>
      <c r="CY31" s="640"/>
      <c r="CZ31" s="631">
        <v>0.6</v>
      </c>
      <c r="DA31" s="641"/>
      <c r="DB31" s="641"/>
      <c r="DC31" s="642"/>
      <c r="DD31" s="634">
        <v>315001</v>
      </c>
      <c r="DE31" s="639"/>
      <c r="DF31" s="639"/>
      <c r="DG31" s="639"/>
      <c r="DH31" s="639"/>
      <c r="DI31" s="639"/>
      <c r="DJ31" s="639"/>
      <c r="DK31" s="640"/>
      <c r="DL31" s="634">
        <v>315001</v>
      </c>
      <c r="DM31" s="639"/>
      <c r="DN31" s="639"/>
      <c r="DO31" s="639"/>
      <c r="DP31" s="639"/>
      <c r="DQ31" s="639"/>
      <c r="DR31" s="639"/>
      <c r="DS31" s="639"/>
      <c r="DT31" s="639"/>
      <c r="DU31" s="639"/>
      <c r="DV31" s="640"/>
      <c r="DW31" s="631">
        <v>1</v>
      </c>
      <c r="DX31" s="641"/>
      <c r="DY31" s="641"/>
      <c r="DZ31" s="641"/>
      <c r="EA31" s="641"/>
      <c r="EB31" s="641"/>
      <c r="EC31" s="662"/>
    </row>
    <row r="32" spans="2:133" ht="11.25" customHeight="1">
      <c r="B32" s="625" t="s">
        <v>310</v>
      </c>
      <c r="C32" s="626"/>
      <c r="D32" s="626"/>
      <c r="E32" s="626"/>
      <c r="F32" s="626"/>
      <c r="G32" s="626"/>
      <c r="H32" s="626"/>
      <c r="I32" s="626"/>
      <c r="J32" s="626"/>
      <c r="K32" s="626"/>
      <c r="L32" s="626"/>
      <c r="M32" s="626"/>
      <c r="N32" s="626"/>
      <c r="O32" s="626"/>
      <c r="P32" s="626"/>
      <c r="Q32" s="627"/>
      <c r="R32" s="628">
        <v>11604140</v>
      </c>
      <c r="S32" s="629"/>
      <c r="T32" s="629"/>
      <c r="U32" s="629"/>
      <c r="V32" s="629"/>
      <c r="W32" s="629"/>
      <c r="X32" s="629"/>
      <c r="Y32" s="630"/>
      <c r="Z32" s="655">
        <v>20.100000000000001</v>
      </c>
      <c r="AA32" s="655"/>
      <c r="AB32" s="655"/>
      <c r="AC32" s="655"/>
      <c r="AD32" s="656" t="s">
        <v>128</v>
      </c>
      <c r="AE32" s="656"/>
      <c r="AF32" s="656"/>
      <c r="AG32" s="656"/>
      <c r="AH32" s="656"/>
      <c r="AI32" s="656"/>
      <c r="AJ32" s="656"/>
      <c r="AK32" s="656"/>
      <c r="AL32" s="631" t="s">
        <v>128</v>
      </c>
      <c r="AM32" s="632"/>
      <c r="AN32" s="632"/>
      <c r="AO32" s="657"/>
      <c r="AP32" s="703"/>
      <c r="AQ32" s="704"/>
      <c r="AR32" s="704"/>
      <c r="AS32" s="704"/>
      <c r="AT32" s="708"/>
      <c r="AU32" s="361" t="s">
        <v>311</v>
      </c>
      <c r="AV32" s="361"/>
      <c r="AW32" s="361"/>
      <c r="AX32" s="625" t="s">
        <v>312</v>
      </c>
      <c r="AY32" s="626"/>
      <c r="AZ32" s="626"/>
      <c r="BA32" s="626"/>
      <c r="BB32" s="626"/>
      <c r="BC32" s="626"/>
      <c r="BD32" s="626"/>
      <c r="BE32" s="626"/>
      <c r="BF32" s="627"/>
      <c r="BG32" s="710">
        <v>99.6</v>
      </c>
      <c r="BH32" s="639"/>
      <c r="BI32" s="639"/>
      <c r="BJ32" s="639"/>
      <c r="BK32" s="639"/>
      <c r="BL32" s="639"/>
      <c r="BM32" s="632">
        <v>98.8</v>
      </c>
      <c r="BN32" s="711"/>
      <c r="BO32" s="711"/>
      <c r="BP32" s="711"/>
      <c r="BQ32" s="666"/>
      <c r="BR32" s="710">
        <v>99.4</v>
      </c>
      <c r="BS32" s="639"/>
      <c r="BT32" s="639"/>
      <c r="BU32" s="639"/>
      <c r="BV32" s="639"/>
      <c r="BW32" s="639"/>
      <c r="BX32" s="632">
        <v>98.4</v>
      </c>
      <c r="BY32" s="711"/>
      <c r="BZ32" s="711"/>
      <c r="CA32" s="711"/>
      <c r="CB32" s="666"/>
      <c r="CD32" s="719"/>
      <c r="CE32" s="720"/>
      <c r="CF32" s="670" t="s">
        <v>313</v>
      </c>
      <c r="CG32" s="667"/>
      <c r="CH32" s="667"/>
      <c r="CI32" s="667"/>
      <c r="CJ32" s="667"/>
      <c r="CK32" s="667"/>
      <c r="CL32" s="667"/>
      <c r="CM32" s="667"/>
      <c r="CN32" s="667"/>
      <c r="CO32" s="667"/>
      <c r="CP32" s="667"/>
      <c r="CQ32" s="668"/>
      <c r="CR32" s="628" t="s">
        <v>128</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128</v>
      </c>
      <c r="DX32" s="641"/>
      <c r="DY32" s="641"/>
      <c r="DZ32" s="641"/>
      <c r="EA32" s="641"/>
      <c r="EB32" s="641"/>
      <c r="EC32" s="662"/>
    </row>
    <row r="33" spans="2:133" ht="11.25" customHeight="1">
      <c r="B33" s="691" t="s">
        <v>314</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5"/>
      <c r="AQ33" s="706"/>
      <c r="AR33" s="706"/>
      <c r="AS33" s="706"/>
      <c r="AT33" s="709"/>
      <c r="AU33" s="362"/>
      <c r="AV33" s="362"/>
      <c r="AW33" s="362"/>
      <c r="AX33" s="605" t="s">
        <v>315</v>
      </c>
      <c r="AY33" s="606"/>
      <c r="AZ33" s="606"/>
      <c r="BA33" s="606"/>
      <c r="BB33" s="606"/>
      <c r="BC33" s="606"/>
      <c r="BD33" s="606"/>
      <c r="BE33" s="606"/>
      <c r="BF33" s="607"/>
      <c r="BG33" s="690">
        <v>99.4</v>
      </c>
      <c r="BH33" s="609"/>
      <c r="BI33" s="609"/>
      <c r="BJ33" s="609"/>
      <c r="BK33" s="609"/>
      <c r="BL33" s="609"/>
      <c r="BM33" s="647">
        <v>97.2</v>
      </c>
      <c r="BN33" s="609"/>
      <c r="BO33" s="609"/>
      <c r="BP33" s="609"/>
      <c r="BQ33" s="658"/>
      <c r="BR33" s="690">
        <v>99</v>
      </c>
      <c r="BS33" s="609"/>
      <c r="BT33" s="609"/>
      <c r="BU33" s="609"/>
      <c r="BV33" s="609"/>
      <c r="BW33" s="609"/>
      <c r="BX33" s="647">
        <v>96.9</v>
      </c>
      <c r="BY33" s="609"/>
      <c r="BZ33" s="609"/>
      <c r="CA33" s="609"/>
      <c r="CB33" s="658"/>
      <c r="CD33" s="670" t="s">
        <v>316</v>
      </c>
      <c r="CE33" s="667"/>
      <c r="CF33" s="667"/>
      <c r="CG33" s="667"/>
      <c r="CH33" s="667"/>
      <c r="CI33" s="667"/>
      <c r="CJ33" s="667"/>
      <c r="CK33" s="667"/>
      <c r="CL33" s="667"/>
      <c r="CM33" s="667"/>
      <c r="CN33" s="667"/>
      <c r="CO33" s="667"/>
      <c r="CP33" s="667"/>
      <c r="CQ33" s="668"/>
      <c r="CR33" s="628">
        <v>22038995</v>
      </c>
      <c r="CS33" s="639"/>
      <c r="CT33" s="639"/>
      <c r="CU33" s="639"/>
      <c r="CV33" s="639"/>
      <c r="CW33" s="639"/>
      <c r="CX33" s="639"/>
      <c r="CY33" s="640"/>
      <c r="CZ33" s="631">
        <v>40.9</v>
      </c>
      <c r="DA33" s="641"/>
      <c r="DB33" s="641"/>
      <c r="DC33" s="642"/>
      <c r="DD33" s="634">
        <v>17164662</v>
      </c>
      <c r="DE33" s="639"/>
      <c r="DF33" s="639"/>
      <c r="DG33" s="639"/>
      <c r="DH33" s="639"/>
      <c r="DI33" s="639"/>
      <c r="DJ33" s="639"/>
      <c r="DK33" s="640"/>
      <c r="DL33" s="634">
        <v>9370346</v>
      </c>
      <c r="DM33" s="639"/>
      <c r="DN33" s="639"/>
      <c r="DO33" s="639"/>
      <c r="DP33" s="639"/>
      <c r="DQ33" s="639"/>
      <c r="DR33" s="639"/>
      <c r="DS33" s="639"/>
      <c r="DT33" s="639"/>
      <c r="DU33" s="639"/>
      <c r="DV33" s="640"/>
      <c r="DW33" s="631">
        <v>31</v>
      </c>
      <c r="DX33" s="641"/>
      <c r="DY33" s="641"/>
      <c r="DZ33" s="641"/>
      <c r="EA33" s="641"/>
      <c r="EB33" s="641"/>
      <c r="EC33" s="662"/>
    </row>
    <row r="34" spans="2:133" ht="11.25" customHeight="1">
      <c r="B34" s="625" t="s">
        <v>317</v>
      </c>
      <c r="C34" s="626"/>
      <c r="D34" s="626"/>
      <c r="E34" s="626"/>
      <c r="F34" s="626"/>
      <c r="G34" s="626"/>
      <c r="H34" s="626"/>
      <c r="I34" s="626"/>
      <c r="J34" s="626"/>
      <c r="K34" s="626"/>
      <c r="L34" s="626"/>
      <c r="M34" s="626"/>
      <c r="N34" s="626"/>
      <c r="O34" s="626"/>
      <c r="P34" s="626"/>
      <c r="Q34" s="627"/>
      <c r="R34" s="628">
        <v>4191327</v>
      </c>
      <c r="S34" s="629"/>
      <c r="T34" s="629"/>
      <c r="U34" s="629"/>
      <c r="V34" s="629"/>
      <c r="W34" s="629"/>
      <c r="X34" s="629"/>
      <c r="Y34" s="630"/>
      <c r="Z34" s="655">
        <v>7.3</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318</v>
      </c>
      <c r="CE34" s="667"/>
      <c r="CF34" s="667"/>
      <c r="CG34" s="667"/>
      <c r="CH34" s="667"/>
      <c r="CI34" s="667"/>
      <c r="CJ34" s="667"/>
      <c r="CK34" s="667"/>
      <c r="CL34" s="667"/>
      <c r="CM34" s="667"/>
      <c r="CN34" s="667"/>
      <c r="CO34" s="667"/>
      <c r="CP34" s="667"/>
      <c r="CQ34" s="668"/>
      <c r="CR34" s="628">
        <v>6753932</v>
      </c>
      <c r="CS34" s="629"/>
      <c r="CT34" s="629"/>
      <c r="CU34" s="629"/>
      <c r="CV34" s="629"/>
      <c r="CW34" s="629"/>
      <c r="CX34" s="629"/>
      <c r="CY34" s="630"/>
      <c r="CZ34" s="631">
        <v>12.5</v>
      </c>
      <c r="DA34" s="641"/>
      <c r="DB34" s="641"/>
      <c r="DC34" s="642"/>
      <c r="DD34" s="634">
        <v>4893131</v>
      </c>
      <c r="DE34" s="629"/>
      <c r="DF34" s="629"/>
      <c r="DG34" s="629"/>
      <c r="DH34" s="629"/>
      <c r="DI34" s="629"/>
      <c r="DJ34" s="629"/>
      <c r="DK34" s="630"/>
      <c r="DL34" s="634">
        <v>4121710</v>
      </c>
      <c r="DM34" s="629"/>
      <c r="DN34" s="629"/>
      <c r="DO34" s="629"/>
      <c r="DP34" s="629"/>
      <c r="DQ34" s="629"/>
      <c r="DR34" s="629"/>
      <c r="DS34" s="629"/>
      <c r="DT34" s="629"/>
      <c r="DU34" s="629"/>
      <c r="DV34" s="630"/>
      <c r="DW34" s="631">
        <v>13.6</v>
      </c>
      <c r="DX34" s="641"/>
      <c r="DY34" s="641"/>
      <c r="DZ34" s="641"/>
      <c r="EA34" s="641"/>
      <c r="EB34" s="641"/>
      <c r="EC34" s="662"/>
    </row>
    <row r="35" spans="2:133" ht="11.25" customHeight="1">
      <c r="B35" s="625" t="s">
        <v>319</v>
      </c>
      <c r="C35" s="626"/>
      <c r="D35" s="626"/>
      <c r="E35" s="626"/>
      <c r="F35" s="626"/>
      <c r="G35" s="626"/>
      <c r="H35" s="626"/>
      <c r="I35" s="626"/>
      <c r="J35" s="626"/>
      <c r="K35" s="626"/>
      <c r="L35" s="626"/>
      <c r="M35" s="626"/>
      <c r="N35" s="626"/>
      <c r="O35" s="626"/>
      <c r="P35" s="626"/>
      <c r="Q35" s="627"/>
      <c r="R35" s="628">
        <v>38964</v>
      </c>
      <c r="S35" s="629"/>
      <c r="T35" s="629"/>
      <c r="U35" s="629"/>
      <c r="V35" s="629"/>
      <c r="W35" s="629"/>
      <c r="X35" s="629"/>
      <c r="Y35" s="630"/>
      <c r="Z35" s="655">
        <v>0.1</v>
      </c>
      <c r="AA35" s="655"/>
      <c r="AB35" s="655"/>
      <c r="AC35" s="655"/>
      <c r="AD35" s="656">
        <v>12864</v>
      </c>
      <c r="AE35" s="656"/>
      <c r="AF35" s="656"/>
      <c r="AG35" s="656"/>
      <c r="AH35" s="656"/>
      <c r="AI35" s="656"/>
      <c r="AJ35" s="656"/>
      <c r="AK35" s="656"/>
      <c r="AL35" s="631">
        <v>0</v>
      </c>
      <c r="AM35" s="632"/>
      <c r="AN35" s="632"/>
      <c r="AO35" s="657"/>
      <c r="AP35" s="218"/>
      <c r="AQ35" s="687" t="s">
        <v>320</v>
      </c>
      <c r="AR35" s="688"/>
      <c r="AS35" s="688"/>
      <c r="AT35" s="688"/>
      <c r="AU35" s="688"/>
      <c r="AV35" s="688"/>
      <c r="AW35" s="688"/>
      <c r="AX35" s="688"/>
      <c r="AY35" s="688"/>
      <c r="AZ35" s="688"/>
      <c r="BA35" s="688"/>
      <c r="BB35" s="688"/>
      <c r="BC35" s="688"/>
      <c r="BD35" s="688"/>
      <c r="BE35" s="688"/>
      <c r="BF35" s="689"/>
      <c r="BG35" s="687" t="s">
        <v>321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322</v>
      </c>
      <c r="CE35" s="667"/>
      <c r="CF35" s="667"/>
      <c r="CG35" s="667"/>
      <c r="CH35" s="667"/>
      <c r="CI35" s="667"/>
      <c r="CJ35" s="667"/>
      <c r="CK35" s="667"/>
      <c r="CL35" s="667"/>
      <c r="CM35" s="667"/>
      <c r="CN35" s="667"/>
      <c r="CO35" s="667"/>
      <c r="CP35" s="667"/>
      <c r="CQ35" s="668"/>
      <c r="CR35" s="628">
        <v>594987</v>
      </c>
      <c r="CS35" s="639"/>
      <c r="CT35" s="639"/>
      <c r="CU35" s="639"/>
      <c r="CV35" s="639"/>
      <c r="CW35" s="639"/>
      <c r="CX35" s="639"/>
      <c r="CY35" s="640"/>
      <c r="CZ35" s="631">
        <v>1.1000000000000001</v>
      </c>
      <c r="DA35" s="641"/>
      <c r="DB35" s="641"/>
      <c r="DC35" s="642"/>
      <c r="DD35" s="634">
        <v>438608</v>
      </c>
      <c r="DE35" s="639"/>
      <c r="DF35" s="639"/>
      <c r="DG35" s="639"/>
      <c r="DH35" s="639"/>
      <c r="DI35" s="639"/>
      <c r="DJ35" s="639"/>
      <c r="DK35" s="640"/>
      <c r="DL35" s="634">
        <v>438608</v>
      </c>
      <c r="DM35" s="639"/>
      <c r="DN35" s="639"/>
      <c r="DO35" s="639"/>
      <c r="DP35" s="639"/>
      <c r="DQ35" s="639"/>
      <c r="DR35" s="639"/>
      <c r="DS35" s="639"/>
      <c r="DT35" s="639"/>
      <c r="DU35" s="639"/>
      <c r="DV35" s="640"/>
      <c r="DW35" s="631">
        <v>1.5</v>
      </c>
      <c r="DX35" s="641"/>
      <c r="DY35" s="641"/>
      <c r="DZ35" s="641"/>
      <c r="EA35" s="641"/>
      <c r="EB35" s="641"/>
      <c r="EC35" s="662"/>
    </row>
    <row r="36" spans="2:133" ht="11.25" customHeight="1">
      <c r="B36" s="625" t="s">
        <v>323</v>
      </c>
      <c r="C36" s="626"/>
      <c r="D36" s="626"/>
      <c r="E36" s="626"/>
      <c r="F36" s="626"/>
      <c r="G36" s="626"/>
      <c r="H36" s="626"/>
      <c r="I36" s="626"/>
      <c r="J36" s="626"/>
      <c r="K36" s="626"/>
      <c r="L36" s="626"/>
      <c r="M36" s="626"/>
      <c r="N36" s="626"/>
      <c r="O36" s="626"/>
      <c r="P36" s="626"/>
      <c r="Q36" s="627"/>
      <c r="R36" s="628">
        <v>892325</v>
      </c>
      <c r="S36" s="629"/>
      <c r="T36" s="629"/>
      <c r="U36" s="629"/>
      <c r="V36" s="629"/>
      <c r="W36" s="629"/>
      <c r="X36" s="629"/>
      <c r="Y36" s="630"/>
      <c r="Z36" s="655">
        <v>1.5</v>
      </c>
      <c r="AA36" s="655"/>
      <c r="AB36" s="655"/>
      <c r="AC36" s="655"/>
      <c r="AD36" s="656" t="s">
        <v>128</v>
      </c>
      <c r="AE36" s="656"/>
      <c r="AF36" s="656"/>
      <c r="AG36" s="656"/>
      <c r="AH36" s="656"/>
      <c r="AI36" s="656"/>
      <c r="AJ36" s="656"/>
      <c r="AK36" s="656"/>
      <c r="AL36" s="631" t="s">
        <v>128</v>
      </c>
      <c r="AM36" s="632"/>
      <c r="AN36" s="632"/>
      <c r="AO36" s="657"/>
      <c r="AP36" s="218"/>
      <c r="AQ36" s="678" t="s">
        <v>324</v>
      </c>
      <c r="AR36" s="679"/>
      <c r="AS36" s="679"/>
      <c r="AT36" s="679"/>
      <c r="AU36" s="679"/>
      <c r="AV36" s="679"/>
      <c r="AW36" s="679"/>
      <c r="AX36" s="679"/>
      <c r="AY36" s="680"/>
      <c r="AZ36" s="681">
        <v>6652493</v>
      </c>
      <c r="BA36" s="682"/>
      <c r="BB36" s="682"/>
      <c r="BC36" s="682"/>
      <c r="BD36" s="682"/>
      <c r="BE36" s="682"/>
      <c r="BF36" s="683"/>
      <c r="BG36" s="684" t="s">
        <v>325</v>
      </c>
      <c r="BH36" s="685"/>
      <c r="BI36" s="685"/>
      <c r="BJ36" s="685"/>
      <c r="BK36" s="685"/>
      <c r="BL36" s="685"/>
      <c r="BM36" s="685"/>
      <c r="BN36" s="685"/>
      <c r="BO36" s="685"/>
      <c r="BP36" s="685"/>
      <c r="BQ36" s="685"/>
      <c r="BR36" s="685"/>
      <c r="BS36" s="685"/>
      <c r="BT36" s="685"/>
      <c r="BU36" s="686"/>
      <c r="BV36" s="681">
        <v>87434</v>
      </c>
      <c r="BW36" s="682"/>
      <c r="BX36" s="682"/>
      <c r="BY36" s="682"/>
      <c r="BZ36" s="682"/>
      <c r="CA36" s="682"/>
      <c r="CB36" s="683"/>
      <c r="CD36" s="670" t="s">
        <v>326</v>
      </c>
      <c r="CE36" s="667"/>
      <c r="CF36" s="667"/>
      <c r="CG36" s="667"/>
      <c r="CH36" s="667"/>
      <c r="CI36" s="667"/>
      <c r="CJ36" s="667"/>
      <c r="CK36" s="667"/>
      <c r="CL36" s="667"/>
      <c r="CM36" s="667"/>
      <c r="CN36" s="667"/>
      <c r="CO36" s="667"/>
      <c r="CP36" s="667"/>
      <c r="CQ36" s="668"/>
      <c r="CR36" s="628">
        <v>5062588</v>
      </c>
      <c r="CS36" s="629"/>
      <c r="CT36" s="629"/>
      <c r="CU36" s="629"/>
      <c r="CV36" s="629"/>
      <c r="CW36" s="629"/>
      <c r="CX36" s="629"/>
      <c r="CY36" s="630"/>
      <c r="CZ36" s="631">
        <v>9.4</v>
      </c>
      <c r="DA36" s="641"/>
      <c r="DB36" s="641"/>
      <c r="DC36" s="642"/>
      <c r="DD36" s="634">
        <v>3766243</v>
      </c>
      <c r="DE36" s="629"/>
      <c r="DF36" s="629"/>
      <c r="DG36" s="629"/>
      <c r="DH36" s="629"/>
      <c r="DI36" s="629"/>
      <c r="DJ36" s="629"/>
      <c r="DK36" s="630"/>
      <c r="DL36" s="634">
        <v>1107234</v>
      </c>
      <c r="DM36" s="629"/>
      <c r="DN36" s="629"/>
      <c r="DO36" s="629"/>
      <c r="DP36" s="629"/>
      <c r="DQ36" s="629"/>
      <c r="DR36" s="629"/>
      <c r="DS36" s="629"/>
      <c r="DT36" s="629"/>
      <c r="DU36" s="629"/>
      <c r="DV36" s="630"/>
      <c r="DW36" s="631">
        <v>3.7</v>
      </c>
      <c r="DX36" s="641"/>
      <c r="DY36" s="641"/>
      <c r="DZ36" s="641"/>
      <c r="EA36" s="641"/>
      <c r="EB36" s="641"/>
      <c r="EC36" s="662"/>
    </row>
    <row r="37" spans="2:133" ht="11.25" customHeight="1">
      <c r="B37" s="625" t="s">
        <v>327</v>
      </c>
      <c r="C37" s="626"/>
      <c r="D37" s="626"/>
      <c r="E37" s="626"/>
      <c r="F37" s="626"/>
      <c r="G37" s="626"/>
      <c r="H37" s="626"/>
      <c r="I37" s="626"/>
      <c r="J37" s="626"/>
      <c r="K37" s="626"/>
      <c r="L37" s="626"/>
      <c r="M37" s="626"/>
      <c r="N37" s="626"/>
      <c r="O37" s="626"/>
      <c r="P37" s="626"/>
      <c r="Q37" s="627"/>
      <c r="R37" s="628">
        <v>1700477</v>
      </c>
      <c r="S37" s="629"/>
      <c r="T37" s="629"/>
      <c r="U37" s="629"/>
      <c r="V37" s="629"/>
      <c r="W37" s="629"/>
      <c r="X37" s="629"/>
      <c r="Y37" s="630"/>
      <c r="Z37" s="655">
        <v>2.9</v>
      </c>
      <c r="AA37" s="655"/>
      <c r="AB37" s="655"/>
      <c r="AC37" s="655"/>
      <c r="AD37" s="656" t="s">
        <v>128</v>
      </c>
      <c r="AE37" s="656"/>
      <c r="AF37" s="656"/>
      <c r="AG37" s="656"/>
      <c r="AH37" s="656"/>
      <c r="AI37" s="656"/>
      <c r="AJ37" s="656"/>
      <c r="AK37" s="656"/>
      <c r="AL37" s="631" t="s">
        <v>128</v>
      </c>
      <c r="AM37" s="632"/>
      <c r="AN37" s="632"/>
      <c r="AO37" s="657"/>
      <c r="AQ37" s="663" t="s">
        <v>328</v>
      </c>
      <c r="AR37" s="664"/>
      <c r="AS37" s="664"/>
      <c r="AT37" s="664"/>
      <c r="AU37" s="664"/>
      <c r="AV37" s="664"/>
      <c r="AW37" s="664"/>
      <c r="AX37" s="664"/>
      <c r="AY37" s="665"/>
      <c r="AZ37" s="628">
        <v>1548992</v>
      </c>
      <c r="BA37" s="629"/>
      <c r="BB37" s="629"/>
      <c r="BC37" s="629"/>
      <c r="BD37" s="639"/>
      <c r="BE37" s="639"/>
      <c r="BF37" s="666"/>
      <c r="BG37" s="670" t="s">
        <v>329</v>
      </c>
      <c r="BH37" s="667"/>
      <c r="BI37" s="667"/>
      <c r="BJ37" s="667"/>
      <c r="BK37" s="667"/>
      <c r="BL37" s="667"/>
      <c r="BM37" s="667"/>
      <c r="BN37" s="667"/>
      <c r="BO37" s="667"/>
      <c r="BP37" s="667"/>
      <c r="BQ37" s="667"/>
      <c r="BR37" s="667"/>
      <c r="BS37" s="667"/>
      <c r="BT37" s="667"/>
      <c r="BU37" s="668"/>
      <c r="BV37" s="628">
        <v>-101751</v>
      </c>
      <c r="BW37" s="629"/>
      <c r="BX37" s="629"/>
      <c r="BY37" s="629"/>
      <c r="BZ37" s="629"/>
      <c r="CA37" s="629"/>
      <c r="CB37" s="669"/>
      <c r="CD37" s="670" t="s">
        <v>330</v>
      </c>
      <c r="CE37" s="667"/>
      <c r="CF37" s="667"/>
      <c r="CG37" s="667"/>
      <c r="CH37" s="667"/>
      <c r="CI37" s="667"/>
      <c r="CJ37" s="667"/>
      <c r="CK37" s="667"/>
      <c r="CL37" s="667"/>
      <c r="CM37" s="667"/>
      <c r="CN37" s="667"/>
      <c r="CO37" s="667"/>
      <c r="CP37" s="667"/>
      <c r="CQ37" s="668"/>
      <c r="CR37" s="628">
        <v>52361</v>
      </c>
      <c r="CS37" s="639"/>
      <c r="CT37" s="639"/>
      <c r="CU37" s="639"/>
      <c r="CV37" s="639"/>
      <c r="CW37" s="639"/>
      <c r="CX37" s="639"/>
      <c r="CY37" s="640"/>
      <c r="CZ37" s="631">
        <v>0.1</v>
      </c>
      <c r="DA37" s="641"/>
      <c r="DB37" s="641"/>
      <c r="DC37" s="642"/>
      <c r="DD37" s="634">
        <v>52361</v>
      </c>
      <c r="DE37" s="639"/>
      <c r="DF37" s="639"/>
      <c r="DG37" s="639"/>
      <c r="DH37" s="639"/>
      <c r="DI37" s="639"/>
      <c r="DJ37" s="639"/>
      <c r="DK37" s="640"/>
      <c r="DL37" s="634">
        <v>52361</v>
      </c>
      <c r="DM37" s="639"/>
      <c r="DN37" s="639"/>
      <c r="DO37" s="639"/>
      <c r="DP37" s="639"/>
      <c r="DQ37" s="639"/>
      <c r="DR37" s="639"/>
      <c r="DS37" s="639"/>
      <c r="DT37" s="639"/>
      <c r="DU37" s="639"/>
      <c r="DV37" s="640"/>
      <c r="DW37" s="631">
        <v>0.2</v>
      </c>
      <c r="DX37" s="641"/>
      <c r="DY37" s="641"/>
      <c r="DZ37" s="641"/>
      <c r="EA37" s="641"/>
      <c r="EB37" s="641"/>
      <c r="EC37" s="662"/>
    </row>
    <row r="38" spans="2:133" ht="11.25" customHeight="1">
      <c r="B38" s="625" t="s">
        <v>331</v>
      </c>
      <c r="C38" s="626"/>
      <c r="D38" s="626"/>
      <c r="E38" s="626"/>
      <c r="F38" s="626"/>
      <c r="G38" s="626"/>
      <c r="H38" s="626"/>
      <c r="I38" s="626"/>
      <c r="J38" s="626"/>
      <c r="K38" s="626"/>
      <c r="L38" s="626"/>
      <c r="M38" s="626"/>
      <c r="N38" s="626"/>
      <c r="O38" s="626"/>
      <c r="P38" s="626"/>
      <c r="Q38" s="627"/>
      <c r="R38" s="628">
        <v>3234228</v>
      </c>
      <c r="S38" s="629"/>
      <c r="T38" s="629"/>
      <c r="U38" s="629"/>
      <c r="V38" s="629"/>
      <c r="W38" s="629"/>
      <c r="X38" s="629"/>
      <c r="Y38" s="630"/>
      <c r="Z38" s="655">
        <v>5.6</v>
      </c>
      <c r="AA38" s="655"/>
      <c r="AB38" s="655"/>
      <c r="AC38" s="655"/>
      <c r="AD38" s="656" t="s">
        <v>128</v>
      </c>
      <c r="AE38" s="656"/>
      <c r="AF38" s="656"/>
      <c r="AG38" s="656"/>
      <c r="AH38" s="656"/>
      <c r="AI38" s="656"/>
      <c r="AJ38" s="656"/>
      <c r="AK38" s="656"/>
      <c r="AL38" s="631" t="s">
        <v>128</v>
      </c>
      <c r="AM38" s="632"/>
      <c r="AN38" s="632"/>
      <c r="AO38" s="657"/>
      <c r="AQ38" s="663" t="s">
        <v>332</v>
      </c>
      <c r="AR38" s="664"/>
      <c r="AS38" s="664"/>
      <c r="AT38" s="664"/>
      <c r="AU38" s="664"/>
      <c r="AV38" s="664"/>
      <c r="AW38" s="664"/>
      <c r="AX38" s="664"/>
      <c r="AY38" s="665"/>
      <c r="AZ38" s="628">
        <v>254835</v>
      </c>
      <c r="BA38" s="629"/>
      <c r="BB38" s="629"/>
      <c r="BC38" s="629"/>
      <c r="BD38" s="639"/>
      <c r="BE38" s="639"/>
      <c r="BF38" s="666"/>
      <c r="BG38" s="670" t="s">
        <v>333</v>
      </c>
      <c r="BH38" s="667"/>
      <c r="BI38" s="667"/>
      <c r="BJ38" s="667"/>
      <c r="BK38" s="667"/>
      <c r="BL38" s="667"/>
      <c r="BM38" s="667"/>
      <c r="BN38" s="667"/>
      <c r="BO38" s="667"/>
      <c r="BP38" s="667"/>
      <c r="BQ38" s="667"/>
      <c r="BR38" s="667"/>
      <c r="BS38" s="667"/>
      <c r="BT38" s="667"/>
      <c r="BU38" s="668"/>
      <c r="BV38" s="628">
        <v>14856</v>
      </c>
      <c r="BW38" s="629"/>
      <c r="BX38" s="629"/>
      <c r="BY38" s="629"/>
      <c r="BZ38" s="629"/>
      <c r="CA38" s="629"/>
      <c r="CB38" s="669"/>
      <c r="CD38" s="670" t="s">
        <v>334</v>
      </c>
      <c r="CE38" s="667"/>
      <c r="CF38" s="667"/>
      <c r="CG38" s="667"/>
      <c r="CH38" s="667"/>
      <c r="CI38" s="667"/>
      <c r="CJ38" s="667"/>
      <c r="CK38" s="667"/>
      <c r="CL38" s="667"/>
      <c r="CM38" s="667"/>
      <c r="CN38" s="667"/>
      <c r="CO38" s="667"/>
      <c r="CP38" s="667"/>
      <c r="CQ38" s="668"/>
      <c r="CR38" s="628">
        <v>4777100</v>
      </c>
      <c r="CS38" s="629"/>
      <c r="CT38" s="629"/>
      <c r="CU38" s="629"/>
      <c r="CV38" s="629"/>
      <c r="CW38" s="629"/>
      <c r="CX38" s="629"/>
      <c r="CY38" s="630"/>
      <c r="CZ38" s="631">
        <v>8.9</v>
      </c>
      <c r="DA38" s="641"/>
      <c r="DB38" s="641"/>
      <c r="DC38" s="642"/>
      <c r="DD38" s="634">
        <v>3861318</v>
      </c>
      <c r="DE38" s="629"/>
      <c r="DF38" s="629"/>
      <c r="DG38" s="629"/>
      <c r="DH38" s="629"/>
      <c r="DI38" s="629"/>
      <c r="DJ38" s="629"/>
      <c r="DK38" s="630"/>
      <c r="DL38" s="634">
        <v>3499210</v>
      </c>
      <c r="DM38" s="629"/>
      <c r="DN38" s="629"/>
      <c r="DO38" s="629"/>
      <c r="DP38" s="629"/>
      <c r="DQ38" s="629"/>
      <c r="DR38" s="629"/>
      <c r="DS38" s="629"/>
      <c r="DT38" s="629"/>
      <c r="DU38" s="629"/>
      <c r="DV38" s="630"/>
      <c r="DW38" s="631">
        <v>11.6</v>
      </c>
      <c r="DX38" s="641"/>
      <c r="DY38" s="641"/>
      <c r="DZ38" s="641"/>
      <c r="EA38" s="641"/>
      <c r="EB38" s="641"/>
      <c r="EC38" s="662"/>
    </row>
    <row r="39" spans="2:133" ht="11.25" customHeight="1">
      <c r="B39" s="625" t="s">
        <v>335</v>
      </c>
      <c r="C39" s="626"/>
      <c r="D39" s="626"/>
      <c r="E39" s="626"/>
      <c r="F39" s="626"/>
      <c r="G39" s="626"/>
      <c r="H39" s="626"/>
      <c r="I39" s="626"/>
      <c r="J39" s="626"/>
      <c r="K39" s="626"/>
      <c r="L39" s="626"/>
      <c r="M39" s="626"/>
      <c r="N39" s="626"/>
      <c r="O39" s="626"/>
      <c r="P39" s="626"/>
      <c r="Q39" s="627"/>
      <c r="R39" s="628">
        <v>1152063</v>
      </c>
      <c r="S39" s="629"/>
      <c r="T39" s="629"/>
      <c r="U39" s="629"/>
      <c r="V39" s="629"/>
      <c r="W39" s="629"/>
      <c r="X39" s="629"/>
      <c r="Y39" s="630"/>
      <c r="Z39" s="655">
        <v>2</v>
      </c>
      <c r="AA39" s="655"/>
      <c r="AB39" s="655"/>
      <c r="AC39" s="655"/>
      <c r="AD39" s="656">
        <v>4077</v>
      </c>
      <c r="AE39" s="656"/>
      <c r="AF39" s="656"/>
      <c r="AG39" s="656"/>
      <c r="AH39" s="656"/>
      <c r="AI39" s="656"/>
      <c r="AJ39" s="656"/>
      <c r="AK39" s="656"/>
      <c r="AL39" s="631">
        <v>0</v>
      </c>
      <c r="AM39" s="632"/>
      <c r="AN39" s="632"/>
      <c r="AO39" s="657"/>
      <c r="AQ39" s="663" t="s">
        <v>336</v>
      </c>
      <c r="AR39" s="664"/>
      <c r="AS39" s="664"/>
      <c r="AT39" s="664"/>
      <c r="AU39" s="664"/>
      <c r="AV39" s="664"/>
      <c r="AW39" s="664"/>
      <c r="AX39" s="664"/>
      <c r="AY39" s="665"/>
      <c r="AZ39" s="628">
        <v>96168</v>
      </c>
      <c r="BA39" s="629"/>
      <c r="BB39" s="629"/>
      <c r="BC39" s="629"/>
      <c r="BD39" s="639"/>
      <c r="BE39" s="639"/>
      <c r="BF39" s="666"/>
      <c r="BG39" s="670" t="s">
        <v>337</v>
      </c>
      <c r="BH39" s="667"/>
      <c r="BI39" s="667"/>
      <c r="BJ39" s="667"/>
      <c r="BK39" s="667"/>
      <c r="BL39" s="667"/>
      <c r="BM39" s="667"/>
      <c r="BN39" s="667"/>
      <c r="BO39" s="667"/>
      <c r="BP39" s="667"/>
      <c r="BQ39" s="667"/>
      <c r="BR39" s="667"/>
      <c r="BS39" s="667"/>
      <c r="BT39" s="667"/>
      <c r="BU39" s="668"/>
      <c r="BV39" s="628">
        <v>22687</v>
      </c>
      <c r="BW39" s="629"/>
      <c r="BX39" s="629"/>
      <c r="BY39" s="629"/>
      <c r="BZ39" s="629"/>
      <c r="CA39" s="629"/>
      <c r="CB39" s="669"/>
      <c r="CD39" s="670" t="s">
        <v>338</v>
      </c>
      <c r="CE39" s="667"/>
      <c r="CF39" s="667"/>
      <c r="CG39" s="667"/>
      <c r="CH39" s="667"/>
      <c r="CI39" s="667"/>
      <c r="CJ39" s="667"/>
      <c r="CK39" s="667"/>
      <c r="CL39" s="667"/>
      <c r="CM39" s="667"/>
      <c r="CN39" s="667"/>
      <c r="CO39" s="667"/>
      <c r="CP39" s="667"/>
      <c r="CQ39" s="668"/>
      <c r="CR39" s="628">
        <v>3815074</v>
      </c>
      <c r="CS39" s="639"/>
      <c r="CT39" s="639"/>
      <c r="CU39" s="639"/>
      <c r="CV39" s="639"/>
      <c r="CW39" s="639"/>
      <c r="CX39" s="639"/>
      <c r="CY39" s="640"/>
      <c r="CZ39" s="631">
        <v>7.1</v>
      </c>
      <c r="DA39" s="641"/>
      <c r="DB39" s="641"/>
      <c r="DC39" s="642"/>
      <c r="DD39" s="634">
        <v>3806304</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2"/>
    </row>
    <row r="40" spans="2:133" ht="11.25" customHeight="1">
      <c r="B40" s="625" t="s">
        <v>339</v>
      </c>
      <c r="C40" s="626"/>
      <c r="D40" s="626"/>
      <c r="E40" s="626"/>
      <c r="F40" s="626"/>
      <c r="G40" s="626"/>
      <c r="H40" s="626"/>
      <c r="I40" s="626"/>
      <c r="J40" s="626"/>
      <c r="K40" s="626"/>
      <c r="L40" s="626"/>
      <c r="M40" s="626"/>
      <c r="N40" s="626"/>
      <c r="O40" s="626"/>
      <c r="P40" s="626"/>
      <c r="Q40" s="627"/>
      <c r="R40" s="628">
        <v>4022300</v>
      </c>
      <c r="S40" s="629"/>
      <c r="T40" s="629"/>
      <c r="U40" s="629"/>
      <c r="V40" s="629"/>
      <c r="W40" s="629"/>
      <c r="X40" s="629"/>
      <c r="Y40" s="630"/>
      <c r="Z40" s="655">
        <v>7</v>
      </c>
      <c r="AA40" s="655"/>
      <c r="AB40" s="655"/>
      <c r="AC40" s="655"/>
      <c r="AD40" s="656" t="s">
        <v>128</v>
      </c>
      <c r="AE40" s="656"/>
      <c r="AF40" s="656"/>
      <c r="AG40" s="656"/>
      <c r="AH40" s="656"/>
      <c r="AI40" s="656"/>
      <c r="AJ40" s="656"/>
      <c r="AK40" s="656"/>
      <c r="AL40" s="631" t="s">
        <v>128</v>
      </c>
      <c r="AM40" s="632"/>
      <c r="AN40" s="632"/>
      <c r="AO40" s="657"/>
      <c r="AQ40" s="663" t="s">
        <v>340</v>
      </c>
      <c r="AR40" s="664"/>
      <c r="AS40" s="664"/>
      <c r="AT40" s="664"/>
      <c r="AU40" s="664"/>
      <c r="AV40" s="664"/>
      <c r="AW40" s="664"/>
      <c r="AX40" s="664"/>
      <c r="AY40" s="665"/>
      <c r="AZ40" s="628">
        <v>71566</v>
      </c>
      <c r="BA40" s="629"/>
      <c r="BB40" s="629"/>
      <c r="BC40" s="629"/>
      <c r="BD40" s="639"/>
      <c r="BE40" s="639"/>
      <c r="BF40" s="666"/>
      <c r="BG40" s="671" t="s">
        <v>341</v>
      </c>
      <c r="BH40" s="672"/>
      <c r="BI40" s="672"/>
      <c r="BJ40" s="672"/>
      <c r="BK40" s="672"/>
      <c r="BL40" s="363"/>
      <c r="BM40" s="667" t="s">
        <v>342</v>
      </c>
      <c r="BN40" s="667"/>
      <c r="BO40" s="667"/>
      <c r="BP40" s="667"/>
      <c r="BQ40" s="667"/>
      <c r="BR40" s="667"/>
      <c r="BS40" s="667"/>
      <c r="BT40" s="667"/>
      <c r="BU40" s="668"/>
      <c r="BV40" s="628">
        <v>91</v>
      </c>
      <c r="BW40" s="629"/>
      <c r="BX40" s="629"/>
      <c r="BY40" s="629"/>
      <c r="BZ40" s="629"/>
      <c r="CA40" s="629"/>
      <c r="CB40" s="669"/>
      <c r="CD40" s="670" t="s">
        <v>343</v>
      </c>
      <c r="CE40" s="667"/>
      <c r="CF40" s="667"/>
      <c r="CG40" s="667"/>
      <c r="CH40" s="667"/>
      <c r="CI40" s="667"/>
      <c r="CJ40" s="667"/>
      <c r="CK40" s="667"/>
      <c r="CL40" s="667"/>
      <c r="CM40" s="667"/>
      <c r="CN40" s="667"/>
      <c r="CO40" s="667"/>
      <c r="CP40" s="667"/>
      <c r="CQ40" s="668"/>
      <c r="CR40" s="628">
        <v>1035314</v>
      </c>
      <c r="CS40" s="629"/>
      <c r="CT40" s="629"/>
      <c r="CU40" s="629"/>
      <c r="CV40" s="629"/>
      <c r="CW40" s="629"/>
      <c r="CX40" s="629"/>
      <c r="CY40" s="630"/>
      <c r="CZ40" s="631">
        <v>1.9</v>
      </c>
      <c r="DA40" s="641"/>
      <c r="DB40" s="641"/>
      <c r="DC40" s="642"/>
      <c r="DD40" s="634">
        <v>399058</v>
      </c>
      <c r="DE40" s="629"/>
      <c r="DF40" s="629"/>
      <c r="DG40" s="629"/>
      <c r="DH40" s="629"/>
      <c r="DI40" s="629"/>
      <c r="DJ40" s="629"/>
      <c r="DK40" s="630"/>
      <c r="DL40" s="634">
        <v>203584</v>
      </c>
      <c r="DM40" s="629"/>
      <c r="DN40" s="629"/>
      <c r="DO40" s="629"/>
      <c r="DP40" s="629"/>
      <c r="DQ40" s="629"/>
      <c r="DR40" s="629"/>
      <c r="DS40" s="629"/>
      <c r="DT40" s="629"/>
      <c r="DU40" s="629"/>
      <c r="DV40" s="630"/>
      <c r="DW40" s="631">
        <v>0.7</v>
      </c>
      <c r="DX40" s="641"/>
      <c r="DY40" s="641"/>
      <c r="DZ40" s="641"/>
      <c r="EA40" s="641"/>
      <c r="EB40" s="641"/>
      <c r="EC40" s="662"/>
    </row>
    <row r="41" spans="2:133" ht="11.25" customHeight="1">
      <c r="B41" s="625" t="s">
        <v>344</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3" t="s">
        <v>345</v>
      </c>
      <c r="AR41" s="664"/>
      <c r="AS41" s="664"/>
      <c r="AT41" s="664"/>
      <c r="AU41" s="664"/>
      <c r="AV41" s="664"/>
      <c r="AW41" s="664"/>
      <c r="AX41" s="664"/>
      <c r="AY41" s="665"/>
      <c r="AZ41" s="628">
        <v>990055</v>
      </c>
      <c r="BA41" s="629"/>
      <c r="BB41" s="629"/>
      <c r="BC41" s="629"/>
      <c r="BD41" s="639"/>
      <c r="BE41" s="639"/>
      <c r="BF41" s="666"/>
      <c r="BG41" s="671"/>
      <c r="BH41" s="672"/>
      <c r="BI41" s="672"/>
      <c r="BJ41" s="672"/>
      <c r="BK41" s="672"/>
      <c r="BL41" s="363"/>
      <c r="BM41" s="667" t="s">
        <v>346</v>
      </c>
      <c r="BN41" s="667"/>
      <c r="BO41" s="667"/>
      <c r="BP41" s="667"/>
      <c r="BQ41" s="667"/>
      <c r="BR41" s="667"/>
      <c r="BS41" s="667"/>
      <c r="BT41" s="667"/>
      <c r="BU41" s="668"/>
      <c r="BV41" s="628" t="s">
        <v>128</v>
      </c>
      <c r="BW41" s="629"/>
      <c r="BX41" s="629"/>
      <c r="BY41" s="629"/>
      <c r="BZ41" s="629"/>
      <c r="CA41" s="629"/>
      <c r="CB41" s="669"/>
      <c r="CD41" s="670" t="s">
        <v>347</v>
      </c>
      <c r="CE41" s="667"/>
      <c r="CF41" s="667"/>
      <c r="CG41" s="667"/>
      <c r="CH41" s="667"/>
      <c r="CI41" s="667"/>
      <c r="CJ41" s="667"/>
      <c r="CK41" s="667"/>
      <c r="CL41" s="667"/>
      <c r="CM41" s="667"/>
      <c r="CN41" s="667"/>
      <c r="CO41" s="667"/>
      <c r="CP41" s="667"/>
      <c r="CQ41" s="668"/>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348</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75" t="s">
        <v>349</v>
      </c>
      <c r="AR42" s="676"/>
      <c r="AS42" s="676"/>
      <c r="AT42" s="676"/>
      <c r="AU42" s="676"/>
      <c r="AV42" s="676"/>
      <c r="AW42" s="676"/>
      <c r="AX42" s="676"/>
      <c r="AY42" s="677"/>
      <c r="AZ42" s="608">
        <v>3690877</v>
      </c>
      <c r="BA42" s="643"/>
      <c r="BB42" s="643"/>
      <c r="BC42" s="643"/>
      <c r="BD42" s="609"/>
      <c r="BE42" s="609"/>
      <c r="BF42" s="658"/>
      <c r="BG42" s="673"/>
      <c r="BH42" s="674"/>
      <c r="BI42" s="674"/>
      <c r="BJ42" s="674"/>
      <c r="BK42" s="674"/>
      <c r="BL42" s="364"/>
      <c r="BM42" s="659" t="s">
        <v>350</v>
      </c>
      <c r="BN42" s="659"/>
      <c r="BO42" s="659"/>
      <c r="BP42" s="659"/>
      <c r="BQ42" s="659"/>
      <c r="BR42" s="659"/>
      <c r="BS42" s="659"/>
      <c r="BT42" s="659"/>
      <c r="BU42" s="660"/>
      <c r="BV42" s="608">
        <v>379</v>
      </c>
      <c r="BW42" s="643"/>
      <c r="BX42" s="643"/>
      <c r="BY42" s="643"/>
      <c r="BZ42" s="643"/>
      <c r="CA42" s="643"/>
      <c r="CB42" s="661"/>
      <c r="CD42" s="625" t="s">
        <v>351</v>
      </c>
      <c r="CE42" s="626"/>
      <c r="CF42" s="626"/>
      <c r="CG42" s="626"/>
      <c r="CH42" s="626"/>
      <c r="CI42" s="626"/>
      <c r="CJ42" s="626"/>
      <c r="CK42" s="626"/>
      <c r="CL42" s="626"/>
      <c r="CM42" s="626"/>
      <c r="CN42" s="626"/>
      <c r="CO42" s="626"/>
      <c r="CP42" s="626"/>
      <c r="CQ42" s="627"/>
      <c r="CR42" s="628">
        <v>5216790</v>
      </c>
      <c r="CS42" s="639"/>
      <c r="CT42" s="639"/>
      <c r="CU42" s="639"/>
      <c r="CV42" s="639"/>
      <c r="CW42" s="639"/>
      <c r="CX42" s="639"/>
      <c r="CY42" s="640"/>
      <c r="CZ42" s="631">
        <v>9.6999999999999993</v>
      </c>
      <c r="DA42" s="641"/>
      <c r="DB42" s="641"/>
      <c r="DC42" s="642"/>
      <c r="DD42" s="634">
        <v>1157410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352</v>
      </c>
      <c r="C43" s="626"/>
      <c r="D43" s="626"/>
      <c r="E43" s="626"/>
      <c r="F43" s="626"/>
      <c r="G43" s="626"/>
      <c r="H43" s="626"/>
      <c r="I43" s="626"/>
      <c r="J43" s="626"/>
      <c r="K43" s="626"/>
      <c r="L43" s="626"/>
      <c r="M43" s="626"/>
      <c r="N43" s="626"/>
      <c r="O43" s="626"/>
      <c r="P43" s="626"/>
      <c r="Q43" s="627"/>
      <c r="R43" s="628">
        <v>1300000</v>
      </c>
      <c r="S43" s="629"/>
      <c r="T43" s="629"/>
      <c r="U43" s="629"/>
      <c r="V43" s="629"/>
      <c r="W43" s="629"/>
      <c r="X43" s="629"/>
      <c r="Y43" s="630"/>
      <c r="Z43" s="655">
        <v>2.2999999999999998</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353</v>
      </c>
      <c r="CE43" s="626"/>
      <c r="CF43" s="626"/>
      <c r="CG43" s="626"/>
      <c r="CH43" s="626"/>
      <c r="CI43" s="626"/>
      <c r="CJ43" s="626"/>
      <c r="CK43" s="626"/>
      <c r="CL43" s="626"/>
      <c r="CM43" s="626"/>
      <c r="CN43" s="626"/>
      <c r="CO43" s="626"/>
      <c r="CP43" s="626"/>
      <c r="CQ43" s="627"/>
      <c r="CR43" s="628">
        <v>271798</v>
      </c>
      <c r="CS43" s="639"/>
      <c r="CT43" s="639"/>
      <c r="CU43" s="639"/>
      <c r="CV43" s="639"/>
      <c r="CW43" s="639"/>
      <c r="CX43" s="639"/>
      <c r="CY43" s="640"/>
      <c r="CZ43" s="631">
        <v>0.5</v>
      </c>
      <c r="DA43" s="641"/>
      <c r="DB43" s="641"/>
      <c r="DC43" s="642"/>
      <c r="DD43" s="634">
        <v>271798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354</v>
      </c>
      <c r="C44" s="606"/>
      <c r="D44" s="606"/>
      <c r="E44" s="606"/>
      <c r="F44" s="606"/>
      <c r="G44" s="606"/>
      <c r="H44" s="606"/>
      <c r="I44" s="606"/>
      <c r="J44" s="606"/>
      <c r="K44" s="606"/>
      <c r="L44" s="606"/>
      <c r="M44" s="606"/>
      <c r="N44" s="606"/>
      <c r="O44" s="606"/>
      <c r="P44" s="606"/>
      <c r="Q44" s="607"/>
      <c r="R44" s="608">
        <v>57661953</v>
      </c>
      <c r="S44" s="643"/>
      <c r="T44" s="643"/>
      <c r="U44" s="643"/>
      <c r="V44" s="643"/>
      <c r="W44" s="643"/>
      <c r="X44" s="643"/>
      <c r="Y44" s="644"/>
      <c r="Z44" s="645">
        <v>100</v>
      </c>
      <c r="AA44" s="645"/>
      <c r="AB44" s="645"/>
      <c r="AC44" s="645"/>
      <c r="AD44" s="646">
        <v>28903532</v>
      </c>
      <c r="AE44" s="646"/>
      <c r="AF44" s="646"/>
      <c r="AG44" s="646"/>
      <c r="AH44" s="646"/>
      <c r="AI44" s="646"/>
      <c r="AJ44" s="646"/>
      <c r="AK44" s="646"/>
      <c r="AL44" s="611">
        <v>100</v>
      </c>
      <c r="AM44" s="647"/>
      <c r="AN44" s="647"/>
      <c r="AO44" s="648"/>
      <c r="CD44" s="649" t="s">
        <v>301</v>
      </c>
      <c r="CE44" s="650"/>
      <c r="CF44" s="625" t="s">
        <v>355</v>
      </c>
      <c r="CG44" s="626"/>
      <c r="CH44" s="626"/>
      <c r="CI44" s="626"/>
      <c r="CJ44" s="626"/>
      <c r="CK44" s="626"/>
      <c r="CL44" s="626"/>
      <c r="CM44" s="626"/>
      <c r="CN44" s="626"/>
      <c r="CO44" s="626"/>
      <c r="CP44" s="626"/>
      <c r="CQ44" s="627"/>
      <c r="CR44" s="628">
        <v>5161261</v>
      </c>
      <c r="CS44" s="629"/>
      <c r="CT44" s="629"/>
      <c r="CU44" s="629"/>
      <c r="CV44" s="629"/>
      <c r="CW44" s="629"/>
      <c r="CX44" s="629"/>
      <c r="CY44" s="630"/>
      <c r="CZ44" s="631">
        <v>9.6</v>
      </c>
      <c r="DA44" s="632"/>
      <c r="DB44" s="632"/>
      <c r="DC44" s="633"/>
      <c r="DD44" s="634">
        <v>1153361</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356</v>
      </c>
      <c r="CG45" s="626"/>
      <c r="CH45" s="626"/>
      <c r="CI45" s="626"/>
      <c r="CJ45" s="626"/>
      <c r="CK45" s="626"/>
      <c r="CL45" s="626"/>
      <c r="CM45" s="626"/>
      <c r="CN45" s="626"/>
      <c r="CO45" s="626"/>
      <c r="CP45" s="626"/>
      <c r="CQ45" s="627"/>
      <c r="CR45" s="628">
        <v>2767891</v>
      </c>
      <c r="CS45" s="639"/>
      <c r="CT45" s="639"/>
      <c r="CU45" s="639"/>
      <c r="CV45" s="639"/>
      <c r="CW45" s="639"/>
      <c r="CX45" s="639"/>
      <c r="CY45" s="640"/>
      <c r="CZ45" s="631">
        <v>5.0999999999999996</v>
      </c>
      <c r="DA45" s="641"/>
      <c r="DB45" s="641"/>
      <c r="DC45" s="642"/>
      <c r="DD45" s="634">
        <v>116912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358</v>
      </c>
      <c r="CG46" s="626"/>
      <c r="CH46" s="626"/>
      <c r="CI46" s="626"/>
      <c r="CJ46" s="626"/>
      <c r="CK46" s="626"/>
      <c r="CL46" s="626"/>
      <c r="CM46" s="626"/>
      <c r="CN46" s="626"/>
      <c r="CO46" s="626"/>
      <c r="CP46" s="626"/>
      <c r="CQ46" s="627"/>
      <c r="CR46" s="628">
        <v>1937082</v>
      </c>
      <c r="CS46" s="629"/>
      <c r="CT46" s="629"/>
      <c r="CU46" s="629"/>
      <c r="CV46" s="629"/>
      <c r="CW46" s="629"/>
      <c r="CX46" s="629"/>
      <c r="CY46" s="630"/>
      <c r="CZ46" s="631">
        <v>3.6</v>
      </c>
      <c r="DA46" s="632"/>
      <c r="DB46" s="632"/>
      <c r="DC46" s="633"/>
      <c r="DD46" s="634">
        <v>914961</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359</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360</v>
      </c>
      <c r="CG47" s="626"/>
      <c r="CH47" s="626"/>
      <c r="CI47" s="626"/>
      <c r="CJ47" s="626"/>
      <c r="CK47" s="626"/>
      <c r="CL47" s="626"/>
      <c r="CM47" s="626"/>
      <c r="CN47" s="626"/>
      <c r="CO47" s="626"/>
      <c r="CP47" s="626"/>
      <c r="CQ47" s="627"/>
      <c r="CR47" s="628">
        <v>55529</v>
      </c>
      <c r="CS47" s="639"/>
      <c r="CT47" s="639"/>
      <c r="CU47" s="639"/>
      <c r="CV47" s="639"/>
      <c r="CW47" s="639"/>
      <c r="CX47" s="639"/>
      <c r="CY47" s="640"/>
      <c r="CZ47" s="631">
        <v>0.1</v>
      </c>
      <c r="DA47" s="641"/>
      <c r="DB47" s="641"/>
      <c r="DC47" s="642"/>
      <c r="DD47" s="634">
        <v>4049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361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362</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363</v>
      </c>
      <c r="CE49" s="606"/>
      <c r="CF49" s="606"/>
      <c r="CG49" s="606"/>
      <c r="CH49" s="606"/>
      <c r="CI49" s="606"/>
      <c r="CJ49" s="606"/>
      <c r="CK49" s="606"/>
      <c r="CL49" s="606"/>
      <c r="CM49" s="606"/>
      <c r="CN49" s="606"/>
      <c r="CO49" s="606"/>
      <c r="CP49" s="606"/>
      <c r="CQ49" s="607"/>
      <c r="CR49" s="608">
        <v>53822004</v>
      </c>
      <c r="CS49" s="609"/>
      <c r="CT49" s="609"/>
      <c r="CU49" s="609"/>
      <c r="CV49" s="609"/>
      <c r="CW49" s="609"/>
      <c r="CX49" s="609"/>
      <c r="CY49" s="610"/>
      <c r="CZ49" s="611">
        <v>100</v>
      </c>
      <c r="DA49" s="612"/>
      <c r="DB49" s="612"/>
      <c r="DC49" s="613"/>
      <c r="DD49" s="614">
        <v>34295052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z1ONk77iN5s7vhsUR6E+cCSflI/Q30SgL0b2J95eIL0IGLGHJYSeiqvILmpDRoyxKEOO7vzOaDpxOCzq3qf6A==" saltValue="xsI8pGwCsmLb7+J26gRIs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364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365</v>
      </c>
      <c r="DK2" s="751"/>
      <c r="DL2" s="751"/>
      <c r="DM2" s="751"/>
      <c r="DN2" s="751"/>
      <c r="DO2" s="752"/>
      <c r="DP2" s="224"/>
      <c r="DQ2" s="750" t="s">
        <v>366</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367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369</v>
      </c>
      <c r="B5" s="756"/>
      <c r="C5" s="756"/>
      <c r="D5" s="756"/>
      <c r="E5" s="756"/>
      <c r="F5" s="756"/>
      <c r="G5" s="756"/>
      <c r="H5" s="756"/>
      <c r="I5" s="756"/>
      <c r="J5" s="756"/>
      <c r="K5" s="756"/>
      <c r="L5" s="756"/>
      <c r="M5" s="756"/>
      <c r="N5" s="756"/>
      <c r="O5" s="756"/>
      <c r="P5" s="757"/>
      <c r="Q5" s="761" t="s">
        <v>370</v>
      </c>
      <c r="R5" s="762"/>
      <c r="S5" s="762"/>
      <c r="T5" s="762"/>
      <c r="U5" s="763"/>
      <c r="V5" s="761" t="s">
        <v>371</v>
      </c>
      <c r="W5" s="762"/>
      <c r="X5" s="762"/>
      <c r="Y5" s="762"/>
      <c r="Z5" s="763"/>
      <c r="AA5" s="761" t="s">
        <v>372</v>
      </c>
      <c r="AB5" s="762"/>
      <c r="AC5" s="762"/>
      <c r="AD5" s="762"/>
      <c r="AE5" s="762"/>
      <c r="AF5" s="767" t="s">
        <v>373</v>
      </c>
      <c r="AG5" s="762"/>
      <c r="AH5" s="762"/>
      <c r="AI5" s="762"/>
      <c r="AJ5" s="768"/>
      <c r="AK5" s="762" t="s">
        <v>374</v>
      </c>
      <c r="AL5" s="762"/>
      <c r="AM5" s="762"/>
      <c r="AN5" s="762"/>
      <c r="AO5" s="763"/>
      <c r="AP5" s="761" t="s">
        <v>375</v>
      </c>
      <c r="AQ5" s="762"/>
      <c r="AR5" s="762"/>
      <c r="AS5" s="762"/>
      <c r="AT5" s="763"/>
      <c r="AU5" s="761" t="s">
        <v>376</v>
      </c>
      <c r="AV5" s="762"/>
      <c r="AW5" s="762"/>
      <c r="AX5" s="762"/>
      <c r="AY5" s="768"/>
      <c r="AZ5" s="228"/>
      <c r="BA5" s="228"/>
      <c r="BB5" s="228"/>
      <c r="BC5" s="228"/>
      <c r="BD5" s="228"/>
      <c r="BE5" s="229"/>
      <c r="BF5" s="229"/>
      <c r="BG5" s="229"/>
      <c r="BH5" s="229"/>
      <c r="BI5" s="229"/>
      <c r="BJ5" s="229"/>
      <c r="BK5" s="229"/>
      <c r="BL5" s="229"/>
      <c r="BM5" s="229"/>
      <c r="BN5" s="229"/>
      <c r="BO5" s="229"/>
      <c r="BP5" s="229"/>
      <c r="BQ5" s="755" t="s">
        <v>377</v>
      </c>
      <c r="BR5" s="756"/>
      <c r="BS5" s="756"/>
      <c r="BT5" s="756"/>
      <c r="BU5" s="756"/>
      <c r="BV5" s="756"/>
      <c r="BW5" s="756"/>
      <c r="BX5" s="756"/>
      <c r="BY5" s="756"/>
      <c r="BZ5" s="756"/>
      <c r="CA5" s="756"/>
      <c r="CB5" s="756"/>
      <c r="CC5" s="756"/>
      <c r="CD5" s="756"/>
      <c r="CE5" s="756"/>
      <c r="CF5" s="756"/>
      <c r="CG5" s="757"/>
      <c r="CH5" s="761" t="s">
        <v>378</v>
      </c>
      <c r="CI5" s="762"/>
      <c r="CJ5" s="762"/>
      <c r="CK5" s="762"/>
      <c r="CL5" s="763"/>
      <c r="CM5" s="761" t="s">
        <v>379</v>
      </c>
      <c r="CN5" s="762"/>
      <c r="CO5" s="762"/>
      <c r="CP5" s="762"/>
      <c r="CQ5" s="763"/>
      <c r="CR5" s="761" t="s">
        <v>380</v>
      </c>
      <c r="CS5" s="762"/>
      <c r="CT5" s="762"/>
      <c r="CU5" s="762"/>
      <c r="CV5" s="763"/>
      <c r="CW5" s="761" t="s">
        <v>381</v>
      </c>
      <c r="CX5" s="762"/>
      <c r="CY5" s="762"/>
      <c r="CZ5" s="762"/>
      <c r="DA5" s="763"/>
      <c r="DB5" s="761" t="s">
        <v>382</v>
      </c>
      <c r="DC5" s="762"/>
      <c r="DD5" s="762"/>
      <c r="DE5" s="762"/>
      <c r="DF5" s="763"/>
      <c r="DG5" s="791" t="s">
        <v>383</v>
      </c>
      <c r="DH5" s="792"/>
      <c r="DI5" s="792"/>
      <c r="DJ5" s="792"/>
      <c r="DK5" s="793"/>
      <c r="DL5" s="791" t="s">
        <v>384</v>
      </c>
      <c r="DM5" s="792"/>
      <c r="DN5" s="792"/>
      <c r="DO5" s="792"/>
      <c r="DP5" s="793"/>
      <c r="DQ5" s="761" t="s">
        <v>385</v>
      </c>
      <c r="DR5" s="762"/>
      <c r="DS5" s="762"/>
      <c r="DT5" s="762"/>
      <c r="DU5" s="763"/>
      <c r="DV5" s="761" t="s">
        <v>376</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c r="A7" s="232">
        <v>1</v>
      </c>
      <c r="B7" s="777" t="s">
        <v>386</v>
      </c>
      <c r="C7" s="778"/>
      <c r="D7" s="778"/>
      <c r="E7" s="778"/>
      <c r="F7" s="778"/>
      <c r="G7" s="778"/>
      <c r="H7" s="778"/>
      <c r="I7" s="778"/>
      <c r="J7" s="778"/>
      <c r="K7" s="778"/>
      <c r="L7" s="778"/>
      <c r="M7" s="778"/>
      <c r="N7" s="778"/>
      <c r="O7" s="778"/>
      <c r="P7" s="779"/>
      <c r="Q7" s="780">
        <v>57583</v>
      </c>
      <c r="R7" s="781"/>
      <c r="S7" s="781"/>
      <c r="T7" s="781"/>
      <c r="U7" s="781"/>
      <c r="V7" s="781">
        <v>53757</v>
      </c>
      <c r="W7" s="781"/>
      <c r="X7" s="781"/>
      <c r="Y7" s="781"/>
      <c r="Z7" s="781"/>
      <c r="AA7" s="781">
        <v>3827</v>
      </c>
      <c r="AB7" s="781"/>
      <c r="AC7" s="781"/>
      <c r="AD7" s="781"/>
      <c r="AE7" s="782"/>
      <c r="AF7" s="783">
        <v>3785</v>
      </c>
      <c r="AG7" s="784"/>
      <c r="AH7" s="784"/>
      <c r="AI7" s="784"/>
      <c r="AJ7" s="785"/>
      <c r="AK7" s="786">
        <v>1578</v>
      </c>
      <c r="AL7" s="787"/>
      <c r="AM7" s="787"/>
      <c r="AN7" s="787"/>
      <c r="AO7" s="787"/>
      <c r="AP7" s="787">
        <v>61591</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579</v>
      </c>
      <c r="BT7" s="775"/>
      <c r="BU7" s="775"/>
      <c r="BV7" s="775"/>
      <c r="BW7" s="775"/>
      <c r="BX7" s="775"/>
      <c r="BY7" s="775"/>
      <c r="BZ7" s="775"/>
      <c r="CA7" s="775"/>
      <c r="CB7" s="775"/>
      <c r="CC7" s="775"/>
      <c r="CD7" s="775"/>
      <c r="CE7" s="775"/>
      <c r="CF7" s="775"/>
      <c r="CG7" s="790"/>
      <c r="CH7" s="771">
        <v>3</v>
      </c>
      <c r="CI7" s="772"/>
      <c r="CJ7" s="772"/>
      <c r="CK7" s="772"/>
      <c r="CL7" s="773"/>
      <c r="CM7" s="771">
        <v>30</v>
      </c>
      <c r="CN7" s="772"/>
      <c r="CO7" s="772"/>
      <c r="CP7" s="772"/>
      <c r="CQ7" s="773"/>
      <c r="CR7" s="771">
        <v>10</v>
      </c>
      <c r="CS7" s="772"/>
      <c r="CT7" s="772"/>
      <c r="CU7" s="772"/>
      <c r="CV7" s="773"/>
      <c r="CW7" s="771" t="s">
        <v>595</v>
      </c>
      <c r="CX7" s="772"/>
      <c r="CY7" s="772"/>
      <c r="CZ7" s="772"/>
      <c r="DA7" s="773"/>
      <c r="DB7" s="771" t="s">
        <v>595</v>
      </c>
      <c r="DC7" s="772"/>
      <c r="DD7" s="772"/>
      <c r="DE7" s="772"/>
      <c r="DF7" s="773"/>
      <c r="DG7" s="771" t="s">
        <v>595</v>
      </c>
      <c r="DH7" s="772"/>
      <c r="DI7" s="772"/>
      <c r="DJ7" s="772"/>
      <c r="DK7" s="773"/>
      <c r="DL7" s="771" t="s">
        <v>595</v>
      </c>
      <c r="DM7" s="772"/>
      <c r="DN7" s="772"/>
      <c r="DO7" s="772"/>
      <c r="DP7" s="773"/>
      <c r="DQ7" s="771" t="s">
        <v>595</v>
      </c>
      <c r="DR7" s="772"/>
      <c r="DS7" s="772"/>
      <c r="DT7" s="772"/>
      <c r="DU7" s="773"/>
      <c r="DV7" s="774"/>
      <c r="DW7" s="775"/>
      <c r="DX7" s="775"/>
      <c r="DY7" s="775"/>
      <c r="DZ7" s="776"/>
      <c r="EA7" s="230"/>
    </row>
    <row r="8" spans="1:131" s="231" customFormat="1" ht="26.25" customHeight="1">
      <c r="A8" s="234">
        <v>2</v>
      </c>
      <c r="B8" s="808" t="s">
        <v>387</v>
      </c>
      <c r="C8" s="809"/>
      <c r="D8" s="809"/>
      <c r="E8" s="809"/>
      <c r="F8" s="809"/>
      <c r="G8" s="809"/>
      <c r="H8" s="809"/>
      <c r="I8" s="809"/>
      <c r="J8" s="809"/>
      <c r="K8" s="809"/>
      <c r="L8" s="809"/>
      <c r="M8" s="809"/>
      <c r="N8" s="809"/>
      <c r="O8" s="809"/>
      <c r="P8" s="810"/>
      <c r="Q8" s="811">
        <v>113</v>
      </c>
      <c r="R8" s="812"/>
      <c r="S8" s="812"/>
      <c r="T8" s="812"/>
      <c r="U8" s="812"/>
      <c r="V8" s="812">
        <v>113</v>
      </c>
      <c r="W8" s="812"/>
      <c r="X8" s="812"/>
      <c r="Y8" s="812"/>
      <c r="Z8" s="812"/>
      <c r="AA8" s="812">
        <v>0</v>
      </c>
      <c r="AB8" s="812"/>
      <c r="AC8" s="812"/>
      <c r="AD8" s="812"/>
      <c r="AE8" s="813"/>
      <c r="AF8" s="814" t="s">
        <v>129</v>
      </c>
      <c r="AG8" s="815"/>
      <c r="AH8" s="815"/>
      <c r="AI8" s="815"/>
      <c r="AJ8" s="816"/>
      <c r="AK8" s="797">
        <v>75</v>
      </c>
      <c r="AL8" s="798"/>
      <c r="AM8" s="798"/>
      <c r="AN8" s="798"/>
      <c r="AO8" s="798"/>
      <c r="AP8" s="798">
        <v>49</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580</v>
      </c>
      <c r="BT8" s="802"/>
      <c r="BU8" s="802"/>
      <c r="BV8" s="802"/>
      <c r="BW8" s="802"/>
      <c r="BX8" s="802"/>
      <c r="BY8" s="802"/>
      <c r="BZ8" s="802"/>
      <c r="CA8" s="802"/>
      <c r="CB8" s="802"/>
      <c r="CC8" s="802"/>
      <c r="CD8" s="802"/>
      <c r="CE8" s="802"/>
      <c r="CF8" s="802"/>
      <c r="CG8" s="803"/>
      <c r="CH8" s="804">
        <v>8</v>
      </c>
      <c r="CI8" s="805"/>
      <c r="CJ8" s="805"/>
      <c r="CK8" s="805"/>
      <c r="CL8" s="806"/>
      <c r="CM8" s="804">
        <v>99</v>
      </c>
      <c r="CN8" s="805"/>
      <c r="CO8" s="805"/>
      <c r="CP8" s="805"/>
      <c r="CQ8" s="806"/>
      <c r="CR8" s="804">
        <v>25</v>
      </c>
      <c r="CS8" s="805"/>
      <c r="CT8" s="805"/>
      <c r="CU8" s="805"/>
      <c r="CV8" s="806"/>
      <c r="CW8" s="804">
        <v>1</v>
      </c>
      <c r="CX8" s="805"/>
      <c r="CY8" s="805"/>
      <c r="CZ8" s="805"/>
      <c r="DA8" s="806"/>
      <c r="DB8" s="804" t="s">
        <v>514</v>
      </c>
      <c r="DC8" s="805"/>
      <c r="DD8" s="805"/>
      <c r="DE8" s="805"/>
      <c r="DF8" s="806"/>
      <c r="DG8" s="804" t="s">
        <v>514</v>
      </c>
      <c r="DH8" s="805"/>
      <c r="DI8" s="805"/>
      <c r="DJ8" s="805"/>
      <c r="DK8" s="806"/>
      <c r="DL8" s="804" t="s">
        <v>514</v>
      </c>
      <c r="DM8" s="805"/>
      <c r="DN8" s="805"/>
      <c r="DO8" s="805"/>
      <c r="DP8" s="806"/>
      <c r="DQ8" s="804" t="s">
        <v>514</v>
      </c>
      <c r="DR8" s="805"/>
      <c r="DS8" s="805"/>
      <c r="DT8" s="805"/>
      <c r="DU8" s="806"/>
      <c r="DV8" s="801"/>
      <c r="DW8" s="802"/>
      <c r="DX8" s="802"/>
      <c r="DY8" s="802"/>
      <c r="DZ8" s="807"/>
      <c r="EA8" s="230"/>
    </row>
    <row r="9" spans="1:131" s="231" customFormat="1" ht="26.25" customHeight="1">
      <c r="A9" s="234">
        <v>3</v>
      </c>
      <c r="B9" s="808" t="s">
        <v>388</v>
      </c>
      <c r="C9" s="809"/>
      <c r="D9" s="809"/>
      <c r="E9" s="809"/>
      <c r="F9" s="809"/>
      <c r="G9" s="809"/>
      <c r="H9" s="809"/>
      <c r="I9" s="809"/>
      <c r="J9" s="809"/>
      <c r="K9" s="809"/>
      <c r="L9" s="809"/>
      <c r="M9" s="809"/>
      <c r="N9" s="809"/>
      <c r="O9" s="809"/>
      <c r="P9" s="810"/>
      <c r="Q9" s="811">
        <v>0</v>
      </c>
      <c r="R9" s="812"/>
      <c r="S9" s="812"/>
      <c r="T9" s="812"/>
      <c r="U9" s="812"/>
      <c r="V9" s="812">
        <v>0</v>
      </c>
      <c r="W9" s="812"/>
      <c r="X9" s="812"/>
      <c r="Y9" s="812"/>
      <c r="Z9" s="812"/>
      <c r="AA9" s="812">
        <v>0</v>
      </c>
      <c r="AB9" s="812"/>
      <c r="AC9" s="812"/>
      <c r="AD9" s="812"/>
      <c r="AE9" s="813"/>
      <c r="AF9" s="814" t="s">
        <v>129</v>
      </c>
      <c r="AG9" s="815"/>
      <c r="AH9" s="815"/>
      <c r="AI9" s="815"/>
      <c r="AJ9" s="816"/>
      <c r="AK9" s="797" t="s">
        <v>589</v>
      </c>
      <c r="AL9" s="798"/>
      <c r="AM9" s="798"/>
      <c r="AN9" s="798"/>
      <c r="AO9" s="798"/>
      <c r="AP9" s="798" t="s">
        <v>589</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581</v>
      </c>
      <c r="BT9" s="802"/>
      <c r="BU9" s="802"/>
      <c r="BV9" s="802"/>
      <c r="BW9" s="802"/>
      <c r="BX9" s="802"/>
      <c r="BY9" s="802"/>
      <c r="BZ9" s="802"/>
      <c r="CA9" s="802"/>
      <c r="CB9" s="802"/>
      <c r="CC9" s="802"/>
      <c r="CD9" s="802"/>
      <c r="CE9" s="802"/>
      <c r="CF9" s="802"/>
      <c r="CG9" s="803"/>
      <c r="CH9" s="804">
        <v>0</v>
      </c>
      <c r="CI9" s="805"/>
      <c r="CJ9" s="805"/>
      <c r="CK9" s="805"/>
      <c r="CL9" s="806"/>
      <c r="CM9" s="804">
        <v>108</v>
      </c>
      <c r="CN9" s="805"/>
      <c r="CO9" s="805"/>
      <c r="CP9" s="805"/>
      <c r="CQ9" s="806"/>
      <c r="CR9" s="804">
        <v>5</v>
      </c>
      <c r="CS9" s="805"/>
      <c r="CT9" s="805"/>
      <c r="CU9" s="805"/>
      <c r="CV9" s="806"/>
      <c r="CW9" s="804" t="s">
        <v>596</v>
      </c>
      <c r="CX9" s="805"/>
      <c r="CY9" s="805"/>
      <c r="CZ9" s="805"/>
      <c r="DA9" s="806"/>
      <c r="DB9" s="804">
        <v>23</v>
      </c>
      <c r="DC9" s="805"/>
      <c r="DD9" s="805"/>
      <c r="DE9" s="805"/>
      <c r="DF9" s="806"/>
      <c r="DG9" s="804" t="s">
        <v>596</v>
      </c>
      <c r="DH9" s="805"/>
      <c r="DI9" s="805"/>
      <c r="DJ9" s="805"/>
      <c r="DK9" s="806"/>
      <c r="DL9" s="804" t="s">
        <v>596</v>
      </c>
      <c r="DM9" s="805"/>
      <c r="DN9" s="805"/>
      <c r="DO9" s="805"/>
      <c r="DP9" s="806"/>
      <c r="DQ9" s="804">
        <v>21</v>
      </c>
      <c r="DR9" s="805"/>
      <c r="DS9" s="805"/>
      <c r="DT9" s="805"/>
      <c r="DU9" s="806"/>
      <c r="DV9" s="801"/>
      <c r="DW9" s="802"/>
      <c r="DX9" s="802"/>
      <c r="DY9" s="802"/>
      <c r="DZ9" s="807"/>
      <c r="EA9" s="230"/>
    </row>
    <row r="10" spans="1:131" s="231" customFormat="1" ht="26.25" customHeight="1">
      <c r="A10" s="234">
        <v>4</v>
      </c>
      <c r="B10" s="808" t="s">
        <v>389</v>
      </c>
      <c r="C10" s="809"/>
      <c r="D10" s="809"/>
      <c r="E10" s="809"/>
      <c r="F10" s="809"/>
      <c r="G10" s="809"/>
      <c r="H10" s="809"/>
      <c r="I10" s="809"/>
      <c r="J10" s="809"/>
      <c r="K10" s="809"/>
      <c r="L10" s="809"/>
      <c r="M10" s="809"/>
      <c r="N10" s="809"/>
      <c r="O10" s="809"/>
      <c r="P10" s="810"/>
      <c r="Q10" s="811">
        <v>23</v>
      </c>
      <c r="R10" s="812"/>
      <c r="S10" s="812"/>
      <c r="T10" s="812"/>
      <c r="U10" s="812"/>
      <c r="V10" s="812">
        <v>10</v>
      </c>
      <c r="W10" s="812"/>
      <c r="X10" s="812"/>
      <c r="Y10" s="812"/>
      <c r="Z10" s="812"/>
      <c r="AA10" s="812">
        <v>13</v>
      </c>
      <c r="AB10" s="812"/>
      <c r="AC10" s="812"/>
      <c r="AD10" s="812"/>
      <c r="AE10" s="813"/>
      <c r="AF10" s="814">
        <v>13</v>
      </c>
      <c r="AG10" s="815"/>
      <c r="AH10" s="815"/>
      <c r="AI10" s="815"/>
      <c r="AJ10" s="816"/>
      <c r="AK10" s="797" t="s">
        <v>589</v>
      </c>
      <c r="AL10" s="798"/>
      <c r="AM10" s="798"/>
      <c r="AN10" s="798"/>
      <c r="AO10" s="798"/>
      <c r="AP10" s="798" t="s">
        <v>589</v>
      </c>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582</v>
      </c>
      <c r="BT10" s="802"/>
      <c r="BU10" s="802"/>
      <c r="BV10" s="802"/>
      <c r="BW10" s="802"/>
      <c r="BX10" s="802"/>
      <c r="BY10" s="802"/>
      <c r="BZ10" s="802"/>
      <c r="CA10" s="802"/>
      <c r="CB10" s="802"/>
      <c r="CC10" s="802"/>
      <c r="CD10" s="802"/>
      <c r="CE10" s="802"/>
      <c r="CF10" s="802"/>
      <c r="CG10" s="803"/>
      <c r="CH10" s="804">
        <v>-12</v>
      </c>
      <c r="CI10" s="805"/>
      <c r="CJ10" s="805"/>
      <c r="CK10" s="805"/>
      <c r="CL10" s="806"/>
      <c r="CM10" s="804">
        <v>215</v>
      </c>
      <c r="CN10" s="805"/>
      <c r="CO10" s="805"/>
      <c r="CP10" s="805"/>
      <c r="CQ10" s="806"/>
      <c r="CR10" s="804">
        <v>250</v>
      </c>
      <c r="CS10" s="805"/>
      <c r="CT10" s="805"/>
      <c r="CU10" s="805"/>
      <c r="CV10" s="806"/>
      <c r="CW10" s="804" t="s">
        <v>514</v>
      </c>
      <c r="CX10" s="805"/>
      <c r="CY10" s="805"/>
      <c r="CZ10" s="805"/>
      <c r="DA10" s="806"/>
      <c r="DB10" s="804" t="s">
        <v>514</v>
      </c>
      <c r="DC10" s="805"/>
      <c r="DD10" s="805"/>
      <c r="DE10" s="805"/>
      <c r="DF10" s="806"/>
      <c r="DG10" s="804" t="s">
        <v>514</v>
      </c>
      <c r="DH10" s="805"/>
      <c r="DI10" s="805"/>
      <c r="DJ10" s="805"/>
      <c r="DK10" s="806"/>
      <c r="DL10" s="804" t="s">
        <v>514</v>
      </c>
      <c r="DM10" s="805"/>
      <c r="DN10" s="805"/>
      <c r="DO10" s="805"/>
      <c r="DP10" s="806"/>
      <c r="DQ10" s="804" t="s">
        <v>514</v>
      </c>
      <c r="DR10" s="805"/>
      <c r="DS10" s="805"/>
      <c r="DT10" s="805"/>
      <c r="DU10" s="806"/>
      <c r="DV10" s="801"/>
      <c r="DW10" s="802"/>
      <c r="DX10" s="802"/>
      <c r="DY10" s="802"/>
      <c r="DZ10" s="807"/>
      <c r="EA10" s="230"/>
    </row>
    <row r="11" spans="1:131" s="231" customFormat="1" ht="26.25" customHeight="1">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t="s">
        <v>583</v>
      </c>
      <c r="BT11" s="802"/>
      <c r="BU11" s="802"/>
      <c r="BV11" s="802"/>
      <c r="BW11" s="802"/>
      <c r="BX11" s="802"/>
      <c r="BY11" s="802"/>
      <c r="BZ11" s="802"/>
      <c r="CA11" s="802"/>
      <c r="CB11" s="802"/>
      <c r="CC11" s="802"/>
      <c r="CD11" s="802"/>
      <c r="CE11" s="802"/>
      <c r="CF11" s="802"/>
      <c r="CG11" s="803"/>
      <c r="CH11" s="804">
        <v>17</v>
      </c>
      <c r="CI11" s="805"/>
      <c r="CJ11" s="805"/>
      <c r="CK11" s="805"/>
      <c r="CL11" s="806"/>
      <c r="CM11" s="804">
        <v>5</v>
      </c>
      <c r="CN11" s="805"/>
      <c r="CO11" s="805"/>
      <c r="CP11" s="805"/>
      <c r="CQ11" s="806"/>
      <c r="CR11" s="804">
        <v>5</v>
      </c>
      <c r="CS11" s="805"/>
      <c r="CT11" s="805"/>
      <c r="CU11" s="805"/>
      <c r="CV11" s="806"/>
      <c r="CW11" s="804">
        <v>85</v>
      </c>
      <c r="CX11" s="805"/>
      <c r="CY11" s="805"/>
      <c r="CZ11" s="805"/>
      <c r="DA11" s="806"/>
      <c r="DB11" s="804" t="s">
        <v>596</v>
      </c>
      <c r="DC11" s="805"/>
      <c r="DD11" s="805"/>
      <c r="DE11" s="805"/>
      <c r="DF11" s="806"/>
      <c r="DG11" s="804" t="s">
        <v>596</v>
      </c>
      <c r="DH11" s="805"/>
      <c r="DI11" s="805"/>
      <c r="DJ11" s="805"/>
      <c r="DK11" s="806"/>
      <c r="DL11" s="804" t="s">
        <v>596</v>
      </c>
      <c r="DM11" s="805"/>
      <c r="DN11" s="805"/>
      <c r="DO11" s="805"/>
      <c r="DP11" s="806"/>
      <c r="DQ11" s="804" t="s">
        <v>596</v>
      </c>
      <c r="DR11" s="805"/>
      <c r="DS11" s="805"/>
      <c r="DT11" s="805"/>
      <c r="DU11" s="806"/>
      <c r="DV11" s="801"/>
      <c r="DW11" s="802"/>
      <c r="DX11" s="802"/>
      <c r="DY11" s="802"/>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c r="A23" s="236" t="s">
        <v>391</v>
      </c>
      <c r="B23" s="817" t="s">
        <v>392</v>
      </c>
      <c r="C23" s="818"/>
      <c r="D23" s="818"/>
      <c r="E23" s="818"/>
      <c r="F23" s="818"/>
      <c r="G23" s="818"/>
      <c r="H23" s="818"/>
      <c r="I23" s="818"/>
      <c r="J23" s="818"/>
      <c r="K23" s="818"/>
      <c r="L23" s="818"/>
      <c r="M23" s="818"/>
      <c r="N23" s="818"/>
      <c r="O23" s="818"/>
      <c r="P23" s="819"/>
      <c r="Q23" s="820">
        <v>57662</v>
      </c>
      <c r="R23" s="821"/>
      <c r="S23" s="821"/>
      <c r="T23" s="821"/>
      <c r="U23" s="821"/>
      <c r="V23" s="821">
        <v>53822</v>
      </c>
      <c r="W23" s="821"/>
      <c r="X23" s="821"/>
      <c r="Y23" s="821"/>
      <c r="Z23" s="821"/>
      <c r="AA23" s="821">
        <v>3840</v>
      </c>
      <c r="AB23" s="821"/>
      <c r="AC23" s="821"/>
      <c r="AD23" s="821"/>
      <c r="AE23" s="822"/>
      <c r="AF23" s="823">
        <v>3798</v>
      </c>
      <c r="AG23" s="821"/>
      <c r="AH23" s="821"/>
      <c r="AI23" s="821"/>
      <c r="AJ23" s="824"/>
      <c r="AK23" s="825"/>
      <c r="AL23" s="826"/>
      <c r="AM23" s="826"/>
      <c r="AN23" s="826"/>
      <c r="AO23" s="826"/>
      <c r="AP23" s="821">
        <v>61640</v>
      </c>
      <c r="AQ23" s="821"/>
      <c r="AR23" s="821"/>
      <c r="AS23" s="821"/>
      <c r="AT23" s="821"/>
      <c r="AU23" s="837"/>
      <c r="AV23" s="837"/>
      <c r="AW23" s="837"/>
      <c r="AX23" s="837"/>
      <c r="AY23" s="838"/>
      <c r="AZ23" s="839" t="s">
        <v>393</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c r="A26" s="755" t="s">
        <v>369</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376</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c r="A28" s="238">
        <v>1</v>
      </c>
      <c r="B28" s="777" t="s">
        <v>404</v>
      </c>
      <c r="C28" s="778"/>
      <c r="D28" s="778"/>
      <c r="E28" s="778"/>
      <c r="F28" s="778"/>
      <c r="G28" s="778"/>
      <c r="H28" s="778"/>
      <c r="I28" s="778"/>
      <c r="J28" s="778"/>
      <c r="K28" s="778"/>
      <c r="L28" s="778"/>
      <c r="M28" s="778"/>
      <c r="N28" s="778"/>
      <c r="O28" s="778"/>
      <c r="P28" s="779"/>
      <c r="Q28" s="850">
        <v>12047</v>
      </c>
      <c r="R28" s="851"/>
      <c r="S28" s="851"/>
      <c r="T28" s="851"/>
      <c r="U28" s="851"/>
      <c r="V28" s="851">
        <v>11960</v>
      </c>
      <c r="W28" s="851"/>
      <c r="X28" s="851"/>
      <c r="Y28" s="851"/>
      <c r="Z28" s="851"/>
      <c r="AA28" s="851">
        <v>87</v>
      </c>
      <c r="AB28" s="851"/>
      <c r="AC28" s="851"/>
      <c r="AD28" s="851"/>
      <c r="AE28" s="852"/>
      <c r="AF28" s="853">
        <v>87</v>
      </c>
      <c r="AG28" s="851"/>
      <c r="AH28" s="851"/>
      <c r="AI28" s="851"/>
      <c r="AJ28" s="854"/>
      <c r="AK28" s="855">
        <v>1094</v>
      </c>
      <c r="AL28" s="856"/>
      <c r="AM28" s="856"/>
      <c r="AN28" s="856"/>
      <c r="AO28" s="856"/>
      <c r="AP28" s="856" t="s">
        <v>589</v>
      </c>
      <c r="AQ28" s="856"/>
      <c r="AR28" s="856"/>
      <c r="AS28" s="856"/>
      <c r="AT28" s="856"/>
      <c r="AU28" s="856" t="s">
        <v>589</v>
      </c>
      <c r="AV28" s="856"/>
      <c r="AW28" s="856"/>
      <c r="AX28" s="856"/>
      <c r="AY28" s="856"/>
      <c r="AZ28" s="857" t="s">
        <v>599</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c r="A29" s="238">
        <v>2</v>
      </c>
      <c r="B29" s="808" t="s">
        <v>405</v>
      </c>
      <c r="C29" s="809"/>
      <c r="D29" s="809"/>
      <c r="E29" s="809"/>
      <c r="F29" s="809"/>
      <c r="G29" s="809"/>
      <c r="H29" s="809"/>
      <c r="I29" s="809"/>
      <c r="J29" s="809"/>
      <c r="K29" s="809"/>
      <c r="L29" s="809"/>
      <c r="M29" s="809"/>
      <c r="N29" s="809"/>
      <c r="O29" s="809"/>
      <c r="P29" s="810"/>
      <c r="Q29" s="811">
        <v>11760</v>
      </c>
      <c r="R29" s="812"/>
      <c r="S29" s="812"/>
      <c r="T29" s="812"/>
      <c r="U29" s="812"/>
      <c r="V29" s="812">
        <v>11424</v>
      </c>
      <c r="W29" s="812"/>
      <c r="X29" s="812"/>
      <c r="Y29" s="812"/>
      <c r="Z29" s="812"/>
      <c r="AA29" s="812">
        <v>337</v>
      </c>
      <c r="AB29" s="812"/>
      <c r="AC29" s="812"/>
      <c r="AD29" s="812"/>
      <c r="AE29" s="813"/>
      <c r="AF29" s="814">
        <v>337</v>
      </c>
      <c r="AG29" s="815"/>
      <c r="AH29" s="815"/>
      <c r="AI29" s="815"/>
      <c r="AJ29" s="816"/>
      <c r="AK29" s="862">
        <v>1775</v>
      </c>
      <c r="AL29" s="858"/>
      <c r="AM29" s="858"/>
      <c r="AN29" s="858"/>
      <c r="AO29" s="858"/>
      <c r="AP29" s="858" t="s">
        <v>589</v>
      </c>
      <c r="AQ29" s="858"/>
      <c r="AR29" s="858"/>
      <c r="AS29" s="858"/>
      <c r="AT29" s="858"/>
      <c r="AU29" s="858" t="s">
        <v>589</v>
      </c>
      <c r="AV29" s="858"/>
      <c r="AW29" s="858"/>
      <c r="AX29" s="858"/>
      <c r="AY29" s="858"/>
      <c r="AZ29" s="859" t="s">
        <v>599</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c r="A30" s="238">
        <v>3</v>
      </c>
      <c r="B30" s="808" t="s">
        <v>406</v>
      </c>
      <c r="C30" s="809"/>
      <c r="D30" s="809"/>
      <c r="E30" s="809"/>
      <c r="F30" s="809"/>
      <c r="G30" s="809"/>
      <c r="H30" s="809"/>
      <c r="I30" s="809"/>
      <c r="J30" s="809"/>
      <c r="K30" s="809"/>
      <c r="L30" s="809"/>
      <c r="M30" s="809"/>
      <c r="N30" s="809"/>
      <c r="O30" s="809"/>
      <c r="P30" s="810"/>
      <c r="Q30" s="811">
        <v>74</v>
      </c>
      <c r="R30" s="812"/>
      <c r="S30" s="812"/>
      <c r="T30" s="812"/>
      <c r="U30" s="812"/>
      <c r="V30" s="812">
        <v>74</v>
      </c>
      <c r="W30" s="812"/>
      <c r="X30" s="812"/>
      <c r="Y30" s="812"/>
      <c r="Z30" s="812"/>
      <c r="AA30" s="812">
        <v>0</v>
      </c>
      <c r="AB30" s="812"/>
      <c r="AC30" s="812"/>
      <c r="AD30" s="812"/>
      <c r="AE30" s="813"/>
      <c r="AF30" s="814" t="s">
        <v>129</v>
      </c>
      <c r="AG30" s="815"/>
      <c r="AH30" s="815"/>
      <c r="AI30" s="815"/>
      <c r="AJ30" s="816"/>
      <c r="AK30" s="862" t="s">
        <v>598</v>
      </c>
      <c r="AL30" s="858"/>
      <c r="AM30" s="858"/>
      <c r="AN30" s="858"/>
      <c r="AO30" s="858"/>
      <c r="AP30" s="858" t="s">
        <v>589</v>
      </c>
      <c r="AQ30" s="858"/>
      <c r="AR30" s="858"/>
      <c r="AS30" s="858"/>
      <c r="AT30" s="858"/>
      <c r="AU30" s="858" t="s">
        <v>589</v>
      </c>
      <c r="AV30" s="858"/>
      <c r="AW30" s="858"/>
      <c r="AX30" s="858"/>
      <c r="AY30" s="858"/>
      <c r="AZ30" s="859" t="s">
        <v>599</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c r="A31" s="238">
        <v>4</v>
      </c>
      <c r="B31" s="808" t="s">
        <v>407</v>
      </c>
      <c r="C31" s="809"/>
      <c r="D31" s="809"/>
      <c r="E31" s="809"/>
      <c r="F31" s="809"/>
      <c r="G31" s="809"/>
      <c r="H31" s="809"/>
      <c r="I31" s="809"/>
      <c r="J31" s="809"/>
      <c r="K31" s="809"/>
      <c r="L31" s="809"/>
      <c r="M31" s="809"/>
      <c r="N31" s="809"/>
      <c r="O31" s="809"/>
      <c r="P31" s="810"/>
      <c r="Q31" s="811">
        <v>1554</v>
      </c>
      <c r="R31" s="812"/>
      <c r="S31" s="812"/>
      <c r="T31" s="812"/>
      <c r="U31" s="812"/>
      <c r="V31" s="812">
        <v>1521</v>
      </c>
      <c r="W31" s="812"/>
      <c r="X31" s="812"/>
      <c r="Y31" s="812"/>
      <c r="Z31" s="812"/>
      <c r="AA31" s="812">
        <v>33</v>
      </c>
      <c r="AB31" s="812"/>
      <c r="AC31" s="812"/>
      <c r="AD31" s="812"/>
      <c r="AE31" s="813"/>
      <c r="AF31" s="814">
        <v>33</v>
      </c>
      <c r="AG31" s="815"/>
      <c r="AH31" s="815"/>
      <c r="AI31" s="815"/>
      <c r="AJ31" s="816"/>
      <c r="AK31" s="862">
        <v>489</v>
      </c>
      <c r="AL31" s="858"/>
      <c r="AM31" s="858"/>
      <c r="AN31" s="858"/>
      <c r="AO31" s="858"/>
      <c r="AP31" s="858" t="s">
        <v>589</v>
      </c>
      <c r="AQ31" s="858"/>
      <c r="AR31" s="858"/>
      <c r="AS31" s="858"/>
      <c r="AT31" s="858"/>
      <c r="AU31" s="858" t="s">
        <v>589</v>
      </c>
      <c r="AV31" s="858"/>
      <c r="AW31" s="858"/>
      <c r="AX31" s="858"/>
      <c r="AY31" s="858"/>
      <c r="AZ31" s="859" t="s">
        <v>599</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c r="A32" s="238">
        <v>5</v>
      </c>
      <c r="B32" s="808" t="s">
        <v>408</v>
      </c>
      <c r="C32" s="809"/>
      <c r="D32" s="809"/>
      <c r="E32" s="809"/>
      <c r="F32" s="809"/>
      <c r="G32" s="809"/>
      <c r="H32" s="809"/>
      <c r="I32" s="809"/>
      <c r="J32" s="809"/>
      <c r="K32" s="809"/>
      <c r="L32" s="809"/>
      <c r="M32" s="809"/>
      <c r="N32" s="809"/>
      <c r="O32" s="809"/>
      <c r="P32" s="810"/>
      <c r="Q32" s="811">
        <v>1006</v>
      </c>
      <c r="R32" s="812"/>
      <c r="S32" s="812"/>
      <c r="T32" s="812"/>
      <c r="U32" s="812"/>
      <c r="V32" s="812">
        <v>901</v>
      </c>
      <c r="W32" s="812"/>
      <c r="X32" s="812"/>
      <c r="Y32" s="812"/>
      <c r="Z32" s="812"/>
      <c r="AA32" s="812">
        <v>104</v>
      </c>
      <c r="AB32" s="812"/>
      <c r="AC32" s="812"/>
      <c r="AD32" s="812"/>
      <c r="AE32" s="813"/>
      <c r="AF32" s="814">
        <v>1564</v>
      </c>
      <c r="AG32" s="815"/>
      <c r="AH32" s="815"/>
      <c r="AI32" s="815"/>
      <c r="AJ32" s="816"/>
      <c r="AK32" s="862">
        <v>72</v>
      </c>
      <c r="AL32" s="858"/>
      <c r="AM32" s="858"/>
      <c r="AN32" s="858"/>
      <c r="AO32" s="858"/>
      <c r="AP32" s="858">
        <v>5369</v>
      </c>
      <c r="AQ32" s="858"/>
      <c r="AR32" s="858"/>
      <c r="AS32" s="858"/>
      <c r="AT32" s="858"/>
      <c r="AU32" s="858">
        <v>811</v>
      </c>
      <c r="AV32" s="858"/>
      <c r="AW32" s="858"/>
      <c r="AX32" s="858"/>
      <c r="AY32" s="858"/>
      <c r="AZ32" s="859" t="s">
        <v>599</v>
      </c>
      <c r="BA32" s="859"/>
      <c r="BB32" s="859"/>
      <c r="BC32" s="859"/>
      <c r="BD32" s="859"/>
      <c r="BE32" s="860" t="s">
        <v>409</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c r="A33" s="238">
        <v>6</v>
      </c>
      <c r="B33" s="808" t="s">
        <v>410</v>
      </c>
      <c r="C33" s="809"/>
      <c r="D33" s="809"/>
      <c r="E33" s="809"/>
      <c r="F33" s="809"/>
      <c r="G33" s="809"/>
      <c r="H33" s="809"/>
      <c r="I33" s="809"/>
      <c r="J33" s="809"/>
      <c r="K33" s="809"/>
      <c r="L33" s="809"/>
      <c r="M33" s="809"/>
      <c r="N33" s="809"/>
      <c r="O33" s="809"/>
      <c r="P33" s="810"/>
      <c r="Q33" s="811">
        <v>153</v>
      </c>
      <c r="R33" s="812"/>
      <c r="S33" s="812"/>
      <c r="T33" s="812"/>
      <c r="U33" s="812"/>
      <c r="V33" s="812">
        <v>189</v>
      </c>
      <c r="W33" s="812"/>
      <c r="X33" s="812"/>
      <c r="Y33" s="812"/>
      <c r="Z33" s="812"/>
      <c r="AA33" s="812">
        <v>-37</v>
      </c>
      <c r="AB33" s="812"/>
      <c r="AC33" s="812"/>
      <c r="AD33" s="812"/>
      <c r="AE33" s="813"/>
      <c r="AF33" s="814">
        <v>10</v>
      </c>
      <c r="AG33" s="815"/>
      <c r="AH33" s="815"/>
      <c r="AI33" s="815"/>
      <c r="AJ33" s="816"/>
      <c r="AK33" s="862">
        <v>255</v>
      </c>
      <c r="AL33" s="858"/>
      <c r="AM33" s="858"/>
      <c r="AN33" s="858"/>
      <c r="AO33" s="858"/>
      <c r="AP33" s="858">
        <v>680</v>
      </c>
      <c r="AQ33" s="858"/>
      <c r="AR33" s="858"/>
      <c r="AS33" s="858"/>
      <c r="AT33" s="858"/>
      <c r="AU33" s="858">
        <v>668</v>
      </c>
      <c r="AV33" s="858"/>
      <c r="AW33" s="858"/>
      <c r="AX33" s="858"/>
      <c r="AY33" s="858"/>
      <c r="AZ33" s="859" t="s">
        <v>599</v>
      </c>
      <c r="BA33" s="859"/>
      <c r="BB33" s="859"/>
      <c r="BC33" s="859"/>
      <c r="BD33" s="859"/>
      <c r="BE33" s="860" t="s">
        <v>411</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c r="A34" s="238">
        <v>7</v>
      </c>
      <c r="B34" s="808" t="s">
        <v>412</v>
      </c>
      <c r="C34" s="809"/>
      <c r="D34" s="809"/>
      <c r="E34" s="809"/>
      <c r="F34" s="809"/>
      <c r="G34" s="809"/>
      <c r="H34" s="809"/>
      <c r="I34" s="809"/>
      <c r="J34" s="809"/>
      <c r="K34" s="809"/>
      <c r="L34" s="809"/>
      <c r="M34" s="809"/>
      <c r="N34" s="809"/>
      <c r="O34" s="809"/>
      <c r="P34" s="810"/>
      <c r="Q34" s="811">
        <v>2488</v>
      </c>
      <c r="R34" s="812"/>
      <c r="S34" s="812"/>
      <c r="T34" s="812"/>
      <c r="U34" s="812"/>
      <c r="V34" s="812">
        <v>2517</v>
      </c>
      <c r="W34" s="812"/>
      <c r="X34" s="812"/>
      <c r="Y34" s="812"/>
      <c r="Z34" s="812"/>
      <c r="AA34" s="812">
        <v>-29</v>
      </c>
      <c r="AB34" s="812"/>
      <c r="AC34" s="812"/>
      <c r="AD34" s="812"/>
      <c r="AE34" s="813"/>
      <c r="AF34" s="814">
        <v>247</v>
      </c>
      <c r="AG34" s="815"/>
      <c r="AH34" s="815"/>
      <c r="AI34" s="815"/>
      <c r="AJ34" s="816"/>
      <c r="AK34" s="862">
        <v>1549</v>
      </c>
      <c r="AL34" s="858"/>
      <c r="AM34" s="858"/>
      <c r="AN34" s="858"/>
      <c r="AO34" s="858"/>
      <c r="AP34" s="858">
        <v>18877</v>
      </c>
      <c r="AQ34" s="858"/>
      <c r="AR34" s="858"/>
      <c r="AS34" s="858"/>
      <c r="AT34" s="858"/>
      <c r="AU34" s="858">
        <v>14403</v>
      </c>
      <c r="AV34" s="858"/>
      <c r="AW34" s="858"/>
      <c r="AX34" s="858"/>
      <c r="AY34" s="858"/>
      <c r="AZ34" s="859" t="s">
        <v>599</v>
      </c>
      <c r="BA34" s="859"/>
      <c r="BB34" s="859"/>
      <c r="BC34" s="859"/>
      <c r="BD34" s="859"/>
      <c r="BE34" s="860" t="s">
        <v>409</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c r="A35" s="238">
        <v>8</v>
      </c>
      <c r="B35" s="808" t="s">
        <v>413</v>
      </c>
      <c r="C35" s="809"/>
      <c r="D35" s="809"/>
      <c r="E35" s="809"/>
      <c r="F35" s="809"/>
      <c r="G35" s="809"/>
      <c r="H35" s="809"/>
      <c r="I35" s="809"/>
      <c r="J35" s="809"/>
      <c r="K35" s="809"/>
      <c r="L35" s="809"/>
      <c r="M35" s="809"/>
      <c r="N35" s="809"/>
      <c r="O35" s="809"/>
      <c r="P35" s="810"/>
      <c r="Q35" s="811">
        <v>6</v>
      </c>
      <c r="R35" s="812"/>
      <c r="S35" s="812"/>
      <c r="T35" s="812"/>
      <c r="U35" s="812"/>
      <c r="V35" s="812">
        <v>6</v>
      </c>
      <c r="W35" s="812"/>
      <c r="X35" s="812"/>
      <c r="Y35" s="812"/>
      <c r="Z35" s="812"/>
      <c r="AA35" s="812">
        <v>0</v>
      </c>
      <c r="AB35" s="812"/>
      <c r="AC35" s="812"/>
      <c r="AD35" s="812"/>
      <c r="AE35" s="813"/>
      <c r="AF35" s="814">
        <v>0</v>
      </c>
      <c r="AG35" s="815"/>
      <c r="AH35" s="815"/>
      <c r="AI35" s="815"/>
      <c r="AJ35" s="816"/>
      <c r="AK35" s="862" t="s">
        <v>589</v>
      </c>
      <c r="AL35" s="858"/>
      <c r="AM35" s="858"/>
      <c r="AN35" s="858"/>
      <c r="AO35" s="858"/>
      <c r="AP35" s="858" t="s">
        <v>589</v>
      </c>
      <c r="AQ35" s="858"/>
      <c r="AR35" s="858"/>
      <c r="AS35" s="858"/>
      <c r="AT35" s="858"/>
      <c r="AU35" s="858" t="s">
        <v>589</v>
      </c>
      <c r="AV35" s="858"/>
      <c r="AW35" s="858"/>
      <c r="AX35" s="858"/>
      <c r="AY35" s="858"/>
      <c r="AZ35" s="859" t="s">
        <v>599</v>
      </c>
      <c r="BA35" s="859"/>
      <c r="BB35" s="859"/>
      <c r="BC35" s="859"/>
      <c r="BD35" s="859"/>
      <c r="BE35" s="860" t="s">
        <v>414</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c r="A36" s="238">
        <v>9</v>
      </c>
      <c r="B36" s="808" t="s">
        <v>415</v>
      </c>
      <c r="C36" s="809"/>
      <c r="D36" s="809"/>
      <c r="E36" s="809"/>
      <c r="F36" s="809"/>
      <c r="G36" s="809"/>
      <c r="H36" s="809"/>
      <c r="I36" s="809"/>
      <c r="J36" s="809"/>
      <c r="K36" s="809"/>
      <c r="L36" s="809"/>
      <c r="M36" s="809"/>
      <c r="N36" s="809"/>
      <c r="O36" s="809"/>
      <c r="P36" s="810"/>
      <c r="Q36" s="811">
        <v>43</v>
      </c>
      <c r="R36" s="812"/>
      <c r="S36" s="812"/>
      <c r="T36" s="812"/>
      <c r="U36" s="812"/>
      <c r="V36" s="812">
        <v>43</v>
      </c>
      <c r="W36" s="812"/>
      <c r="X36" s="812"/>
      <c r="Y36" s="812"/>
      <c r="Z36" s="812"/>
      <c r="AA36" s="812">
        <v>0</v>
      </c>
      <c r="AB36" s="812"/>
      <c r="AC36" s="812"/>
      <c r="AD36" s="812"/>
      <c r="AE36" s="813"/>
      <c r="AF36" s="814" t="s">
        <v>129</v>
      </c>
      <c r="AG36" s="815"/>
      <c r="AH36" s="815"/>
      <c r="AI36" s="815"/>
      <c r="AJ36" s="816"/>
      <c r="AK36" s="862">
        <v>43</v>
      </c>
      <c r="AL36" s="858"/>
      <c r="AM36" s="858"/>
      <c r="AN36" s="858"/>
      <c r="AO36" s="858"/>
      <c r="AP36" s="858" t="s">
        <v>589</v>
      </c>
      <c r="AQ36" s="858"/>
      <c r="AR36" s="858"/>
      <c r="AS36" s="858"/>
      <c r="AT36" s="858"/>
      <c r="AU36" s="858">
        <v>0</v>
      </c>
      <c r="AV36" s="858"/>
      <c r="AW36" s="858"/>
      <c r="AX36" s="858"/>
      <c r="AY36" s="858"/>
      <c r="AZ36" s="859" t="s">
        <v>599</v>
      </c>
      <c r="BA36" s="859"/>
      <c r="BB36" s="859"/>
      <c r="BC36" s="859"/>
      <c r="BD36" s="859"/>
      <c r="BE36" s="860" t="s">
        <v>414</v>
      </c>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c r="A37" s="238">
        <v>10</v>
      </c>
      <c r="B37" s="808" t="s">
        <v>416</v>
      </c>
      <c r="C37" s="809"/>
      <c r="D37" s="809"/>
      <c r="E37" s="809"/>
      <c r="F37" s="809"/>
      <c r="G37" s="809"/>
      <c r="H37" s="809"/>
      <c r="I37" s="809"/>
      <c r="J37" s="809"/>
      <c r="K37" s="809"/>
      <c r="L37" s="809"/>
      <c r="M37" s="809"/>
      <c r="N37" s="809"/>
      <c r="O37" s="809"/>
      <c r="P37" s="810"/>
      <c r="Q37" s="811">
        <v>58</v>
      </c>
      <c r="R37" s="812"/>
      <c r="S37" s="812"/>
      <c r="T37" s="812"/>
      <c r="U37" s="812"/>
      <c r="V37" s="812">
        <v>58</v>
      </c>
      <c r="W37" s="812"/>
      <c r="X37" s="812"/>
      <c r="Y37" s="812"/>
      <c r="Z37" s="812"/>
      <c r="AA37" s="812">
        <v>0</v>
      </c>
      <c r="AB37" s="812"/>
      <c r="AC37" s="812"/>
      <c r="AD37" s="812"/>
      <c r="AE37" s="813"/>
      <c r="AF37" s="814" t="s">
        <v>129</v>
      </c>
      <c r="AG37" s="815"/>
      <c r="AH37" s="815"/>
      <c r="AI37" s="815"/>
      <c r="AJ37" s="816"/>
      <c r="AK37" s="862">
        <v>53</v>
      </c>
      <c r="AL37" s="858"/>
      <c r="AM37" s="858"/>
      <c r="AN37" s="858"/>
      <c r="AO37" s="858"/>
      <c r="AP37" s="858">
        <v>193</v>
      </c>
      <c r="AQ37" s="858"/>
      <c r="AR37" s="858"/>
      <c r="AS37" s="858"/>
      <c r="AT37" s="858"/>
      <c r="AU37" s="858">
        <v>185</v>
      </c>
      <c r="AV37" s="858"/>
      <c r="AW37" s="858"/>
      <c r="AX37" s="858"/>
      <c r="AY37" s="858"/>
      <c r="AZ37" s="859" t="s">
        <v>599</v>
      </c>
      <c r="BA37" s="859"/>
      <c r="BB37" s="859"/>
      <c r="BC37" s="859"/>
      <c r="BD37" s="859"/>
      <c r="BE37" s="860" t="s">
        <v>414</v>
      </c>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417</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c r="A63" s="236" t="s">
        <v>391</v>
      </c>
      <c r="B63" s="817" t="s">
        <v>418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2279</v>
      </c>
      <c r="AG63" s="872"/>
      <c r="AH63" s="872"/>
      <c r="AI63" s="872"/>
      <c r="AJ63" s="873"/>
      <c r="AK63" s="874"/>
      <c r="AL63" s="869"/>
      <c r="AM63" s="869"/>
      <c r="AN63" s="869"/>
      <c r="AO63" s="869"/>
      <c r="AP63" s="872">
        <v>25119</v>
      </c>
      <c r="AQ63" s="872"/>
      <c r="AR63" s="872"/>
      <c r="AS63" s="872"/>
      <c r="AT63" s="872"/>
      <c r="AU63" s="872">
        <v>16067</v>
      </c>
      <c r="AV63" s="872"/>
      <c r="AW63" s="872"/>
      <c r="AX63" s="872"/>
      <c r="AY63" s="872"/>
      <c r="AZ63" s="876"/>
      <c r="BA63" s="876"/>
      <c r="BB63" s="876"/>
      <c r="BC63" s="876"/>
      <c r="BD63" s="876"/>
      <c r="BE63" s="877"/>
      <c r="BF63" s="877"/>
      <c r="BG63" s="877"/>
      <c r="BH63" s="877"/>
      <c r="BI63" s="878"/>
      <c r="BJ63" s="879" t="s">
        <v>129</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c r="A66" s="755" t="s">
        <v>420</v>
      </c>
      <c r="B66" s="756"/>
      <c r="C66" s="756"/>
      <c r="D66" s="756"/>
      <c r="E66" s="756"/>
      <c r="F66" s="756"/>
      <c r="G66" s="756"/>
      <c r="H66" s="756"/>
      <c r="I66" s="756"/>
      <c r="J66" s="756"/>
      <c r="K66" s="756"/>
      <c r="L66" s="756"/>
      <c r="M66" s="756"/>
      <c r="N66" s="756"/>
      <c r="O66" s="756"/>
      <c r="P66" s="757"/>
      <c r="Q66" s="761" t="s">
        <v>396</v>
      </c>
      <c r="R66" s="762"/>
      <c r="S66" s="762"/>
      <c r="T66" s="762"/>
      <c r="U66" s="763"/>
      <c r="V66" s="761" t="s">
        <v>421</v>
      </c>
      <c r="W66" s="762"/>
      <c r="X66" s="762"/>
      <c r="Y66" s="762"/>
      <c r="Z66" s="763"/>
      <c r="AA66" s="761" t="s">
        <v>398</v>
      </c>
      <c r="AB66" s="762"/>
      <c r="AC66" s="762"/>
      <c r="AD66" s="762"/>
      <c r="AE66" s="763"/>
      <c r="AF66" s="882" t="s">
        <v>399</v>
      </c>
      <c r="AG66" s="843"/>
      <c r="AH66" s="843"/>
      <c r="AI66" s="843"/>
      <c r="AJ66" s="883"/>
      <c r="AK66" s="761" t="s">
        <v>422</v>
      </c>
      <c r="AL66" s="756"/>
      <c r="AM66" s="756"/>
      <c r="AN66" s="756"/>
      <c r="AO66" s="757"/>
      <c r="AP66" s="761" t="s">
        <v>401</v>
      </c>
      <c r="AQ66" s="762"/>
      <c r="AR66" s="762"/>
      <c r="AS66" s="762"/>
      <c r="AT66" s="763"/>
      <c r="AU66" s="761" t="s">
        <v>423</v>
      </c>
      <c r="AV66" s="762"/>
      <c r="AW66" s="762"/>
      <c r="AX66" s="762"/>
      <c r="AY66" s="763"/>
      <c r="AZ66" s="761" t="s">
        <v>376</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c r="A68" s="232">
        <v>1</v>
      </c>
      <c r="B68" s="897" t="s">
        <v>584</v>
      </c>
      <c r="C68" s="898"/>
      <c r="D68" s="898"/>
      <c r="E68" s="898"/>
      <c r="F68" s="898"/>
      <c r="G68" s="898"/>
      <c r="H68" s="898"/>
      <c r="I68" s="898"/>
      <c r="J68" s="898"/>
      <c r="K68" s="898"/>
      <c r="L68" s="898"/>
      <c r="M68" s="898"/>
      <c r="N68" s="898"/>
      <c r="O68" s="898"/>
      <c r="P68" s="899"/>
      <c r="Q68" s="900">
        <v>529</v>
      </c>
      <c r="R68" s="894"/>
      <c r="S68" s="894"/>
      <c r="T68" s="894"/>
      <c r="U68" s="894"/>
      <c r="V68" s="894">
        <v>526</v>
      </c>
      <c r="W68" s="894"/>
      <c r="X68" s="894"/>
      <c r="Y68" s="894"/>
      <c r="Z68" s="894"/>
      <c r="AA68" s="894">
        <v>3</v>
      </c>
      <c r="AB68" s="894"/>
      <c r="AC68" s="894"/>
      <c r="AD68" s="894"/>
      <c r="AE68" s="894"/>
      <c r="AF68" s="894">
        <v>3</v>
      </c>
      <c r="AG68" s="894"/>
      <c r="AH68" s="894"/>
      <c r="AI68" s="894"/>
      <c r="AJ68" s="894"/>
      <c r="AK68" s="894" t="s">
        <v>597</v>
      </c>
      <c r="AL68" s="894"/>
      <c r="AM68" s="894"/>
      <c r="AN68" s="894"/>
      <c r="AO68" s="894"/>
      <c r="AP68" s="894" t="s">
        <v>597</v>
      </c>
      <c r="AQ68" s="894"/>
      <c r="AR68" s="894"/>
      <c r="AS68" s="894"/>
      <c r="AT68" s="894"/>
      <c r="AU68" s="894" t="s">
        <v>597</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c r="A69" s="234">
        <v>2</v>
      </c>
      <c r="B69" s="901" t="s">
        <v>585</v>
      </c>
      <c r="C69" s="902"/>
      <c r="D69" s="902"/>
      <c r="E69" s="902"/>
      <c r="F69" s="902"/>
      <c r="G69" s="902"/>
      <c r="H69" s="902"/>
      <c r="I69" s="902"/>
      <c r="J69" s="902"/>
      <c r="K69" s="902"/>
      <c r="L69" s="902"/>
      <c r="M69" s="902"/>
      <c r="N69" s="902"/>
      <c r="O69" s="902"/>
      <c r="P69" s="903"/>
      <c r="Q69" s="904">
        <v>33</v>
      </c>
      <c r="R69" s="858"/>
      <c r="S69" s="858"/>
      <c r="T69" s="858"/>
      <c r="U69" s="858"/>
      <c r="V69" s="858">
        <v>29</v>
      </c>
      <c r="W69" s="858"/>
      <c r="X69" s="858"/>
      <c r="Y69" s="858"/>
      <c r="Z69" s="858"/>
      <c r="AA69" s="858">
        <v>4</v>
      </c>
      <c r="AB69" s="858"/>
      <c r="AC69" s="858"/>
      <c r="AD69" s="858"/>
      <c r="AE69" s="858"/>
      <c r="AF69" s="858">
        <v>4</v>
      </c>
      <c r="AG69" s="858"/>
      <c r="AH69" s="858"/>
      <c r="AI69" s="858"/>
      <c r="AJ69" s="858"/>
      <c r="AK69" s="858" t="s">
        <v>597</v>
      </c>
      <c r="AL69" s="858"/>
      <c r="AM69" s="858"/>
      <c r="AN69" s="858"/>
      <c r="AO69" s="858"/>
      <c r="AP69" s="858" t="s">
        <v>597</v>
      </c>
      <c r="AQ69" s="858"/>
      <c r="AR69" s="858"/>
      <c r="AS69" s="858"/>
      <c r="AT69" s="858"/>
      <c r="AU69" s="858" t="s">
        <v>597</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c r="A70" s="234">
        <v>3</v>
      </c>
      <c r="B70" s="901" t="s">
        <v>586</v>
      </c>
      <c r="C70" s="902"/>
      <c r="D70" s="902"/>
      <c r="E70" s="902"/>
      <c r="F70" s="902"/>
      <c r="G70" s="902"/>
      <c r="H70" s="902"/>
      <c r="I70" s="902"/>
      <c r="J70" s="902"/>
      <c r="K70" s="902"/>
      <c r="L70" s="902"/>
      <c r="M70" s="902"/>
      <c r="N70" s="902"/>
      <c r="O70" s="902"/>
      <c r="P70" s="903"/>
      <c r="Q70" s="904">
        <v>163</v>
      </c>
      <c r="R70" s="858"/>
      <c r="S70" s="858"/>
      <c r="T70" s="858"/>
      <c r="U70" s="858"/>
      <c r="V70" s="858">
        <v>96</v>
      </c>
      <c r="W70" s="858"/>
      <c r="X70" s="858"/>
      <c r="Y70" s="858"/>
      <c r="Z70" s="858"/>
      <c r="AA70" s="858">
        <v>68</v>
      </c>
      <c r="AB70" s="858"/>
      <c r="AC70" s="858"/>
      <c r="AD70" s="858"/>
      <c r="AE70" s="858"/>
      <c r="AF70" s="858">
        <v>68</v>
      </c>
      <c r="AG70" s="858"/>
      <c r="AH70" s="858"/>
      <c r="AI70" s="858"/>
      <c r="AJ70" s="858"/>
      <c r="AK70" s="858" t="s">
        <v>597</v>
      </c>
      <c r="AL70" s="858"/>
      <c r="AM70" s="858"/>
      <c r="AN70" s="858"/>
      <c r="AO70" s="858"/>
      <c r="AP70" s="858" t="s">
        <v>597</v>
      </c>
      <c r="AQ70" s="858"/>
      <c r="AR70" s="858"/>
      <c r="AS70" s="858"/>
      <c r="AT70" s="858"/>
      <c r="AU70" s="858" t="s">
        <v>597</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c r="A71" s="234">
        <v>4</v>
      </c>
      <c r="B71" s="901" t="s">
        <v>587</v>
      </c>
      <c r="C71" s="902"/>
      <c r="D71" s="902"/>
      <c r="E71" s="902"/>
      <c r="F71" s="902"/>
      <c r="G71" s="902"/>
      <c r="H71" s="902"/>
      <c r="I71" s="902"/>
      <c r="J71" s="902"/>
      <c r="K71" s="902"/>
      <c r="L71" s="902"/>
      <c r="M71" s="902"/>
      <c r="N71" s="902"/>
      <c r="O71" s="902"/>
      <c r="P71" s="903"/>
      <c r="Q71" s="904">
        <v>82</v>
      </c>
      <c r="R71" s="858"/>
      <c r="S71" s="858"/>
      <c r="T71" s="858"/>
      <c r="U71" s="858"/>
      <c r="V71" s="858">
        <v>68</v>
      </c>
      <c r="W71" s="858"/>
      <c r="X71" s="858"/>
      <c r="Y71" s="858"/>
      <c r="Z71" s="858"/>
      <c r="AA71" s="858">
        <v>14</v>
      </c>
      <c r="AB71" s="858"/>
      <c r="AC71" s="858"/>
      <c r="AD71" s="858"/>
      <c r="AE71" s="858"/>
      <c r="AF71" s="858">
        <v>14</v>
      </c>
      <c r="AG71" s="858"/>
      <c r="AH71" s="858"/>
      <c r="AI71" s="858"/>
      <c r="AJ71" s="858"/>
      <c r="AK71" s="858" t="s">
        <v>597</v>
      </c>
      <c r="AL71" s="858"/>
      <c r="AM71" s="858"/>
      <c r="AN71" s="858"/>
      <c r="AO71" s="858"/>
      <c r="AP71" s="858" t="s">
        <v>597</v>
      </c>
      <c r="AQ71" s="858"/>
      <c r="AR71" s="858"/>
      <c r="AS71" s="858"/>
      <c r="AT71" s="858"/>
      <c r="AU71" s="858" t="s">
        <v>597</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c r="A72" s="234">
        <v>5</v>
      </c>
      <c r="B72" s="901" t="s">
        <v>588</v>
      </c>
      <c r="C72" s="902"/>
      <c r="D72" s="902"/>
      <c r="E72" s="902"/>
      <c r="F72" s="902"/>
      <c r="G72" s="902"/>
      <c r="H72" s="902"/>
      <c r="I72" s="902"/>
      <c r="J72" s="902"/>
      <c r="K72" s="902"/>
      <c r="L72" s="902"/>
      <c r="M72" s="902"/>
      <c r="N72" s="902"/>
      <c r="O72" s="902"/>
      <c r="P72" s="903"/>
      <c r="Q72" s="904">
        <v>225844</v>
      </c>
      <c r="R72" s="858"/>
      <c r="S72" s="858"/>
      <c r="T72" s="858"/>
      <c r="U72" s="858"/>
      <c r="V72" s="858">
        <v>215538</v>
      </c>
      <c r="W72" s="858"/>
      <c r="X72" s="858"/>
      <c r="Y72" s="858"/>
      <c r="Z72" s="858"/>
      <c r="AA72" s="858">
        <v>10306</v>
      </c>
      <c r="AB72" s="858"/>
      <c r="AC72" s="858"/>
      <c r="AD72" s="858"/>
      <c r="AE72" s="858"/>
      <c r="AF72" s="858">
        <v>10306</v>
      </c>
      <c r="AG72" s="858"/>
      <c r="AH72" s="858"/>
      <c r="AI72" s="858"/>
      <c r="AJ72" s="858"/>
      <c r="AK72" s="858" t="s">
        <v>597</v>
      </c>
      <c r="AL72" s="858"/>
      <c r="AM72" s="858"/>
      <c r="AN72" s="858"/>
      <c r="AO72" s="858"/>
      <c r="AP72" s="858" t="s">
        <v>597</v>
      </c>
      <c r="AQ72" s="858"/>
      <c r="AR72" s="858"/>
      <c r="AS72" s="858"/>
      <c r="AT72" s="858"/>
      <c r="AU72" s="858" t="s">
        <v>597</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c r="A88" s="236" t="s">
        <v>391</v>
      </c>
      <c r="B88" s="817" t="s">
        <v>424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10395</v>
      </c>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7" t="s">
        <v>425</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295</v>
      </c>
      <c r="CS102" s="880"/>
      <c r="CT102" s="880"/>
      <c r="CU102" s="880"/>
      <c r="CV102" s="919"/>
      <c r="CW102" s="918">
        <v>86</v>
      </c>
      <c r="CX102" s="880"/>
      <c r="CY102" s="880"/>
      <c r="CZ102" s="880"/>
      <c r="DA102" s="919"/>
      <c r="DB102" s="918">
        <v>23</v>
      </c>
      <c r="DC102" s="880"/>
      <c r="DD102" s="880"/>
      <c r="DE102" s="880"/>
      <c r="DF102" s="919"/>
      <c r="DG102" s="918"/>
      <c r="DH102" s="880"/>
      <c r="DI102" s="880"/>
      <c r="DJ102" s="880"/>
      <c r="DK102" s="919"/>
      <c r="DL102" s="918"/>
      <c r="DM102" s="880"/>
      <c r="DN102" s="880"/>
      <c r="DO102" s="880"/>
      <c r="DP102" s="919"/>
      <c r="DQ102" s="918">
        <v>21</v>
      </c>
      <c r="DR102" s="880"/>
      <c r="DS102" s="880"/>
      <c r="DT102" s="880"/>
      <c r="DU102" s="919"/>
      <c r="DV102" s="817"/>
      <c r="DW102" s="818"/>
      <c r="DX102" s="818"/>
      <c r="DY102" s="818"/>
      <c r="DZ102" s="942"/>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5" t="s">
        <v>430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40" t="s">
        <v>432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433</v>
      </c>
      <c r="AB109" s="921"/>
      <c r="AC109" s="921"/>
      <c r="AD109" s="921"/>
      <c r="AE109" s="922"/>
      <c r="AF109" s="920" t="s">
        <v>434</v>
      </c>
      <c r="AG109" s="921"/>
      <c r="AH109" s="921"/>
      <c r="AI109" s="921"/>
      <c r="AJ109" s="922"/>
      <c r="AK109" s="920" t="s">
        <v>303</v>
      </c>
      <c r="AL109" s="921"/>
      <c r="AM109" s="921"/>
      <c r="AN109" s="921"/>
      <c r="AO109" s="922"/>
      <c r="AP109" s="920" t="s">
        <v>435</v>
      </c>
      <c r="AQ109" s="921"/>
      <c r="AR109" s="921"/>
      <c r="AS109" s="921"/>
      <c r="AT109" s="923"/>
      <c r="AU109" s="940" t="s">
        <v>432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433</v>
      </c>
      <c r="BR109" s="921"/>
      <c r="BS109" s="921"/>
      <c r="BT109" s="921"/>
      <c r="BU109" s="922"/>
      <c r="BV109" s="920" t="s">
        <v>434</v>
      </c>
      <c r="BW109" s="921"/>
      <c r="BX109" s="921"/>
      <c r="BY109" s="921"/>
      <c r="BZ109" s="922"/>
      <c r="CA109" s="920" t="s">
        <v>303</v>
      </c>
      <c r="CB109" s="921"/>
      <c r="CC109" s="921"/>
      <c r="CD109" s="921"/>
      <c r="CE109" s="922"/>
      <c r="CF109" s="941" t="s">
        <v>435</v>
      </c>
      <c r="CG109" s="941"/>
      <c r="CH109" s="941"/>
      <c r="CI109" s="941"/>
      <c r="CJ109" s="941"/>
      <c r="CK109" s="920" t="s">
        <v>436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433</v>
      </c>
      <c r="DH109" s="921"/>
      <c r="DI109" s="921"/>
      <c r="DJ109" s="921"/>
      <c r="DK109" s="922"/>
      <c r="DL109" s="920" t="s">
        <v>434</v>
      </c>
      <c r="DM109" s="921"/>
      <c r="DN109" s="921"/>
      <c r="DO109" s="921"/>
      <c r="DP109" s="922"/>
      <c r="DQ109" s="920" t="s">
        <v>303</v>
      </c>
      <c r="DR109" s="921"/>
      <c r="DS109" s="921"/>
      <c r="DT109" s="921"/>
      <c r="DU109" s="922"/>
      <c r="DV109" s="920" t="s">
        <v>435</v>
      </c>
      <c r="DW109" s="921"/>
      <c r="DX109" s="921"/>
      <c r="DY109" s="921"/>
      <c r="DZ109" s="923"/>
    </row>
    <row r="110" spans="1:131" s="226" customFormat="1" ht="26.25" customHeight="1">
      <c r="A110" s="924" t="s">
        <v>437</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4125997</v>
      </c>
      <c r="AB110" s="928"/>
      <c r="AC110" s="928"/>
      <c r="AD110" s="928"/>
      <c r="AE110" s="929"/>
      <c r="AF110" s="930">
        <v>4417943</v>
      </c>
      <c r="AG110" s="928"/>
      <c r="AH110" s="928"/>
      <c r="AI110" s="928"/>
      <c r="AJ110" s="929"/>
      <c r="AK110" s="930">
        <v>4780409</v>
      </c>
      <c r="AL110" s="928"/>
      <c r="AM110" s="928"/>
      <c r="AN110" s="928"/>
      <c r="AO110" s="929"/>
      <c r="AP110" s="931">
        <v>19.100000000000001</v>
      </c>
      <c r="AQ110" s="932"/>
      <c r="AR110" s="932"/>
      <c r="AS110" s="932"/>
      <c r="AT110" s="933"/>
      <c r="AU110" s="934" t="s">
        <v>73</v>
      </c>
      <c r="AV110" s="935"/>
      <c r="AW110" s="935"/>
      <c r="AX110" s="935"/>
      <c r="AY110" s="935"/>
      <c r="AZ110" s="957" t="s">
        <v>438</v>
      </c>
      <c r="BA110" s="925"/>
      <c r="BB110" s="925"/>
      <c r="BC110" s="925"/>
      <c r="BD110" s="925"/>
      <c r="BE110" s="925"/>
      <c r="BF110" s="925"/>
      <c r="BG110" s="925"/>
      <c r="BH110" s="925"/>
      <c r="BI110" s="925"/>
      <c r="BJ110" s="925"/>
      <c r="BK110" s="925"/>
      <c r="BL110" s="925"/>
      <c r="BM110" s="925"/>
      <c r="BN110" s="925"/>
      <c r="BO110" s="925"/>
      <c r="BP110" s="926"/>
      <c r="BQ110" s="958">
        <v>61947462</v>
      </c>
      <c r="BR110" s="959"/>
      <c r="BS110" s="959"/>
      <c r="BT110" s="959"/>
      <c r="BU110" s="959"/>
      <c r="BV110" s="959">
        <v>62069599</v>
      </c>
      <c r="BW110" s="959"/>
      <c r="BX110" s="959"/>
      <c r="BY110" s="959"/>
      <c r="BZ110" s="959"/>
      <c r="CA110" s="959">
        <v>61639045</v>
      </c>
      <c r="CB110" s="959"/>
      <c r="CC110" s="959"/>
      <c r="CD110" s="959"/>
      <c r="CE110" s="959"/>
      <c r="CF110" s="972">
        <v>245.9</v>
      </c>
      <c r="CG110" s="973"/>
      <c r="CH110" s="973"/>
      <c r="CI110" s="973"/>
      <c r="CJ110" s="973"/>
      <c r="CK110" s="974" t="s">
        <v>439</v>
      </c>
      <c r="CL110" s="975"/>
      <c r="CM110" s="957" t="s">
        <v>440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441</v>
      </c>
      <c r="DH110" s="959"/>
      <c r="DI110" s="959"/>
      <c r="DJ110" s="959"/>
      <c r="DK110" s="959"/>
      <c r="DL110" s="959" t="s">
        <v>129</v>
      </c>
      <c r="DM110" s="959"/>
      <c r="DN110" s="959"/>
      <c r="DO110" s="959"/>
      <c r="DP110" s="959"/>
      <c r="DQ110" s="959" t="s">
        <v>442</v>
      </c>
      <c r="DR110" s="959"/>
      <c r="DS110" s="959"/>
      <c r="DT110" s="959"/>
      <c r="DU110" s="959"/>
      <c r="DV110" s="960" t="s">
        <v>442</v>
      </c>
      <c r="DW110" s="960"/>
      <c r="DX110" s="960"/>
      <c r="DY110" s="960"/>
      <c r="DZ110" s="961"/>
    </row>
    <row r="111" spans="1:131" s="226" customFormat="1" ht="26.25" customHeight="1">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442</v>
      </c>
      <c r="AB111" s="966"/>
      <c r="AC111" s="966"/>
      <c r="AD111" s="966"/>
      <c r="AE111" s="967"/>
      <c r="AF111" s="968" t="s">
        <v>129</v>
      </c>
      <c r="AG111" s="966"/>
      <c r="AH111" s="966"/>
      <c r="AI111" s="966"/>
      <c r="AJ111" s="967"/>
      <c r="AK111" s="968" t="s">
        <v>441</v>
      </c>
      <c r="AL111" s="966"/>
      <c r="AM111" s="966"/>
      <c r="AN111" s="966"/>
      <c r="AO111" s="967"/>
      <c r="AP111" s="969" t="s">
        <v>129</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t="s">
        <v>129</v>
      </c>
      <c r="BR111" s="954"/>
      <c r="BS111" s="954"/>
      <c r="BT111" s="954"/>
      <c r="BU111" s="954"/>
      <c r="BV111" s="954">
        <v>611</v>
      </c>
      <c r="BW111" s="954"/>
      <c r="BX111" s="954"/>
      <c r="BY111" s="954"/>
      <c r="BZ111" s="954"/>
      <c r="CA111" s="954">
        <v>204</v>
      </c>
      <c r="CB111" s="954"/>
      <c r="CC111" s="954"/>
      <c r="CD111" s="954"/>
      <c r="CE111" s="954"/>
      <c r="CF111" s="948">
        <v>0</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129</v>
      </c>
      <c r="DH111" s="954"/>
      <c r="DI111" s="954"/>
      <c r="DJ111" s="954"/>
      <c r="DK111" s="954"/>
      <c r="DL111" s="954" t="s">
        <v>441</v>
      </c>
      <c r="DM111" s="954"/>
      <c r="DN111" s="954"/>
      <c r="DO111" s="954"/>
      <c r="DP111" s="954"/>
      <c r="DQ111" s="954" t="s">
        <v>129</v>
      </c>
      <c r="DR111" s="954"/>
      <c r="DS111" s="954"/>
      <c r="DT111" s="954"/>
      <c r="DU111" s="954"/>
      <c r="DV111" s="955" t="s">
        <v>129</v>
      </c>
      <c r="DW111" s="955"/>
      <c r="DX111" s="955"/>
      <c r="DY111" s="955"/>
      <c r="DZ111" s="956"/>
    </row>
    <row r="112" spans="1:131" s="226" customFormat="1" ht="26.25" customHeight="1">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441</v>
      </c>
      <c r="AB112" s="987"/>
      <c r="AC112" s="987"/>
      <c r="AD112" s="987"/>
      <c r="AE112" s="988"/>
      <c r="AF112" s="989" t="s">
        <v>441</v>
      </c>
      <c r="AG112" s="987"/>
      <c r="AH112" s="987"/>
      <c r="AI112" s="987"/>
      <c r="AJ112" s="988"/>
      <c r="AK112" s="989" t="s">
        <v>129</v>
      </c>
      <c r="AL112" s="987"/>
      <c r="AM112" s="987"/>
      <c r="AN112" s="987"/>
      <c r="AO112" s="988"/>
      <c r="AP112" s="990" t="s">
        <v>129</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18326363</v>
      </c>
      <c r="BR112" s="954"/>
      <c r="BS112" s="954"/>
      <c r="BT112" s="954"/>
      <c r="BU112" s="954"/>
      <c r="BV112" s="954">
        <v>18065381</v>
      </c>
      <c r="BW112" s="954"/>
      <c r="BX112" s="954"/>
      <c r="BY112" s="954"/>
      <c r="BZ112" s="954"/>
      <c r="CA112" s="954">
        <v>16067403</v>
      </c>
      <c r="CB112" s="954"/>
      <c r="CC112" s="954"/>
      <c r="CD112" s="954"/>
      <c r="CE112" s="954"/>
      <c r="CF112" s="948">
        <v>64.099999999999994</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129</v>
      </c>
      <c r="DH112" s="954"/>
      <c r="DI112" s="954"/>
      <c r="DJ112" s="954"/>
      <c r="DK112" s="954"/>
      <c r="DL112" s="954" t="s">
        <v>442</v>
      </c>
      <c r="DM112" s="954"/>
      <c r="DN112" s="954"/>
      <c r="DO112" s="954"/>
      <c r="DP112" s="954"/>
      <c r="DQ112" s="954" t="s">
        <v>129</v>
      </c>
      <c r="DR112" s="954"/>
      <c r="DS112" s="954"/>
      <c r="DT112" s="954"/>
      <c r="DU112" s="954"/>
      <c r="DV112" s="955" t="s">
        <v>129</v>
      </c>
      <c r="DW112" s="955"/>
      <c r="DX112" s="955"/>
      <c r="DY112" s="955"/>
      <c r="DZ112" s="956"/>
    </row>
    <row r="113" spans="1:130" s="226" customFormat="1" ht="26.25" customHeight="1">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1465386</v>
      </c>
      <c r="AB113" s="966"/>
      <c r="AC113" s="966"/>
      <c r="AD113" s="966"/>
      <c r="AE113" s="967"/>
      <c r="AF113" s="968">
        <v>1580103</v>
      </c>
      <c r="AG113" s="966"/>
      <c r="AH113" s="966"/>
      <c r="AI113" s="966"/>
      <c r="AJ113" s="967"/>
      <c r="AK113" s="968">
        <v>1427524</v>
      </c>
      <c r="AL113" s="966"/>
      <c r="AM113" s="966"/>
      <c r="AN113" s="966"/>
      <c r="AO113" s="967"/>
      <c r="AP113" s="969">
        <v>5.7</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t="s">
        <v>129</v>
      </c>
      <c r="BR113" s="954"/>
      <c r="BS113" s="954"/>
      <c r="BT113" s="954"/>
      <c r="BU113" s="954"/>
      <c r="BV113" s="954" t="s">
        <v>129</v>
      </c>
      <c r="BW113" s="954"/>
      <c r="BX113" s="954"/>
      <c r="BY113" s="954"/>
      <c r="BZ113" s="954"/>
      <c r="CA113" s="954" t="s">
        <v>442</v>
      </c>
      <c r="CB113" s="954"/>
      <c r="CC113" s="954"/>
      <c r="CD113" s="954"/>
      <c r="CE113" s="954"/>
      <c r="CF113" s="948" t="s">
        <v>129</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442</v>
      </c>
      <c r="DH113" s="987"/>
      <c r="DI113" s="987"/>
      <c r="DJ113" s="987"/>
      <c r="DK113" s="988"/>
      <c r="DL113" s="989" t="s">
        <v>441</v>
      </c>
      <c r="DM113" s="987"/>
      <c r="DN113" s="987"/>
      <c r="DO113" s="987"/>
      <c r="DP113" s="988"/>
      <c r="DQ113" s="989" t="s">
        <v>129</v>
      </c>
      <c r="DR113" s="987"/>
      <c r="DS113" s="987"/>
      <c r="DT113" s="987"/>
      <c r="DU113" s="988"/>
      <c r="DV113" s="990" t="s">
        <v>129</v>
      </c>
      <c r="DW113" s="991"/>
      <c r="DX113" s="991"/>
      <c r="DY113" s="991"/>
      <c r="DZ113" s="992"/>
    </row>
    <row r="114" spans="1:130" s="226" customFormat="1" ht="26.25" customHeight="1">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442</v>
      </c>
      <c r="AB114" s="987"/>
      <c r="AC114" s="987"/>
      <c r="AD114" s="987"/>
      <c r="AE114" s="988"/>
      <c r="AF114" s="989" t="s">
        <v>129</v>
      </c>
      <c r="AG114" s="987"/>
      <c r="AH114" s="987"/>
      <c r="AI114" s="987"/>
      <c r="AJ114" s="988"/>
      <c r="AK114" s="989" t="s">
        <v>442</v>
      </c>
      <c r="AL114" s="987"/>
      <c r="AM114" s="987"/>
      <c r="AN114" s="987"/>
      <c r="AO114" s="988"/>
      <c r="AP114" s="990" t="s">
        <v>129</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6410635</v>
      </c>
      <c r="BR114" s="954"/>
      <c r="BS114" s="954"/>
      <c r="BT114" s="954"/>
      <c r="BU114" s="954"/>
      <c r="BV114" s="954">
        <v>6773666</v>
      </c>
      <c r="BW114" s="954"/>
      <c r="BX114" s="954"/>
      <c r="BY114" s="954"/>
      <c r="BZ114" s="954"/>
      <c r="CA114" s="954">
        <v>6452150</v>
      </c>
      <c r="CB114" s="954"/>
      <c r="CC114" s="954"/>
      <c r="CD114" s="954"/>
      <c r="CE114" s="954"/>
      <c r="CF114" s="948">
        <v>25.7</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441</v>
      </c>
      <c r="DH114" s="987"/>
      <c r="DI114" s="987"/>
      <c r="DJ114" s="987"/>
      <c r="DK114" s="988"/>
      <c r="DL114" s="989" t="s">
        <v>442</v>
      </c>
      <c r="DM114" s="987"/>
      <c r="DN114" s="987"/>
      <c r="DO114" s="987"/>
      <c r="DP114" s="988"/>
      <c r="DQ114" s="989" t="s">
        <v>129</v>
      </c>
      <c r="DR114" s="987"/>
      <c r="DS114" s="987"/>
      <c r="DT114" s="987"/>
      <c r="DU114" s="988"/>
      <c r="DV114" s="990" t="s">
        <v>442</v>
      </c>
      <c r="DW114" s="991"/>
      <c r="DX114" s="991"/>
      <c r="DY114" s="991"/>
      <c r="DZ114" s="992"/>
    </row>
    <row r="115" spans="1:130" s="226" customFormat="1" ht="26.25" customHeight="1">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30428</v>
      </c>
      <c r="AB115" s="966"/>
      <c r="AC115" s="966"/>
      <c r="AD115" s="966"/>
      <c r="AE115" s="967"/>
      <c r="AF115" s="968">
        <v>38243</v>
      </c>
      <c r="AG115" s="966"/>
      <c r="AH115" s="966"/>
      <c r="AI115" s="966"/>
      <c r="AJ115" s="967"/>
      <c r="AK115" s="968">
        <v>38037</v>
      </c>
      <c r="AL115" s="966"/>
      <c r="AM115" s="966"/>
      <c r="AN115" s="966"/>
      <c r="AO115" s="967"/>
      <c r="AP115" s="969">
        <v>0.2</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v>21258</v>
      </c>
      <c r="BR115" s="954"/>
      <c r="BS115" s="954"/>
      <c r="BT115" s="954"/>
      <c r="BU115" s="954"/>
      <c r="BV115" s="954">
        <v>20863</v>
      </c>
      <c r="BW115" s="954"/>
      <c r="BX115" s="954"/>
      <c r="BY115" s="954"/>
      <c r="BZ115" s="954"/>
      <c r="CA115" s="954">
        <v>20790</v>
      </c>
      <c r="CB115" s="954"/>
      <c r="CC115" s="954"/>
      <c r="CD115" s="954"/>
      <c r="CE115" s="954"/>
      <c r="CF115" s="948">
        <v>0.1</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129</v>
      </c>
      <c r="DH115" s="987"/>
      <c r="DI115" s="987"/>
      <c r="DJ115" s="987"/>
      <c r="DK115" s="988"/>
      <c r="DL115" s="989" t="s">
        <v>129</v>
      </c>
      <c r="DM115" s="987"/>
      <c r="DN115" s="987"/>
      <c r="DO115" s="987"/>
      <c r="DP115" s="988"/>
      <c r="DQ115" s="989" t="s">
        <v>442</v>
      </c>
      <c r="DR115" s="987"/>
      <c r="DS115" s="987"/>
      <c r="DT115" s="987"/>
      <c r="DU115" s="988"/>
      <c r="DV115" s="990" t="s">
        <v>129</v>
      </c>
      <c r="DW115" s="991"/>
      <c r="DX115" s="991"/>
      <c r="DY115" s="991"/>
      <c r="DZ115" s="992"/>
    </row>
    <row r="116" spans="1:130" s="226" customFormat="1" ht="26.25" customHeight="1">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441</v>
      </c>
      <c r="AB116" s="987"/>
      <c r="AC116" s="987"/>
      <c r="AD116" s="987"/>
      <c r="AE116" s="988"/>
      <c r="AF116" s="989" t="s">
        <v>129</v>
      </c>
      <c r="AG116" s="987"/>
      <c r="AH116" s="987"/>
      <c r="AI116" s="987"/>
      <c r="AJ116" s="988"/>
      <c r="AK116" s="989" t="s">
        <v>129</v>
      </c>
      <c r="AL116" s="987"/>
      <c r="AM116" s="987"/>
      <c r="AN116" s="987"/>
      <c r="AO116" s="988"/>
      <c r="AP116" s="990" t="s">
        <v>441</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442</v>
      </c>
      <c r="BR116" s="954"/>
      <c r="BS116" s="954"/>
      <c r="BT116" s="954"/>
      <c r="BU116" s="954"/>
      <c r="BV116" s="954" t="s">
        <v>441</v>
      </c>
      <c r="BW116" s="954"/>
      <c r="BX116" s="954"/>
      <c r="BY116" s="954"/>
      <c r="BZ116" s="954"/>
      <c r="CA116" s="954" t="s">
        <v>129</v>
      </c>
      <c r="CB116" s="954"/>
      <c r="CC116" s="954"/>
      <c r="CD116" s="954"/>
      <c r="CE116" s="954"/>
      <c r="CF116" s="948" t="s">
        <v>442</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129</v>
      </c>
      <c r="DH116" s="987"/>
      <c r="DI116" s="987"/>
      <c r="DJ116" s="987"/>
      <c r="DK116" s="988"/>
      <c r="DL116" s="989">
        <v>611</v>
      </c>
      <c r="DM116" s="987"/>
      <c r="DN116" s="987"/>
      <c r="DO116" s="987"/>
      <c r="DP116" s="988"/>
      <c r="DQ116" s="989">
        <v>204</v>
      </c>
      <c r="DR116" s="987"/>
      <c r="DS116" s="987"/>
      <c r="DT116" s="987"/>
      <c r="DU116" s="988"/>
      <c r="DV116" s="990">
        <v>0</v>
      </c>
      <c r="DW116" s="991"/>
      <c r="DX116" s="991"/>
      <c r="DY116" s="991"/>
      <c r="DZ116" s="992"/>
    </row>
    <row r="117" spans="1:130" s="226" customFormat="1" ht="26.25" customHeight="1">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5621811</v>
      </c>
      <c r="AB117" s="1007"/>
      <c r="AC117" s="1007"/>
      <c r="AD117" s="1007"/>
      <c r="AE117" s="1008"/>
      <c r="AF117" s="1009">
        <v>6036289</v>
      </c>
      <c r="AG117" s="1007"/>
      <c r="AH117" s="1007"/>
      <c r="AI117" s="1007"/>
      <c r="AJ117" s="1008"/>
      <c r="AK117" s="1009">
        <v>6245970</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129</v>
      </c>
      <c r="BR117" s="954"/>
      <c r="BS117" s="954"/>
      <c r="BT117" s="954"/>
      <c r="BU117" s="954"/>
      <c r="BV117" s="954" t="s">
        <v>129</v>
      </c>
      <c r="BW117" s="954"/>
      <c r="BX117" s="954"/>
      <c r="BY117" s="954"/>
      <c r="BZ117" s="954"/>
      <c r="CA117" s="954" t="s">
        <v>129</v>
      </c>
      <c r="CB117" s="954"/>
      <c r="CC117" s="954"/>
      <c r="CD117" s="954"/>
      <c r="CE117" s="954"/>
      <c r="CF117" s="948" t="s">
        <v>129</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129</v>
      </c>
      <c r="DH117" s="987"/>
      <c r="DI117" s="987"/>
      <c r="DJ117" s="987"/>
      <c r="DK117" s="988"/>
      <c r="DL117" s="989" t="s">
        <v>129</v>
      </c>
      <c r="DM117" s="987"/>
      <c r="DN117" s="987"/>
      <c r="DO117" s="987"/>
      <c r="DP117" s="988"/>
      <c r="DQ117" s="989" t="s">
        <v>442</v>
      </c>
      <c r="DR117" s="987"/>
      <c r="DS117" s="987"/>
      <c r="DT117" s="987"/>
      <c r="DU117" s="988"/>
      <c r="DV117" s="990" t="s">
        <v>129</v>
      </c>
      <c r="DW117" s="991"/>
      <c r="DX117" s="991"/>
      <c r="DY117" s="991"/>
      <c r="DZ117" s="992"/>
    </row>
    <row r="118" spans="1:130" s="226" customFormat="1" ht="26.25" customHeight="1">
      <c r="A118" s="940" t="s">
        <v>436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433</v>
      </c>
      <c r="AB118" s="921"/>
      <c r="AC118" s="921"/>
      <c r="AD118" s="921"/>
      <c r="AE118" s="922"/>
      <c r="AF118" s="920" t="s">
        <v>434</v>
      </c>
      <c r="AG118" s="921"/>
      <c r="AH118" s="921"/>
      <c r="AI118" s="921"/>
      <c r="AJ118" s="922"/>
      <c r="AK118" s="920" t="s">
        <v>303</v>
      </c>
      <c r="AL118" s="921"/>
      <c r="AM118" s="921"/>
      <c r="AN118" s="921"/>
      <c r="AO118" s="922"/>
      <c r="AP118" s="998" t="s">
        <v>435</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t="s">
        <v>129</v>
      </c>
      <c r="BR118" s="1028"/>
      <c r="BS118" s="1028"/>
      <c r="BT118" s="1028"/>
      <c r="BU118" s="1028"/>
      <c r="BV118" s="1028" t="s">
        <v>129</v>
      </c>
      <c r="BW118" s="1028"/>
      <c r="BX118" s="1028"/>
      <c r="BY118" s="1028"/>
      <c r="BZ118" s="1028"/>
      <c r="CA118" s="1028" t="s">
        <v>129</v>
      </c>
      <c r="CB118" s="1028"/>
      <c r="CC118" s="1028"/>
      <c r="CD118" s="1028"/>
      <c r="CE118" s="1028"/>
      <c r="CF118" s="948" t="s">
        <v>129</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129</v>
      </c>
      <c r="DH118" s="987"/>
      <c r="DI118" s="987"/>
      <c r="DJ118" s="987"/>
      <c r="DK118" s="988"/>
      <c r="DL118" s="989" t="s">
        <v>129</v>
      </c>
      <c r="DM118" s="987"/>
      <c r="DN118" s="987"/>
      <c r="DO118" s="987"/>
      <c r="DP118" s="988"/>
      <c r="DQ118" s="989" t="s">
        <v>129</v>
      </c>
      <c r="DR118" s="987"/>
      <c r="DS118" s="987"/>
      <c r="DT118" s="987"/>
      <c r="DU118" s="988"/>
      <c r="DV118" s="990" t="s">
        <v>129</v>
      </c>
      <c r="DW118" s="991"/>
      <c r="DX118" s="991"/>
      <c r="DY118" s="991"/>
      <c r="DZ118" s="992"/>
    </row>
    <row r="119" spans="1:130" s="226" customFormat="1" ht="26.25" customHeight="1">
      <c r="A119" s="1084" t="s">
        <v>439</v>
      </c>
      <c r="B119" s="975"/>
      <c r="C119" s="957" t="s">
        <v>440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v>29613</v>
      </c>
      <c r="AB119" s="928"/>
      <c r="AC119" s="928"/>
      <c r="AD119" s="928"/>
      <c r="AE119" s="929"/>
      <c r="AF119" s="930">
        <v>37632</v>
      </c>
      <c r="AG119" s="928"/>
      <c r="AH119" s="928"/>
      <c r="AI119" s="928"/>
      <c r="AJ119" s="929"/>
      <c r="AK119" s="930">
        <v>37630</v>
      </c>
      <c r="AL119" s="928"/>
      <c r="AM119" s="928"/>
      <c r="AN119" s="928"/>
      <c r="AO119" s="929"/>
      <c r="AP119" s="931">
        <v>0.2</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467</v>
      </c>
      <c r="BP119" s="1033"/>
      <c r="BQ119" s="1027">
        <v>86705718</v>
      </c>
      <c r="BR119" s="1028"/>
      <c r="BS119" s="1028"/>
      <c r="BT119" s="1028"/>
      <c r="BU119" s="1028"/>
      <c r="BV119" s="1028">
        <v>86930120</v>
      </c>
      <c r="BW119" s="1028"/>
      <c r="BX119" s="1028"/>
      <c r="BY119" s="1028"/>
      <c r="BZ119" s="1028"/>
      <c r="CA119" s="1028">
        <v>84179592</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129</v>
      </c>
      <c r="DH119" s="1014"/>
      <c r="DI119" s="1014"/>
      <c r="DJ119" s="1014"/>
      <c r="DK119" s="1015"/>
      <c r="DL119" s="1013" t="s">
        <v>442</v>
      </c>
      <c r="DM119" s="1014"/>
      <c r="DN119" s="1014"/>
      <c r="DO119" s="1014"/>
      <c r="DP119" s="1015"/>
      <c r="DQ119" s="1013" t="s">
        <v>129</v>
      </c>
      <c r="DR119" s="1014"/>
      <c r="DS119" s="1014"/>
      <c r="DT119" s="1014"/>
      <c r="DU119" s="1015"/>
      <c r="DV119" s="1016" t="s">
        <v>442</v>
      </c>
      <c r="DW119" s="1017"/>
      <c r="DX119" s="1017"/>
      <c r="DY119" s="1017"/>
      <c r="DZ119" s="1018"/>
    </row>
    <row r="120" spans="1:130" s="226" customFormat="1" ht="26.25" customHeight="1">
      <c r="A120" s="1085"/>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442</v>
      </c>
      <c r="AB120" s="987"/>
      <c r="AC120" s="987"/>
      <c r="AD120" s="987"/>
      <c r="AE120" s="988"/>
      <c r="AF120" s="989" t="s">
        <v>442</v>
      </c>
      <c r="AG120" s="987"/>
      <c r="AH120" s="987"/>
      <c r="AI120" s="987"/>
      <c r="AJ120" s="988"/>
      <c r="AK120" s="989" t="s">
        <v>129</v>
      </c>
      <c r="AL120" s="987"/>
      <c r="AM120" s="987"/>
      <c r="AN120" s="987"/>
      <c r="AO120" s="988"/>
      <c r="AP120" s="990" t="s">
        <v>442</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10195913</v>
      </c>
      <c r="BR120" s="959"/>
      <c r="BS120" s="959"/>
      <c r="BT120" s="959"/>
      <c r="BU120" s="959"/>
      <c r="BV120" s="959">
        <v>10262537</v>
      </c>
      <c r="BW120" s="959"/>
      <c r="BX120" s="959"/>
      <c r="BY120" s="959"/>
      <c r="BZ120" s="959"/>
      <c r="CA120" s="959">
        <v>12628929</v>
      </c>
      <c r="CB120" s="959"/>
      <c r="CC120" s="959"/>
      <c r="CD120" s="959"/>
      <c r="CE120" s="959"/>
      <c r="CF120" s="972">
        <v>50.4</v>
      </c>
      <c r="CG120" s="973"/>
      <c r="CH120" s="973"/>
      <c r="CI120" s="973"/>
      <c r="CJ120" s="973"/>
      <c r="CK120" s="1034" t="s">
        <v>471</v>
      </c>
      <c r="CL120" s="1035"/>
      <c r="CM120" s="1035"/>
      <c r="CN120" s="1035"/>
      <c r="CO120" s="1036"/>
      <c r="CP120" s="1042" t="s">
        <v>412</v>
      </c>
      <c r="CQ120" s="1043"/>
      <c r="CR120" s="1043"/>
      <c r="CS120" s="1043"/>
      <c r="CT120" s="1043"/>
      <c r="CU120" s="1043"/>
      <c r="CV120" s="1043"/>
      <c r="CW120" s="1043"/>
      <c r="CX120" s="1043"/>
      <c r="CY120" s="1043"/>
      <c r="CZ120" s="1043"/>
      <c r="DA120" s="1043"/>
      <c r="DB120" s="1043"/>
      <c r="DC120" s="1043"/>
      <c r="DD120" s="1043"/>
      <c r="DE120" s="1043"/>
      <c r="DF120" s="1044"/>
      <c r="DG120" s="958" t="s">
        <v>442</v>
      </c>
      <c r="DH120" s="959"/>
      <c r="DI120" s="959"/>
      <c r="DJ120" s="959"/>
      <c r="DK120" s="959"/>
      <c r="DL120" s="959">
        <v>16168050</v>
      </c>
      <c r="DM120" s="959"/>
      <c r="DN120" s="959"/>
      <c r="DO120" s="959"/>
      <c r="DP120" s="959"/>
      <c r="DQ120" s="959">
        <v>14403405</v>
      </c>
      <c r="DR120" s="959"/>
      <c r="DS120" s="959"/>
      <c r="DT120" s="959"/>
      <c r="DU120" s="959"/>
      <c r="DV120" s="960">
        <v>57.4</v>
      </c>
      <c r="DW120" s="960"/>
      <c r="DX120" s="960"/>
      <c r="DY120" s="960"/>
      <c r="DZ120" s="961"/>
    </row>
    <row r="121" spans="1:130" s="226" customFormat="1" ht="26.25" customHeight="1">
      <c r="A121" s="1085"/>
      <c r="B121" s="977"/>
      <c r="C121" s="1002" t="s">
        <v>472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129</v>
      </c>
      <c r="AB121" s="987"/>
      <c r="AC121" s="987"/>
      <c r="AD121" s="987"/>
      <c r="AE121" s="988"/>
      <c r="AF121" s="989" t="s">
        <v>129</v>
      </c>
      <c r="AG121" s="987"/>
      <c r="AH121" s="987"/>
      <c r="AI121" s="987"/>
      <c r="AJ121" s="988"/>
      <c r="AK121" s="989" t="s">
        <v>442</v>
      </c>
      <c r="AL121" s="987"/>
      <c r="AM121" s="987"/>
      <c r="AN121" s="987"/>
      <c r="AO121" s="988"/>
      <c r="AP121" s="990" t="s">
        <v>129</v>
      </c>
      <c r="AQ121" s="991"/>
      <c r="AR121" s="991"/>
      <c r="AS121" s="991"/>
      <c r="AT121" s="992"/>
      <c r="AU121" s="1022"/>
      <c r="AV121" s="1023"/>
      <c r="AW121" s="1023"/>
      <c r="AX121" s="1023"/>
      <c r="AY121" s="1024"/>
      <c r="AZ121" s="950" t="s">
        <v>473</v>
      </c>
      <c r="BA121" s="951"/>
      <c r="BB121" s="951"/>
      <c r="BC121" s="951"/>
      <c r="BD121" s="951"/>
      <c r="BE121" s="951"/>
      <c r="BF121" s="951"/>
      <c r="BG121" s="951"/>
      <c r="BH121" s="951"/>
      <c r="BI121" s="951"/>
      <c r="BJ121" s="951"/>
      <c r="BK121" s="951"/>
      <c r="BL121" s="951"/>
      <c r="BM121" s="951"/>
      <c r="BN121" s="951"/>
      <c r="BO121" s="951"/>
      <c r="BP121" s="952"/>
      <c r="BQ121" s="953">
        <v>1278097</v>
      </c>
      <c r="BR121" s="954"/>
      <c r="BS121" s="954"/>
      <c r="BT121" s="954"/>
      <c r="BU121" s="954"/>
      <c r="BV121" s="954">
        <v>2358695</v>
      </c>
      <c r="BW121" s="954"/>
      <c r="BX121" s="954"/>
      <c r="BY121" s="954"/>
      <c r="BZ121" s="954"/>
      <c r="CA121" s="954">
        <v>2205215</v>
      </c>
      <c r="CB121" s="954"/>
      <c r="CC121" s="954"/>
      <c r="CD121" s="954"/>
      <c r="CE121" s="954"/>
      <c r="CF121" s="948">
        <v>8.8000000000000007</v>
      </c>
      <c r="CG121" s="949"/>
      <c r="CH121" s="949"/>
      <c r="CI121" s="949"/>
      <c r="CJ121" s="949"/>
      <c r="CK121" s="1037"/>
      <c r="CL121" s="1038"/>
      <c r="CM121" s="1038"/>
      <c r="CN121" s="1038"/>
      <c r="CO121" s="1039"/>
      <c r="CP121" s="1047" t="s">
        <v>408</v>
      </c>
      <c r="CQ121" s="1048"/>
      <c r="CR121" s="1048"/>
      <c r="CS121" s="1048"/>
      <c r="CT121" s="1048"/>
      <c r="CU121" s="1048"/>
      <c r="CV121" s="1048"/>
      <c r="CW121" s="1048"/>
      <c r="CX121" s="1048"/>
      <c r="CY121" s="1048"/>
      <c r="CZ121" s="1048"/>
      <c r="DA121" s="1048"/>
      <c r="DB121" s="1048"/>
      <c r="DC121" s="1048"/>
      <c r="DD121" s="1048"/>
      <c r="DE121" s="1048"/>
      <c r="DF121" s="1049"/>
      <c r="DG121" s="953">
        <v>610953</v>
      </c>
      <c r="DH121" s="954"/>
      <c r="DI121" s="954"/>
      <c r="DJ121" s="954"/>
      <c r="DK121" s="954"/>
      <c r="DL121" s="954">
        <v>587794</v>
      </c>
      <c r="DM121" s="954"/>
      <c r="DN121" s="954"/>
      <c r="DO121" s="954"/>
      <c r="DP121" s="954"/>
      <c r="DQ121" s="954">
        <v>810657</v>
      </c>
      <c r="DR121" s="954"/>
      <c r="DS121" s="954"/>
      <c r="DT121" s="954"/>
      <c r="DU121" s="954"/>
      <c r="DV121" s="955">
        <v>3.2</v>
      </c>
      <c r="DW121" s="955"/>
      <c r="DX121" s="955"/>
      <c r="DY121" s="955"/>
      <c r="DZ121" s="956"/>
    </row>
    <row r="122" spans="1:130" s="226" customFormat="1" ht="26.25" customHeight="1">
      <c r="A122" s="1085"/>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129</v>
      </c>
      <c r="AB122" s="987"/>
      <c r="AC122" s="987"/>
      <c r="AD122" s="987"/>
      <c r="AE122" s="988"/>
      <c r="AF122" s="989" t="s">
        <v>442</v>
      </c>
      <c r="AG122" s="987"/>
      <c r="AH122" s="987"/>
      <c r="AI122" s="987"/>
      <c r="AJ122" s="988"/>
      <c r="AK122" s="989" t="s">
        <v>129</v>
      </c>
      <c r="AL122" s="987"/>
      <c r="AM122" s="987"/>
      <c r="AN122" s="987"/>
      <c r="AO122" s="988"/>
      <c r="AP122" s="990" t="s">
        <v>129</v>
      </c>
      <c r="AQ122" s="991"/>
      <c r="AR122" s="991"/>
      <c r="AS122" s="991"/>
      <c r="AT122" s="992"/>
      <c r="AU122" s="1022"/>
      <c r="AV122" s="1023"/>
      <c r="AW122" s="1023"/>
      <c r="AX122" s="1023"/>
      <c r="AY122" s="1024"/>
      <c r="AZ122" s="1001" t="s">
        <v>474</v>
      </c>
      <c r="BA122" s="993"/>
      <c r="BB122" s="993"/>
      <c r="BC122" s="993"/>
      <c r="BD122" s="993"/>
      <c r="BE122" s="993"/>
      <c r="BF122" s="993"/>
      <c r="BG122" s="993"/>
      <c r="BH122" s="993"/>
      <c r="BI122" s="993"/>
      <c r="BJ122" s="993"/>
      <c r="BK122" s="993"/>
      <c r="BL122" s="993"/>
      <c r="BM122" s="993"/>
      <c r="BN122" s="993"/>
      <c r="BO122" s="993"/>
      <c r="BP122" s="994"/>
      <c r="BQ122" s="1027">
        <v>56155682</v>
      </c>
      <c r="BR122" s="1028"/>
      <c r="BS122" s="1028"/>
      <c r="BT122" s="1028"/>
      <c r="BU122" s="1028"/>
      <c r="BV122" s="1028">
        <v>55795165</v>
      </c>
      <c r="BW122" s="1028"/>
      <c r="BX122" s="1028"/>
      <c r="BY122" s="1028"/>
      <c r="BZ122" s="1028"/>
      <c r="CA122" s="1028">
        <v>55525027</v>
      </c>
      <c r="CB122" s="1028"/>
      <c r="CC122" s="1028"/>
      <c r="CD122" s="1028"/>
      <c r="CE122" s="1028"/>
      <c r="CF122" s="1045">
        <v>221.5</v>
      </c>
      <c r="CG122" s="1046"/>
      <c r="CH122" s="1046"/>
      <c r="CI122" s="1046"/>
      <c r="CJ122" s="1046"/>
      <c r="CK122" s="1037"/>
      <c r="CL122" s="1038"/>
      <c r="CM122" s="1038"/>
      <c r="CN122" s="1038"/>
      <c r="CO122" s="1039"/>
      <c r="CP122" s="1047" t="s">
        <v>475</v>
      </c>
      <c r="CQ122" s="1048"/>
      <c r="CR122" s="1048"/>
      <c r="CS122" s="1048"/>
      <c r="CT122" s="1048"/>
      <c r="CU122" s="1048"/>
      <c r="CV122" s="1048"/>
      <c r="CW122" s="1048"/>
      <c r="CX122" s="1048"/>
      <c r="CY122" s="1048"/>
      <c r="CZ122" s="1048"/>
      <c r="DA122" s="1048"/>
      <c r="DB122" s="1048"/>
      <c r="DC122" s="1048"/>
      <c r="DD122" s="1048"/>
      <c r="DE122" s="1048"/>
      <c r="DF122" s="1049"/>
      <c r="DG122" s="953">
        <v>951057</v>
      </c>
      <c r="DH122" s="954"/>
      <c r="DI122" s="954"/>
      <c r="DJ122" s="954"/>
      <c r="DK122" s="954"/>
      <c r="DL122" s="954">
        <v>806441</v>
      </c>
      <c r="DM122" s="954"/>
      <c r="DN122" s="954"/>
      <c r="DO122" s="954"/>
      <c r="DP122" s="954"/>
      <c r="DQ122" s="954">
        <v>668107</v>
      </c>
      <c r="DR122" s="954"/>
      <c r="DS122" s="954"/>
      <c r="DT122" s="954"/>
      <c r="DU122" s="954"/>
      <c r="DV122" s="955">
        <v>2.7</v>
      </c>
      <c r="DW122" s="955"/>
      <c r="DX122" s="955"/>
      <c r="DY122" s="955"/>
      <c r="DZ122" s="956"/>
    </row>
    <row r="123" spans="1:130" s="226" customFormat="1" ht="26.25" customHeight="1">
      <c r="A123" s="1085"/>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815</v>
      </c>
      <c r="AB123" s="987"/>
      <c r="AC123" s="987"/>
      <c r="AD123" s="987"/>
      <c r="AE123" s="988"/>
      <c r="AF123" s="989">
        <v>611</v>
      </c>
      <c r="AG123" s="987"/>
      <c r="AH123" s="987"/>
      <c r="AI123" s="987"/>
      <c r="AJ123" s="988"/>
      <c r="AK123" s="989">
        <v>407</v>
      </c>
      <c r="AL123" s="987"/>
      <c r="AM123" s="987"/>
      <c r="AN123" s="987"/>
      <c r="AO123" s="988"/>
      <c r="AP123" s="990">
        <v>0</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476</v>
      </c>
      <c r="BP123" s="1033"/>
      <c r="BQ123" s="1091">
        <v>67629692</v>
      </c>
      <c r="BR123" s="1092"/>
      <c r="BS123" s="1092"/>
      <c r="BT123" s="1092"/>
      <c r="BU123" s="1092"/>
      <c r="BV123" s="1092">
        <v>68416397</v>
      </c>
      <c r="BW123" s="1092"/>
      <c r="BX123" s="1092"/>
      <c r="BY123" s="1092"/>
      <c r="BZ123" s="1092"/>
      <c r="CA123" s="1092">
        <v>70359171</v>
      </c>
      <c r="CB123" s="1092"/>
      <c r="CC123" s="1092"/>
      <c r="CD123" s="1092"/>
      <c r="CE123" s="1092"/>
      <c r="CF123" s="1029"/>
      <c r="CG123" s="1030"/>
      <c r="CH123" s="1030"/>
      <c r="CI123" s="1030"/>
      <c r="CJ123" s="1031"/>
      <c r="CK123" s="1037"/>
      <c r="CL123" s="1038"/>
      <c r="CM123" s="1038"/>
      <c r="CN123" s="1038"/>
      <c r="CO123" s="1039"/>
      <c r="CP123" s="1047" t="s">
        <v>416</v>
      </c>
      <c r="CQ123" s="1048"/>
      <c r="CR123" s="1048"/>
      <c r="CS123" s="1048"/>
      <c r="CT123" s="1048"/>
      <c r="CU123" s="1048"/>
      <c r="CV123" s="1048"/>
      <c r="CW123" s="1048"/>
      <c r="CX123" s="1048"/>
      <c r="CY123" s="1048"/>
      <c r="CZ123" s="1048"/>
      <c r="DA123" s="1048"/>
      <c r="DB123" s="1048"/>
      <c r="DC123" s="1048"/>
      <c r="DD123" s="1048"/>
      <c r="DE123" s="1048"/>
      <c r="DF123" s="1049"/>
      <c r="DG123" s="986">
        <v>263817</v>
      </c>
      <c r="DH123" s="987"/>
      <c r="DI123" s="987"/>
      <c r="DJ123" s="987"/>
      <c r="DK123" s="988"/>
      <c r="DL123" s="989">
        <v>227099</v>
      </c>
      <c r="DM123" s="987"/>
      <c r="DN123" s="987"/>
      <c r="DO123" s="987"/>
      <c r="DP123" s="988"/>
      <c r="DQ123" s="989">
        <v>185234</v>
      </c>
      <c r="DR123" s="987"/>
      <c r="DS123" s="987"/>
      <c r="DT123" s="987"/>
      <c r="DU123" s="988"/>
      <c r="DV123" s="990">
        <v>0.7</v>
      </c>
      <c r="DW123" s="991"/>
      <c r="DX123" s="991"/>
      <c r="DY123" s="991"/>
      <c r="DZ123" s="992"/>
    </row>
    <row r="124" spans="1:130" s="226" customFormat="1" ht="26.25" customHeight="1" thickBot="1">
      <c r="A124" s="1085"/>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129</v>
      </c>
      <c r="AB124" s="987"/>
      <c r="AC124" s="987"/>
      <c r="AD124" s="987"/>
      <c r="AE124" s="988"/>
      <c r="AF124" s="989" t="s">
        <v>129</v>
      </c>
      <c r="AG124" s="987"/>
      <c r="AH124" s="987"/>
      <c r="AI124" s="987"/>
      <c r="AJ124" s="988"/>
      <c r="AK124" s="989" t="s">
        <v>129</v>
      </c>
      <c r="AL124" s="987"/>
      <c r="AM124" s="987"/>
      <c r="AN124" s="987"/>
      <c r="AO124" s="988"/>
      <c r="AP124" s="990" t="s">
        <v>129</v>
      </c>
      <c r="AQ124" s="991"/>
      <c r="AR124" s="991"/>
      <c r="AS124" s="991"/>
      <c r="AT124" s="992"/>
      <c r="AU124" s="1087" t="s">
        <v>477</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82.9</v>
      </c>
      <c r="BR124" s="1055"/>
      <c r="BS124" s="1055"/>
      <c r="BT124" s="1055"/>
      <c r="BU124" s="1055"/>
      <c r="BV124" s="1055">
        <v>78.400000000000006</v>
      </c>
      <c r="BW124" s="1055"/>
      <c r="BX124" s="1055"/>
      <c r="BY124" s="1055"/>
      <c r="BZ124" s="1055"/>
      <c r="CA124" s="1055">
        <v>55.1</v>
      </c>
      <c r="CB124" s="1055"/>
      <c r="CC124" s="1055"/>
      <c r="CD124" s="1055"/>
      <c r="CE124" s="1055"/>
      <c r="CF124" s="1056"/>
      <c r="CG124" s="1057"/>
      <c r="CH124" s="1057"/>
      <c r="CI124" s="1057"/>
      <c r="CJ124" s="1058"/>
      <c r="CK124" s="1040"/>
      <c r="CL124" s="1040"/>
      <c r="CM124" s="1040"/>
      <c r="CN124" s="1040"/>
      <c r="CO124" s="1041"/>
      <c r="CP124" s="1047" t="s">
        <v>478</v>
      </c>
      <c r="CQ124" s="1048"/>
      <c r="CR124" s="1048"/>
      <c r="CS124" s="1048"/>
      <c r="CT124" s="1048"/>
      <c r="CU124" s="1048"/>
      <c r="CV124" s="1048"/>
      <c r="CW124" s="1048"/>
      <c r="CX124" s="1048"/>
      <c r="CY124" s="1048"/>
      <c r="CZ124" s="1048"/>
      <c r="DA124" s="1048"/>
      <c r="DB124" s="1048"/>
      <c r="DC124" s="1048"/>
      <c r="DD124" s="1048"/>
      <c r="DE124" s="1048"/>
      <c r="DF124" s="1049"/>
      <c r="DG124" s="1032">
        <v>16500536</v>
      </c>
      <c r="DH124" s="1014"/>
      <c r="DI124" s="1014"/>
      <c r="DJ124" s="1014"/>
      <c r="DK124" s="1015"/>
      <c r="DL124" s="1013">
        <v>275997</v>
      </c>
      <c r="DM124" s="1014"/>
      <c r="DN124" s="1014"/>
      <c r="DO124" s="1014"/>
      <c r="DP124" s="1015"/>
      <c r="DQ124" s="1013" t="s">
        <v>129</v>
      </c>
      <c r="DR124" s="1014"/>
      <c r="DS124" s="1014"/>
      <c r="DT124" s="1014"/>
      <c r="DU124" s="1015"/>
      <c r="DV124" s="1016" t="s">
        <v>129</v>
      </c>
      <c r="DW124" s="1017"/>
      <c r="DX124" s="1017"/>
      <c r="DY124" s="1017"/>
      <c r="DZ124" s="1018"/>
    </row>
    <row r="125" spans="1:130" s="226" customFormat="1" ht="26.25" customHeight="1">
      <c r="A125" s="1085"/>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129</v>
      </c>
      <c r="AB125" s="987"/>
      <c r="AC125" s="987"/>
      <c r="AD125" s="987"/>
      <c r="AE125" s="988"/>
      <c r="AF125" s="989" t="s">
        <v>129</v>
      </c>
      <c r="AG125" s="987"/>
      <c r="AH125" s="987"/>
      <c r="AI125" s="987"/>
      <c r="AJ125" s="988"/>
      <c r="AK125" s="989" t="s">
        <v>129</v>
      </c>
      <c r="AL125" s="987"/>
      <c r="AM125" s="987"/>
      <c r="AN125" s="987"/>
      <c r="AO125" s="988"/>
      <c r="AP125" s="990" t="s">
        <v>129</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479</v>
      </c>
      <c r="CL125" s="1035"/>
      <c r="CM125" s="1035"/>
      <c r="CN125" s="1035"/>
      <c r="CO125" s="1036"/>
      <c r="CP125" s="957" t="s">
        <v>480</v>
      </c>
      <c r="CQ125" s="925"/>
      <c r="CR125" s="925"/>
      <c r="CS125" s="925"/>
      <c r="CT125" s="925"/>
      <c r="CU125" s="925"/>
      <c r="CV125" s="925"/>
      <c r="CW125" s="925"/>
      <c r="CX125" s="925"/>
      <c r="CY125" s="925"/>
      <c r="CZ125" s="925"/>
      <c r="DA125" s="925"/>
      <c r="DB125" s="925"/>
      <c r="DC125" s="925"/>
      <c r="DD125" s="925"/>
      <c r="DE125" s="925"/>
      <c r="DF125" s="926"/>
      <c r="DG125" s="958" t="s">
        <v>129</v>
      </c>
      <c r="DH125" s="959"/>
      <c r="DI125" s="959"/>
      <c r="DJ125" s="959"/>
      <c r="DK125" s="959"/>
      <c r="DL125" s="959" t="s">
        <v>129</v>
      </c>
      <c r="DM125" s="959"/>
      <c r="DN125" s="959"/>
      <c r="DO125" s="959"/>
      <c r="DP125" s="959"/>
      <c r="DQ125" s="959" t="s">
        <v>129</v>
      </c>
      <c r="DR125" s="959"/>
      <c r="DS125" s="959"/>
      <c r="DT125" s="959"/>
      <c r="DU125" s="959"/>
      <c r="DV125" s="960" t="s">
        <v>129</v>
      </c>
      <c r="DW125" s="960"/>
      <c r="DX125" s="960"/>
      <c r="DY125" s="960"/>
      <c r="DZ125" s="961"/>
    </row>
    <row r="126" spans="1:130" s="226" customFormat="1" ht="26.25" customHeight="1" thickBot="1">
      <c r="A126" s="1085"/>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129</v>
      </c>
      <c r="AB126" s="987"/>
      <c r="AC126" s="987"/>
      <c r="AD126" s="987"/>
      <c r="AE126" s="988"/>
      <c r="AF126" s="989" t="s">
        <v>129</v>
      </c>
      <c r="AG126" s="987"/>
      <c r="AH126" s="987"/>
      <c r="AI126" s="987"/>
      <c r="AJ126" s="988"/>
      <c r="AK126" s="989" t="s">
        <v>129</v>
      </c>
      <c r="AL126" s="987"/>
      <c r="AM126" s="987"/>
      <c r="AN126" s="987"/>
      <c r="AO126" s="988"/>
      <c r="AP126" s="990" t="s">
        <v>129</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481</v>
      </c>
      <c r="CQ126" s="951"/>
      <c r="CR126" s="951"/>
      <c r="CS126" s="951"/>
      <c r="CT126" s="951"/>
      <c r="CU126" s="951"/>
      <c r="CV126" s="951"/>
      <c r="CW126" s="951"/>
      <c r="CX126" s="951"/>
      <c r="CY126" s="951"/>
      <c r="CZ126" s="951"/>
      <c r="DA126" s="951"/>
      <c r="DB126" s="951"/>
      <c r="DC126" s="951"/>
      <c r="DD126" s="951"/>
      <c r="DE126" s="951"/>
      <c r="DF126" s="952"/>
      <c r="DG126" s="953">
        <v>21258</v>
      </c>
      <c r="DH126" s="954"/>
      <c r="DI126" s="954"/>
      <c r="DJ126" s="954"/>
      <c r="DK126" s="954"/>
      <c r="DL126" s="954">
        <v>20863</v>
      </c>
      <c r="DM126" s="954"/>
      <c r="DN126" s="954"/>
      <c r="DO126" s="954"/>
      <c r="DP126" s="954"/>
      <c r="DQ126" s="954">
        <v>20790</v>
      </c>
      <c r="DR126" s="954"/>
      <c r="DS126" s="954"/>
      <c r="DT126" s="954"/>
      <c r="DU126" s="954"/>
      <c r="DV126" s="955">
        <v>0.1</v>
      </c>
      <c r="DW126" s="955"/>
      <c r="DX126" s="955"/>
      <c r="DY126" s="955"/>
      <c r="DZ126" s="956"/>
    </row>
    <row r="127" spans="1:130" s="226" customFormat="1" ht="26.25" customHeight="1">
      <c r="A127" s="1086"/>
      <c r="B127" s="979"/>
      <c r="C127" s="1001" t="s">
        <v>482</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129</v>
      </c>
      <c r="AB127" s="987"/>
      <c r="AC127" s="987"/>
      <c r="AD127" s="987"/>
      <c r="AE127" s="988"/>
      <c r="AF127" s="989" t="s">
        <v>129</v>
      </c>
      <c r="AG127" s="987"/>
      <c r="AH127" s="987"/>
      <c r="AI127" s="987"/>
      <c r="AJ127" s="988"/>
      <c r="AK127" s="989" t="s">
        <v>129</v>
      </c>
      <c r="AL127" s="987"/>
      <c r="AM127" s="987"/>
      <c r="AN127" s="987"/>
      <c r="AO127" s="988"/>
      <c r="AP127" s="990" t="s">
        <v>129</v>
      </c>
      <c r="AQ127" s="991"/>
      <c r="AR127" s="991"/>
      <c r="AS127" s="991"/>
      <c r="AT127" s="992"/>
      <c r="AU127" s="228"/>
      <c r="AV127" s="228"/>
      <c r="AW127" s="228"/>
      <c r="AX127" s="1059" t="s">
        <v>483</v>
      </c>
      <c r="AY127" s="1060"/>
      <c r="AZ127" s="1060"/>
      <c r="BA127" s="1060"/>
      <c r="BB127" s="1060"/>
      <c r="BC127" s="1060"/>
      <c r="BD127" s="1060"/>
      <c r="BE127" s="1061"/>
      <c r="BF127" s="1062" t="s">
        <v>484</v>
      </c>
      <c r="BG127" s="1060"/>
      <c r="BH127" s="1060"/>
      <c r="BI127" s="1060"/>
      <c r="BJ127" s="1060"/>
      <c r="BK127" s="1060"/>
      <c r="BL127" s="1061"/>
      <c r="BM127" s="1062" t="s">
        <v>485</v>
      </c>
      <c r="BN127" s="1060"/>
      <c r="BO127" s="1060"/>
      <c r="BP127" s="1060"/>
      <c r="BQ127" s="1060"/>
      <c r="BR127" s="1060"/>
      <c r="BS127" s="1061"/>
      <c r="BT127" s="1062" t="s">
        <v>486</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487</v>
      </c>
      <c r="CQ127" s="951"/>
      <c r="CR127" s="951"/>
      <c r="CS127" s="951"/>
      <c r="CT127" s="951"/>
      <c r="CU127" s="951"/>
      <c r="CV127" s="951"/>
      <c r="CW127" s="951"/>
      <c r="CX127" s="951"/>
      <c r="CY127" s="951"/>
      <c r="CZ127" s="951"/>
      <c r="DA127" s="951"/>
      <c r="DB127" s="951"/>
      <c r="DC127" s="951"/>
      <c r="DD127" s="951"/>
      <c r="DE127" s="951"/>
      <c r="DF127" s="952"/>
      <c r="DG127" s="953" t="s">
        <v>129</v>
      </c>
      <c r="DH127" s="954"/>
      <c r="DI127" s="954"/>
      <c r="DJ127" s="954"/>
      <c r="DK127" s="954"/>
      <c r="DL127" s="954" t="s">
        <v>129</v>
      </c>
      <c r="DM127" s="954"/>
      <c r="DN127" s="954"/>
      <c r="DO127" s="954"/>
      <c r="DP127" s="954"/>
      <c r="DQ127" s="954" t="s">
        <v>129</v>
      </c>
      <c r="DR127" s="954"/>
      <c r="DS127" s="954"/>
      <c r="DT127" s="954"/>
      <c r="DU127" s="954"/>
      <c r="DV127" s="955" t="s">
        <v>129</v>
      </c>
      <c r="DW127" s="955"/>
      <c r="DX127" s="955"/>
      <c r="DY127" s="955"/>
      <c r="DZ127" s="956"/>
    </row>
    <row r="128" spans="1:130" s="226" customFormat="1" ht="26.25" customHeight="1" thickBot="1">
      <c r="A128" s="1069" t="s">
        <v>488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489</v>
      </c>
      <c r="X128" s="1071"/>
      <c r="Y128" s="1071"/>
      <c r="Z128" s="1072"/>
      <c r="AA128" s="1073">
        <v>107313</v>
      </c>
      <c r="AB128" s="1074"/>
      <c r="AC128" s="1074"/>
      <c r="AD128" s="1074"/>
      <c r="AE128" s="1075"/>
      <c r="AF128" s="1076">
        <v>184201</v>
      </c>
      <c r="AG128" s="1074"/>
      <c r="AH128" s="1074"/>
      <c r="AI128" s="1074"/>
      <c r="AJ128" s="1075"/>
      <c r="AK128" s="1076">
        <v>190491</v>
      </c>
      <c r="AL128" s="1074"/>
      <c r="AM128" s="1074"/>
      <c r="AN128" s="1074"/>
      <c r="AO128" s="1075"/>
      <c r="AP128" s="1077"/>
      <c r="AQ128" s="1078"/>
      <c r="AR128" s="1078"/>
      <c r="AS128" s="1078"/>
      <c r="AT128" s="1079"/>
      <c r="AU128" s="228"/>
      <c r="AV128" s="228"/>
      <c r="AW128" s="228"/>
      <c r="AX128" s="924" t="s">
        <v>490</v>
      </c>
      <c r="AY128" s="925"/>
      <c r="AZ128" s="925"/>
      <c r="BA128" s="925"/>
      <c r="BB128" s="925"/>
      <c r="BC128" s="925"/>
      <c r="BD128" s="925"/>
      <c r="BE128" s="926"/>
      <c r="BF128" s="1080" t="s">
        <v>129</v>
      </c>
      <c r="BG128" s="1081"/>
      <c r="BH128" s="1081"/>
      <c r="BI128" s="1081"/>
      <c r="BJ128" s="1081"/>
      <c r="BK128" s="1081"/>
      <c r="BL128" s="1082"/>
      <c r="BM128" s="1080">
        <v>11.83</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491</v>
      </c>
      <c r="CQ128" s="754"/>
      <c r="CR128" s="754"/>
      <c r="CS128" s="754"/>
      <c r="CT128" s="754"/>
      <c r="CU128" s="754"/>
      <c r="CV128" s="754"/>
      <c r="CW128" s="754"/>
      <c r="CX128" s="754"/>
      <c r="CY128" s="754"/>
      <c r="CZ128" s="754"/>
      <c r="DA128" s="754"/>
      <c r="DB128" s="754"/>
      <c r="DC128" s="754"/>
      <c r="DD128" s="754"/>
      <c r="DE128" s="754"/>
      <c r="DF128" s="1064"/>
      <c r="DG128" s="1065" t="s">
        <v>129</v>
      </c>
      <c r="DH128" s="1066"/>
      <c r="DI128" s="1066"/>
      <c r="DJ128" s="1066"/>
      <c r="DK128" s="1066"/>
      <c r="DL128" s="1066" t="s">
        <v>129</v>
      </c>
      <c r="DM128" s="1066"/>
      <c r="DN128" s="1066"/>
      <c r="DO128" s="1066"/>
      <c r="DP128" s="1066"/>
      <c r="DQ128" s="1066" t="s">
        <v>129</v>
      </c>
      <c r="DR128" s="1066"/>
      <c r="DS128" s="1066"/>
      <c r="DT128" s="1066"/>
      <c r="DU128" s="1066"/>
      <c r="DV128" s="1067" t="s">
        <v>129</v>
      </c>
      <c r="DW128" s="1067"/>
      <c r="DX128" s="1067"/>
      <c r="DY128" s="1067"/>
      <c r="DZ128" s="1068"/>
    </row>
    <row r="129" spans="1:131" s="226" customFormat="1" ht="26.25" customHeight="1">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492</v>
      </c>
      <c r="X129" s="1099"/>
      <c r="Y129" s="1099"/>
      <c r="Z129" s="1100"/>
      <c r="AA129" s="986">
        <v>27111758</v>
      </c>
      <c r="AB129" s="987"/>
      <c r="AC129" s="987"/>
      <c r="AD129" s="987"/>
      <c r="AE129" s="988"/>
      <c r="AF129" s="989">
        <v>27819480</v>
      </c>
      <c r="AG129" s="987"/>
      <c r="AH129" s="987"/>
      <c r="AI129" s="987"/>
      <c r="AJ129" s="988"/>
      <c r="AK129" s="989">
        <v>29453096</v>
      </c>
      <c r="AL129" s="987"/>
      <c r="AM129" s="987"/>
      <c r="AN129" s="987"/>
      <c r="AO129" s="988"/>
      <c r="AP129" s="1101"/>
      <c r="AQ129" s="1102"/>
      <c r="AR129" s="1102"/>
      <c r="AS129" s="1102"/>
      <c r="AT129" s="1103"/>
      <c r="AU129" s="229"/>
      <c r="AV129" s="229"/>
      <c r="AW129" s="229"/>
      <c r="AX129" s="1093" t="s">
        <v>493</v>
      </c>
      <c r="AY129" s="951"/>
      <c r="AZ129" s="951"/>
      <c r="BA129" s="951"/>
      <c r="BB129" s="951"/>
      <c r="BC129" s="951"/>
      <c r="BD129" s="951"/>
      <c r="BE129" s="952"/>
      <c r="BF129" s="1094" t="s">
        <v>129</v>
      </c>
      <c r="BG129" s="1095"/>
      <c r="BH129" s="1095"/>
      <c r="BI129" s="1095"/>
      <c r="BJ129" s="1095"/>
      <c r="BK129" s="1095"/>
      <c r="BL129" s="1096"/>
      <c r="BM129" s="1094">
        <v>16.829999999999998</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2" t="s">
        <v>494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495</v>
      </c>
      <c r="X130" s="1099"/>
      <c r="Y130" s="1099"/>
      <c r="Z130" s="1100"/>
      <c r="AA130" s="986">
        <v>4103873</v>
      </c>
      <c r="AB130" s="987"/>
      <c r="AC130" s="987"/>
      <c r="AD130" s="987"/>
      <c r="AE130" s="988"/>
      <c r="AF130" s="989">
        <v>4206095</v>
      </c>
      <c r="AG130" s="987"/>
      <c r="AH130" s="987"/>
      <c r="AI130" s="987"/>
      <c r="AJ130" s="988"/>
      <c r="AK130" s="989">
        <v>4381462</v>
      </c>
      <c r="AL130" s="987"/>
      <c r="AM130" s="987"/>
      <c r="AN130" s="987"/>
      <c r="AO130" s="988"/>
      <c r="AP130" s="1101"/>
      <c r="AQ130" s="1102"/>
      <c r="AR130" s="1102"/>
      <c r="AS130" s="1102"/>
      <c r="AT130" s="1103"/>
      <c r="AU130" s="229"/>
      <c r="AV130" s="229"/>
      <c r="AW130" s="229"/>
      <c r="AX130" s="1093" t="s">
        <v>496</v>
      </c>
      <c r="AY130" s="951"/>
      <c r="AZ130" s="951"/>
      <c r="BA130" s="951"/>
      <c r="BB130" s="951"/>
      <c r="BC130" s="951"/>
      <c r="BD130" s="951"/>
      <c r="BE130" s="952"/>
      <c r="BF130" s="1129">
        <v>6.5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497</v>
      </c>
      <c r="X131" s="1136"/>
      <c r="Y131" s="1136"/>
      <c r="Z131" s="1137"/>
      <c r="AA131" s="1032">
        <v>23007885</v>
      </c>
      <c r="AB131" s="1014"/>
      <c r="AC131" s="1014"/>
      <c r="AD131" s="1014"/>
      <c r="AE131" s="1015"/>
      <c r="AF131" s="1013">
        <v>23613385</v>
      </c>
      <c r="AG131" s="1014"/>
      <c r="AH131" s="1014"/>
      <c r="AI131" s="1014"/>
      <c r="AJ131" s="1015"/>
      <c r="AK131" s="1013">
        <v>25071634</v>
      </c>
      <c r="AL131" s="1014"/>
      <c r="AM131" s="1014"/>
      <c r="AN131" s="1014"/>
      <c r="AO131" s="1015"/>
      <c r="AP131" s="1138"/>
      <c r="AQ131" s="1139"/>
      <c r="AR131" s="1139"/>
      <c r="AS131" s="1139"/>
      <c r="AT131" s="1140"/>
      <c r="AU131" s="229"/>
      <c r="AV131" s="229"/>
      <c r="AW131" s="229"/>
      <c r="AX131" s="1111" t="s">
        <v>498</v>
      </c>
      <c r="AY131" s="754"/>
      <c r="AZ131" s="754"/>
      <c r="BA131" s="754"/>
      <c r="BB131" s="754"/>
      <c r="BC131" s="754"/>
      <c r="BD131" s="754"/>
      <c r="BE131" s="1064"/>
      <c r="BF131" s="1112">
        <v>55.1</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8" t="s">
        <v>499</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500</v>
      </c>
      <c r="W132" s="1122"/>
      <c r="X132" s="1122"/>
      <c r="Y132" s="1122"/>
      <c r="Z132" s="1123"/>
      <c r="AA132" s="1124">
        <v>6.1310502900000001</v>
      </c>
      <c r="AB132" s="1125"/>
      <c r="AC132" s="1125"/>
      <c r="AD132" s="1125"/>
      <c r="AE132" s="1126"/>
      <c r="AF132" s="1127">
        <v>6.970593161</v>
      </c>
      <c r="AG132" s="1125"/>
      <c r="AH132" s="1125"/>
      <c r="AI132" s="1125"/>
      <c r="AJ132" s="1126"/>
      <c r="AK132" s="1127">
        <v>6.6769361739999997</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501</v>
      </c>
      <c r="W133" s="1105"/>
      <c r="X133" s="1105"/>
      <c r="Y133" s="1105"/>
      <c r="Z133" s="1106"/>
      <c r="AA133" s="1107">
        <v>6.4</v>
      </c>
      <c r="AB133" s="1108"/>
      <c r="AC133" s="1108"/>
      <c r="AD133" s="1108"/>
      <c r="AE133" s="1109"/>
      <c r="AF133" s="1107">
        <v>6.5</v>
      </c>
      <c r="AG133" s="1108"/>
      <c r="AH133" s="1108"/>
      <c r="AI133" s="1108"/>
      <c r="AJ133" s="1109"/>
      <c r="AK133" s="1107">
        <v>6.5</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qjZ8/dNU6pK7cTZuq7XDBXqkwmmntiPddkilcP5MaRox1qgCHNsGAd1RURjzE0TdLKdLB/yMKy1azyMLIIghQ==" saltValue="HjAJx6xGpPD2b/yqDumZ1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502</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algorithmName="SHA-512" hashValue="VtkepE+AuMCVUqt3n4KIzQgNZph3PYBGxFRmayOcqLrjEj35XhpE+KqH5uFnAIfyiZdMheOolESglrUXfEkqVA==" saltValue="l9wG7cx8rZNEGwr3zAR3F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1DDydZXarrnPndv49DsYq5tZK+xJYB0cC/tpOGGnC5TgEiTqOlRcw/kGMiymnZhK7Z3F5S7bN9XRwfoXtSVkvA==" saltValue="8MNnMUKsSA1hMNV7Ngbjqg==" spinCount="100000" sheet="1" objects="1" scenarios="1"/>
  <dataConsolidate/>
  <phoneticPr fontId="2"/>
  <printOptions horizontalCentered="1" verticalCentered="1"/>
  <pageMargins left="0" right="0" top="0" bottom="0" header="0" footer="0"/>
  <pageSetup paperSize="8" scale="6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505</v>
      </c>
      <c r="AP7" s="268"/>
      <c r="AQ7" s="269" t="s">
        <v>506</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507</v>
      </c>
      <c r="AQ8" s="275" t="s">
        <v>508</v>
      </c>
      <c r="AR8" s="276" t="s">
        <v>509</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510</v>
      </c>
      <c r="AL9" s="1145"/>
      <c r="AM9" s="1145"/>
      <c r="AN9" s="1146"/>
      <c r="AO9" s="277">
        <v>8294320</v>
      </c>
      <c r="AP9" s="277">
        <v>77632</v>
      </c>
      <c r="AQ9" s="278">
        <v>66231</v>
      </c>
      <c r="AR9" s="279">
        <v>17.2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511</v>
      </c>
      <c r="AL10" s="1145"/>
      <c r="AM10" s="1145"/>
      <c r="AN10" s="1146"/>
      <c r="AO10" s="280">
        <v>7082</v>
      </c>
      <c r="AP10" s="280">
        <v>66</v>
      </c>
      <c r="AQ10" s="281">
        <v>3837</v>
      </c>
      <c r="AR10" s="282">
        <v>-98.3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512</v>
      </c>
      <c r="AL11" s="1145"/>
      <c r="AM11" s="1145"/>
      <c r="AN11" s="1146"/>
      <c r="AO11" s="280">
        <v>76366</v>
      </c>
      <c r="AP11" s="280">
        <v>715</v>
      </c>
      <c r="AQ11" s="281">
        <v>2036</v>
      </c>
      <c r="AR11" s="282">
        <v>-64.900000000000006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513</v>
      </c>
      <c r="AL12" s="1145"/>
      <c r="AM12" s="1145"/>
      <c r="AN12" s="1146"/>
      <c r="AO12" s="280" t="s">
        <v>514</v>
      </c>
      <c r="AP12" s="280" t="s">
        <v>514</v>
      </c>
      <c r="AQ12" s="281">
        <v>22</v>
      </c>
      <c r="AR12" s="282" t="s">
        <v>514</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515</v>
      </c>
      <c r="AL13" s="1145"/>
      <c r="AM13" s="1145"/>
      <c r="AN13" s="1146"/>
      <c r="AO13" s="280">
        <v>230534</v>
      </c>
      <c r="AP13" s="280">
        <v>2158</v>
      </c>
      <c r="AQ13" s="281">
        <v>2446</v>
      </c>
      <c r="AR13" s="282">
        <v>-11.8</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516</v>
      </c>
      <c r="AL14" s="1145"/>
      <c r="AM14" s="1145"/>
      <c r="AN14" s="1146"/>
      <c r="AO14" s="280">
        <v>271798</v>
      </c>
      <c r="AP14" s="280">
        <v>2544</v>
      </c>
      <c r="AQ14" s="281">
        <v>1539</v>
      </c>
      <c r="AR14" s="282">
        <v>65.3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517</v>
      </c>
      <c r="AL15" s="1148"/>
      <c r="AM15" s="1148"/>
      <c r="AN15" s="1149"/>
      <c r="AO15" s="280">
        <v>-477460</v>
      </c>
      <c r="AP15" s="280">
        <v>-4469</v>
      </c>
      <c r="AQ15" s="281">
        <v>-4027</v>
      </c>
      <c r="AR15" s="282">
        <v>11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8402640</v>
      </c>
      <c r="AP16" s="280">
        <v>78645</v>
      </c>
      <c r="AQ16" s="281">
        <v>72085</v>
      </c>
      <c r="AR16" s="282">
        <v>9.1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522</v>
      </c>
      <c r="AL21" s="1151"/>
      <c r="AM21" s="1151"/>
      <c r="AN21" s="1152"/>
      <c r="AO21" s="293">
        <v>8.31</v>
      </c>
      <c r="AP21" s="294">
        <v>6.79</v>
      </c>
      <c r="AQ21" s="295">
        <v>1.52</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523</v>
      </c>
      <c r="AL22" s="1151"/>
      <c r="AM22" s="1151"/>
      <c r="AN22" s="1152"/>
      <c r="AO22" s="298">
        <v>94.4</v>
      </c>
      <c r="AP22" s="299">
        <v>99.5</v>
      </c>
      <c r="AQ22" s="300">
        <v>-5.0999999999999996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1" t="s">
        <v>524</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c r="A27" s="305"/>
      <c r="AO27" s="258"/>
      <c r="AP27" s="258"/>
      <c r="AQ27" s="258"/>
      <c r="AR27" s="258"/>
      <c r="AS27" s="258"/>
      <c r="AT27" s="258"/>
    </row>
    <row r="28" spans="1:46" ht="17.2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505</v>
      </c>
      <c r="AP30" s="268"/>
      <c r="AQ30" s="269" t="s">
        <v>506</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507</v>
      </c>
      <c r="AQ31" s="275" t="s">
        <v>508</v>
      </c>
      <c r="AR31" s="276" t="s">
        <v>509</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527</v>
      </c>
      <c r="AL32" s="1159"/>
      <c r="AM32" s="1159"/>
      <c r="AN32" s="1160"/>
      <c r="AO32" s="308">
        <v>4780409</v>
      </c>
      <c r="AP32" s="308">
        <v>44743</v>
      </c>
      <c r="AQ32" s="309">
        <v>37860</v>
      </c>
      <c r="AR32" s="310">
        <v>18.2</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528</v>
      </c>
      <c r="AL33" s="1159"/>
      <c r="AM33" s="1159"/>
      <c r="AN33" s="1160"/>
      <c r="AO33" s="308" t="s">
        <v>514</v>
      </c>
      <c r="AP33" s="308" t="s">
        <v>514</v>
      </c>
      <c r="AQ33" s="309" t="s">
        <v>514</v>
      </c>
      <c r="AR33" s="310" t="s">
        <v>514</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529</v>
      </c>
      <c r="AL34" s="1159"/>
      <c r="AM34" s="1159"/>
      <c r="AN34" s="1160"/>
      <c r="AO34" s="308" t="s">
        <v>514</v>
      </c>
      <c r="AP34" s="308" t="s">
        <v>514</v>
      </c>
      <c r="AQ34" s="309">
        <v>17</v>
      </c>
      <c r="AR34" s="310" t="s">
        <v>514</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530</v>
      </c>
      <c r="AL35" s="1159"/>
      <c r="AM35" s="1159"/>
      <c r="AN35" s="1160"/>
      <c r="AO35" s="308">
        <v>1427524</v>
      </c>
      <c r="AP35" s="308">
        <v>13361</v>
      </c>
      <c r="AQ35" s="309">
        <v>11532</v>
      </c>
      <c r="AR35" s="310">
        <v>15.9</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531</v>
      </c>
      <c r="AL36" s="1159"/>
      <c r="AM36" s="1159"/>
      <c r="AN36" s="1160"/>
      <c r="AO36" s="308" t="s">
        <v>514</v>
      </c>
      <c r="AP36" s="308" t="s">
        <v>514</v>
      </c>
      <c r="AQ36" s="309">
        <v>1356</v>
      </c>
      <c r="AR36" s="310" t="s">
        <v>514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532</v>
      </c>
      <c r="AL37" s="1159"/>
      <c r="AM37" s="1159"/>
      <c r="AN37" s="1160"/>
      <c r="AO37" s="308">
        <v>38037</v>
      </c>
      <c r="AP37" s="308">
        <v>356</v>
      </c>
      <c r="AQ37" s="309">
        <v>431</v>
      </c>
      <c r="AR37" s="310">
        <v>-17.399999999999999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533</v>
      </c>
      <c r="AL38" s="1162"/>
      <c r="AM38" s="1162"/>
      <c r="AN38" s="1163"/>
      <c r="AO38" s="311" t="s">
        <v>514</v>
      </c>
      <c r="AP38" s="311" t="s">
        <v>514</v>
      </c>
      <c r="AQ38" s="312">
        <v>0</v>
      </c>
      <c r="AR38" s="300" t="s">
        <v>514</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534</v>
      </c>
      <c r="AL39" s="1162"/>
      <c r="AM39" s="1162"/>
      <c r="AN39" s="1163"/>
      <c r="AO39" s="308">
        <v>-190491</v>
      </c>
      <c r="AP39" s="308">
        <v>-1783</v>
      </c>
      <c r="AQ39" s="309">
        <v>-7223</v>
      </c>
      <c r="AR39" s="310">
        <v>-75.3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535</v>
      </c>
      <c r="AL40" s="1159"/>
      <c r="AM40" s="1159"/>
      <c r="AN40" s="1160"/>
      <c r="AO40" s="308">
        <v>-4381462</v>
      </c>
      <c r="AP40" s="308">
        <v>-41009</v>
      </c>
      <c r="AQ40" s="309">
        <v>-33224</v>
      </c>
      <c r="AR40" s="310">
        <v>23.4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296</v>
      </c>
      <c r="AL41" s="1165"/>
      <c r="AM41" s="1165"/>
      <c r="AN41" s="1166"/>
      <c r="AO41" s="308">
        <v>1674017</v>
      </c>
      <c r="AP41" s="308">
        <v>15668</v>
      </c>
      <c r="AQ41" s="309">
        <v>10748</v>
      </c>
      <c r="AR41" s="310">
        <v>45.8</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505</v>
      </c>
      <c r="AN49" s="1155" t="s">
        <v>539</v>
      </c>
      <c r="AO49" s="1156"/>
      <c r="AP49" s="1156"/>
      <c r="AQ49" s="1156"/>
      <c r="AR49" s="1157"/>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540</v>
      </c>
      <c r="AO50" s="325" t="s">
        <v>541</v>
      </c>
      <c r="AP50" s="326" t="s">
        <v>542</v>
      </c>
      <c r="AQ50" s="327" t="s">
        <v>543</v>
      </c>
      <c r="AR50" s="328" t="s">
        <v>544</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8323359</v>
      </c>
      <c r="AN51" s="330">
        <v>75143</v>
      </c>
      <c r="AO51" s="331">
        <v>-17.2</v>
      </c>
      <c r="AP51" s="332">
        <v>68655</v>
      </c>
      <c r="AQ51" s="333">
        <v>4.0999999999999996</v>
      </c>
      <c r="AR51" s="334">
        <v>-21.3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3917623</v>
      </c>
      <c r="AN52" s="338">
        <v>35368</v>
      </c>
      <c r="AO52" s="339">
        <v>-15</v>
      </c>
      <c r="AP52" s="340">
        <v>32316</v>
      </c>
      <c r="AQ52" s="341">
        <v>-1.4</v>
      </c>
      <c r="AR52" s="342">
        <v>-13.6</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8427185</v>
      </c>
      <c r="AN53" s="330">
        <v>76834</v>
      </c>
      <c r="AO53" s="331">
        <v>2.2999999999999998</v>
      </c>
      <c r="AP53" s="332">
        <v>66863</v>
      </c>
      <c r="AQ53" s="333">
        <v>-2.6</v>
      </c>
      <c r="AR53" s="334">
        <v>4.9000000000000004</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3913559</v>
      </c>
      <c r="AN54" s="338">
        <v>35681</v>
      </c>
      <c r="AO54" s="339">
        <v>0.9</v>
      </c>
      <c r="AP54" s="340">
        <v>32770</v>
      </c>
      <c r="AQ54" s="341">
        <v>1.4</v>
      </c>
      <c r="AR54" s="342">
        <v>-0.5</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11204470</v>
      </c>
      <c r="AN55" s="330">
        <v>102830</v>
      </c>
      <c r="AO55" s="331">
        <v>33.799999999999997</v>
      </c>
      <c r="AP55" s="332">
        <v>72051</v>
      </c>
      <c r="AQ55" s="333">
        <v>7.8</v>
      </c>
      <c r="AR55" s="334">
        <v>26</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3261651</v>
      </c>
      <c r="AN56" s="338">
        <v>29934</v>
      </c>
      <c r="AO56" s="339">
        <v>-16.100000000000001</v>
      </c>
      <c r="AP56" s="340">
        <v>34140</v>
      </c>
      <c r="AQ56" s="341">
        <v>4.2</v>
      </c>
      <c r="AR56" s="342">
        <v>-20.3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5486626</v>
      </c>
      <c r="AN57" s="330">
        <v>50790</v>
      </c>
      <c r="AO57" s="331">
        <v>-50.6</v>
      </c>
      <c r="AP57" s="332">
        <v>72756</v>
      </c>
      <c r="AQ57" s="333">
        <v>1</v>
      </c>
      <c r="AR57" s="334">
        <v>-51.6</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2279333</v>
      </c>
      <c r="AN58" s="338">
        <v>21100</v>
      </c>
      <c r="AO58" s="339">
        <v>-29.5</v>
      </c>
      <c r="AP58" s="340">
        <v>32117</v>
      </c>
      <c r="AQ58" s="341">
        <v>-5.9</v>
      </c>
      <c r="AR58" s="342">
        <v>-23.6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5161261</v>
      </c>
      <c r="AN59" s="330">
        <v>48307</v>
      </c>
      <c r="AO59" s="331">
        <v>-4.9000000000000004</v>
      </c>
      <c r="AP59" s="332">
        <v>49217</v>
      </c>
      <c r="AQ59" s="333">
        <v>-32.4</v>
      </c>
      <c r="AR59" s="334">
        <v>27.5</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1937082</v>
      </c>
      <c r="AN60" s="338">
        <v>18130</v>
      </c>
      <c r="AO60" s="339">
        <v>-14.1</v>
      </c>
      <c r="AP60" s="340">
        <v>27232</v>
      </c>
      <c r="AQ60" s="341">
        <v>-15.2</v>
      </c>
      <c r="AR60" s="342">
        <v>1.1000000000000001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7720580</v>
      </c>
      <c r="AN61" s="345">
        <v>70781</v>
      </c>
      <c r="AO61" s="346">
        <v>-7.3</v>
      </c>
      <c r="AP61" s="347">
        <v>65908</v>
      </c>
      <c r="AQ61" s="348">
        <v>-4.4000000000000004</v>
      </c>
      <c r="AR61" s="334">
        <v>-2.9</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3061850</v>
      </c>
      <c r="AN62" s="338">
        <v>28043</v>
      </c>
      <c r="AO62" s="339">
        <v>-14.8</v>
      </c>
      <c r="AP62" s="340">
        <v>31715</v>
      </c>
      <c r="AQ62" s="341">
        <v>-3.4</v>
      </c>
      <c r="AR62" s="342">
        <v>-11.4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El/ZmTy1T40IZ9iugkIev9WMJVDlFAK22unJihW5xrX31ouDt5Le1kAmlMy1KzIQxmZB3I5NycO7pdKVdIAxaw==" saltValue="aQmaU9+iwrfbYvK4fVTv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553</v>
      </c>
    </row>
    <row r="120" spans="125:125" ht="13.5" hidden="1" customHeight="1"/>
    <row r="121" spans="125:125" ht="13.5" hidden="1" customHeight="1">
      <c r="DU121" s="255"/>
    </row>
  </sheetData>
  <sheetProtection algorithmName="SHA-512" hashValue="kXCb/w5A2ijpC0eS++GFsnqxf6Gl46vA/eg9abQWLuhb1ldhAB8MQ0/xmewUquZ3sd3AeN+wgeTVDXCh+aKV4Q==" saltValue="4U2iYtkI6KLMEqv0/PVI3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554</v>
      </c>
    </row>
  </sheetData>
  <sheetProtection algorithmName="SHA-512" hashValue="AgwFf9bZcDW6vh/1iboCrHrOsT4TFS+ge/aUpgn/4iDDzdHbxaWUXIkcubGUsad2zLqryJReEfI1yApJ8X7F4A==" saltValue="M0flMD3564TL+DNlMNoKI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67" t="s">
        <v>3</v>
      </c>
      <c r="D47" s="1167"/>
      <c r="E47" s="1168"/>
      <c r="F47" s="11">
        <v>21.76</v>
      </c>
      <c r="G47" s="12">
        <v>18.559999999999999</v>
      </c>
      <c r="H47" s="12">
        <v>18.64</v>
      </c>
      <c r="I47" s="12">
        <v>16.38</v>
      </c>
      <c r="J47" s="13">
        <v>19.170000000000002</v>
      </c>
    </row>
    <row r="48" spans="2:10" ht="57.75" customHeight="1">
      <c r="B48" s="14"/>
      <c r="C48" s="1169" t="s">
        <v>4</v>
      </c>
      <c r="D48" s="1169"/>
      <c r="E48" s="1170"/>
      <c r="F48" s="15">
        <v>7.16</v>
      </c>
      <c r="G48" s="16">
        <v>9.08</v>
      </c>
      <c r="H48" s="16">
        <v>8.7899999999999991</v>
      </c>
      <c r="I48" s="16">
        <v>10.99</v>
      </c>
      <c r="J48" s="17">
        <v>12.9</v>
      </c>
    </row>
    <row r="49" spans="2:10" ht="57.75" customHeight="1" thickBot="1">
      <c r="B49" s="18"/>
      <c r="C49" s="1171" t="s">
        <v>5</v>
      </c>
      <c r="D49" s="1171"/>
      <c r="E49" s="1172"/>
      <c r="F49" s="19" t="s">
        <v>560</v>
      </c>
      <c r="G49" s="20" t="s">
        <v>561</v>
      </c>
      <c r="H49" s="20" t="s">
        <v>562</v>
      </c>
      <c r="I49" s="20">
        <v>0.64</v>
      </c>
      <c r="J49" s="21">
        <v>6.22</v>
      </c>
    </row>
    <row r="50" spans="2:10"/>
  </sheetData>
  <sheetProtection algorithmName="SHA-512" hashValue="tLmf4ssIsww5jcpKsivCj6aFu6Wy3jls/wDx9gVfdumua8q4oB3s40Vy1xq327BZaW6PX3ihnGcOynTajg24kA==" saltValue="wVGICUM+OEXYpXNxVZJx0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0"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2023-03-14T07:33:11Z</cp:lastPrinted>
  <dcterms:created xsi:type="dcterms:W3CDTF">2023-02-20T06:58:46Z</dcterms:created>
  <dcterms:modified xsi:type="dcterms:W3CDTF">2023-10-02T00:24:19Z</dcterms:modified>
  <cp:category/>
</cp:coreProperties>
</file>